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omancer Overhaul Skills" sheetId="1" r:id="rId3"/>
    <sheet state="visible" name="Chinese Localisation" sheetId="2" r:id="rId4"/>
  </sheets>
  <definedNames/>
  <calcPr/>
</workbook>
</file>

<file path=xl/sharedStrings.xml><?xml version="1.0" encoding="utf-8"?>
<sst xmlns="http://schemas.openxmlformats.org/spreadsheetml/2006/main" count="283" uniqueCount="158">
  <si>
    <t>Tier</t>
  </si>
  <si>
    <t>Skill #</t>
  </si>
  <si>
    <t>Icon</t>
  </si>
  <si>
    <t>Name</t>
  </si>
  <si>
    <t>AP</t>
  </si>
  <si>
    <t>SP</t>
  </si>
  <si>
    <t>CD</t>
  </si>
  <si>
    <t>Req.</t>
  </si>
  <si>
    <t>Description</t>
  </si>
  <si>
    <t>Starter Tier (Level 1+)</t>
  </si>
  <si>
    <t>Contamination</t>
  </si>
  <si>
    <t>Geomancer 1</t>
  </si>
  <si>
    <t>Deal poison damage to enemies and undead allies around you and applying Poison to them. Also creates a Poison surface beneath you. Transforms a small portion of Water and Blood surfaces into their Poison counterpart.</t>
  </si>
  <si>
    <t>Fortify</t>
  </si>
  <si>
    <t>Rocks form a defensive barrier around the target, providing physical armour and preventing them from being teleported. Cleanses Poisoned, Bleeding, Burning, Acid, and Decaying from the target.</t>
  </si>
  <si>
    <t>Fossil Strike</t>
  </si>
  <si>
    <t>Throw a rock filled with sticky oil, dealing earth damage to all characters and creating an Oil surface. Characters also become Oiled, reducing Earth Resistance by 15% and Fire Resistance by 10%.</t>
  </si>
  <si>
    <t>Poison Dart</t>
  </si>
  <si>
    <t>Throw a poisonous dart, dealing poison damage to all characters and creating a Poison surface. Also Poisons hit characters.</t>
  </si>
  <si>
    <t>Venom Coating</t>
  </si>
  <si>
    <t>Coat your weapon with a deadly concoction, adding poison damage to your weapon attacks. Basic attacks will Spore characters for 1 turn if they are not already Spored.</t>
  </si>
  <si>
    <t>Earthbrand</t>
  </si>
  <si>
    <t>Cover your weapon with sticky oil, adding earth damage to your weapon attacks. Basic attacks will Oil characters for 1 turn if they are not already Oiled.</t>
  </si>
  <si>
    <t>Spore Shrooms</t>
  </si>
  <si>
    <t>Shrooms cover target area, applying Spore to nearby characters. Spore reduces Poison Resistance by 10% and Earth Resistance by 10%. Also reduces Movement Speed by 20%.</t>
  </si>
  <si>
    <t>Noxious Touch</t>
  </si>
  <si>
    <t>Target and Poison a nearby character, dealing poison damage. The target also becomes Spored, reducing Poison Resistance by 10% and Earth Resistance by 10%. Also reduces Movement Speed by 20%.</t>
  </si>
  <si>
    <t>Oily Touch</t>
  </si>
  <si>
    <t>Target and Slow a nearby character, dealing earth damage. The target also becomes Oiled, reducing Earth Resistance by 15% and Fire Resistance by 10%.</t>
  </si>
  <si>
    <t>Novice Tier (Level 4+)</t>
  </si>
  <si>
    <t>Mend Metal</t>
  </si>
  <si>
    <t>Geomancer 2</t>
  </si>
  <si>
    <t>Bestow an earthern enchantment to all allies within 7m, granting Physical Armour Regeneration and Physical Armour for 3 turns. The enchantment also provides Slowed Immunity for its duration.</t>
  </si>
  <si>
    <t>Impalement</t>
  </si>
  <si>
    <t>Rock spikes impale all characters, dealing earth damage and creating an Oil surface. Characters without Physical Armour become Crippled, preventing movement.</t>
  </si>
  <si>
    <t>Vine Grasp</t>
  </si>
  <si>
    <t>Frenzied vines deal poison damage to each character in the area. Characters without Magic Armour become Entangled, preventing movement and dealing poison damage each turn.</t>
  </si>
  <si>
    <t>Venom Burst</t>
  </si>
  <si>
    <t>Hurl a ball of venom, dealing poison damage to the target. Deals additional poison damage if the target is Poisoned.</t>
  </si>
  <si>
    <t>Midnight Oil</t>
  </si>
  <si>
    <t>Create an Oil surface at target location. Characters also become Oiled, reducing Earth Resistance by 15% and Fire Resistance by 10%.</t>
  </si>
  <si>
    <t>Rock Volley</t>
  </si>
  <si>
    <t>Thread a volley of sharp rocks, dealing earth damage and applying Petrified.</t>
  </si>
  <si>
    <t>Conjure Earth Elemental</t>
  </si>
  <si>
    <t>Geomancer 1
Summoning 1</t>
  </si>
  <si>
    <t>Fabricate a Earth Elemental at target location. The Elemental lasts 5 turns and is a bulky brute. At 10 Summoning, the Elemental increases in size and gains additional stats.</t>
  </si>
  <si>
    <t>Conjure Poison Elemental</t>
  </si>
  <si>
    <t>Fabricate a Poison Elemental at target location. The Elemental lasts 5 turns and is a mid-range caster. At 10 Summoning, the Elemental increases in size and gains additional stats.</t>
  </si>
  <si>
    <t>Adept Tier (Level 9+)</t>
  </si>
  <si>
    <t>Poison Wave</t>
  </si>
  <si>
    <t>Geomancer 3</t>
  </si>
  <si>
    <t>Noxous fumes burst around the caster, dealing poison damage and creating Poison clouds in the area. The caster also receives Earth Immunity.</t>
  </si>
  <si>
    <t>Reactive Armour</t>
  </si>
  <si>
    <t>Geomancer 2
Warfare 1</t>
  </si>
  <si>
    <t>Shards of metal erupt from your armour, dealing physical damage on-cast and applying Bleeding. This damage is based on your current Physical Armour.</t>
  </si>
  <si>
    <t>Earthquake</t>
  </si>
  <si>
    <t>Pummel the ground, causing a quake to deal earth damage to enemies and create Oil surfaces in the area. Enemies without Physical Armour are Knocked Down, otherwise Lost Footing is applied instead. Setting Lost Footing on an enemy who already has Lost Footing will set Knocked Down if either Armour type is depleted.</t>
  </si>
  <si>
    <t>Living Wall</t>
  </si>
  <si>
    <t>Draw an impassable wall of vines, spanning up to 10m and lasting 2 turns. This wall creates a Poison cloud.</t>
  </si>
  <si>
    <t>Siphon Poison</t>
  </si>
  <si>
    <t>Absorb all Poison surfaces around you, restoring Vitality (regardless of being Undead) based on the surface area consumed this way. Siphon Poison also adds poison damage to your weapon attacks for 3 turns.</t>
  </si>
  <si>
    <t>Granite Plating</t>
  </si>
  <si>
    <t>Encase your target in a stony barrier for 2 turns, providing Physical Armour and 10% max. Armour. Granite Plating also provides 50% Earth Resistance at the cost of -20% Water Resistance. Removes Shocked, Stunned, and Dazed. Whilst encased, the target is immune from Slowed and Petrified.</t>
  </si>
  <si>
    <t>Expunge</t>
  </si>
  <si>
    <t>The target is cleansed of Poisoned, Acid, and Entangled, taking damage for each removed this way.</t>
  </si>
  <si>
    <t>Seismic Slide</t>
  </si>
  <si>
    <t>Ride a rock towards target location, dealing earth damage to enemies you pass within 2m.</t>
  </si>
  <si>
    <t>Nature's Judgement</t>
  </si>
  <si>
    <t>Unleash judgement unto allies and enemies around you. Ally: Gains Ironbark for 3 turns, providing physical armour, 30% Earth Resistance, and 20% Physical Resistance. Whilst affected by Ironbark, characters become immune to Knocked Down and Bleeding. Enemy: Transform into a harmless woodland critter for 1 turn provided either Armour type is depleted.</t>
  </si>
  <si>
    <t>Master Tier (Level 13+)</t>
  </si>
  <si>
    <t>Natural Remedy</t>
  </si>
  <si>
    <t>Geomancer 4</t>
  </si>
  <si>
    <t>Restore 50% of the target's Physical Armour (plus bonuses). Cleanses Crippled, Blinded, Bleeding, Taunted, Diseased, Decaying, and Atrophy.</t>
  </si>
  <si>
    <t>Boulder Crash</t>
  </si>
  <si>
    <t>Geomancer 2
Warfare 2</t>
  </si>
  <si>
    <t>A large boulder crashes down, dealing physical damage and applying Lost Footing to all characters. Removes Petrified, dealing additional earth damage if it is removed this way. Setting Lost Footing on an enemy who already has Lost Footing will set Knocked Down if either Armour type is depleted.</t>
  </si>
  <si>
    <t>Song of the Dryads</t>
  </si>
  <si>
    <t>Deals poison damage to and Entangles all nearby enemies, preventing movement and dealing poison damage each turn. Gain Ironbark, providing physical armour, 30% Earth Resistance, and 20% Physical Resistance. Also grants immunity to Knocked Down and Bleeding.</t>
  </si>
  <si>
    <t>Acid Spores</t>
  </si>
  <si>
    <t>Launch 5 toxic spores, each dealing poison damage, creating a Cursed Poison cloud, and applying Spore.  Spore reduces Poison Resistance by 10% and Earth Resistance by 10%. Also reduces Movement Speed by 20%.</t>
  </si>
  <si>
    <t>Divine Tier (Level 16+)</t>
  </si>
  <si>
    <t>Tectonic Spray</t>
  </si>
  <si>
    <t>Geomancer 5</t>
  </si>
  <si>
    <t xml:space="preserve">Spray oil in a cone, dealing earth damage and creating an Oil surface. Characters without Magic Armour become Petrified, preventing them from taking action, and Oiled, reducing Earth Resistance by 15% and Fire Resistance by 10%.
</t>
  </si>
  <si>
    <t>Parasitic Affliction</t>
  </si>
  <si>
    <t>Deal poison damage and infect the target. Upon death or after one turn, the character will explode, dealing poison damage in a 3m radius, setting Poisoned and Terrified to the host and each enemy hit in the area. The Expunge skill purges the infection early.</t>
  </si>
  <si>
    <t>Pyroclastic Eruption</t>
  </si>
  <si>
    <t>Oil-filled rocks crash into all nearby enemies, each dealing earth damage and creating an Oil surface. Characters also become Oiled, reducing Earth Resistance by 15% and Fire Resistance by 10%.</t>
  </si>
  <si>
    <t>Crafted Tier</t>
  </si>
  <si>
    <t>Throw Dust</t>
  </si>
  <si>
    <t>Geomancer 1
Huntsman 1</t>
  </si>
  <si>
    <t>Throw dust at target location, dealing earth damage and Blinding all characters. The dust also clears all Surfaces.</t>
  </si>
  <si>
    <t>Dust Blast</t>
  </si>
  <si>
    <t>Geomancer 2
Huntsman 2</t>
  </si>
  <si>
    <t>Blast dust at all nearby enemies, dealing earth damage and Blinding them. The dust also clears all Surfaces.</t>
  </si>
  <si>
    <t>Corrosive Touch</t>
  </si>
  <si>
    <t>Geomancer 1
Necromancer 1</t>
  </si>
  <si>
    <t>Destroy physical armour and apply Acid to target character.</t>
  </si>
  <si>
    <t>Corrosive Spray</t>
  </si>
  <si>
    <t>Geomancer 2
Necromancer 2</t>
  </si>
  <si>
    <t>Destroy physical armour and apply Acid and Atrophy to characters in a cone. Also creates a Cursed Poison surface.</t>
  </si>
  <si>
    <t>Shapeshift: Clay Sentinel</t>
  </si>
  <si>
    <t>Geomancer 1
Polymorph 1</t>
  </si>
  <si>
    <t>Shapeshift into a Clay Sentinel for 3 turns. Whilst in this form, you gain an additional: 10% Vitality, 10% Physical Armour, 25% Earth Resistance, and 25% Physical Resistance at the cost of -40% Movement Speed.</t>
  </si>
  <si>
    <t>Corrupting Vial</t>
  </si>
  <si>
    <t>Geomancer 1
Scoundrel 1</t>
  </si>
  <si>
    <t>Hurl a vial of tainted liquid, applying Poison to characters. Undead enemies become Corrupted, causing them to take damage from all poison sources for 2 turns.</t>
  </si>
  <si>
    <t>Venomous Aura</t>
  </si>
  <si>
    <t>Geomancer 2
Scoundrel 2</t>
  </si>
  <si>
    <t>Gain Venom Aura, granting Venom Coating to allies within 8m, adding poison damage to their weapon attacks.</t>
  </si>
  <si>
    <t>Oily Carapace</t>
  </si>
  <si>
    <t>Geomancer 1
Warfare 1</t>
  </si>
  <si>
    <t>Consume Oil surfaces around you, restoring physical armour based on the surface consumed this way. Grants the user Fortified, granting physical armour for 1 turn. Cleanses Slowed, Oiled, Shocked, and Chilled on-cast.</t>
  </si>
  <si>
    <t>Mass Oily Carapace</t>
  </si>
  <si>
    <t>Each ally consumes Oil surfaces around them, restoring physical armour based on the surface consumed this way. Each ally becomes Fortified for 1 turn, granting physical armour. Cleanses Slowed, Oiled, Shocked, and Chilled on-cast.</t>
  </si>
  <si>
    <r>
      <rPr>
        <rFont val="arial"/>
        <i/>
      </rPr>
      <t xml:space="preserve">Chinese translation kindly provided </t>
    </r>
    <r>
      <rPr>
        <rFont val="arial"/>
        <b/>
        <i/>
      </rPr>
      <t>rock780105</t>
    </r>
    <r>
      <rPr>
        <rFont val="arial"/>
        <i/>
      </rPr>
      <t>. Please note that these translations might be rough or outdated.</t>
    </r>
  </si>
  <si>
    <t>對周圍的敵人和亡靈盟友造成毒藥傷害，並對其施加毒藥。 還會在您的下方創建一個毒藥表面。 將一小部分水和血液表面轉換為對應的毒藥表面。</t>
  </si>
  <si>
    <t>岩石在目標周圍形成防禦屏障，提供物理裝甲並防止其被傳送。 從目標中清除中毒，出血，燃燒，酸和腐爛。</t>
  </si>
  <si>
    <t>投擲充滿粘性油的岩石，對所有角色造成大地傷害，並形成油面。 角色也會上油，將耐地性降低15％，耐火性降低10％。</t>
  </si>
  <si>
    <t>投擲一枚有毒的飛鏢，對所有角色造成毒害，並造成劇毒表面。 毒物也會擊中角色。</t>
  </si>
  <si>
    <t>給您的武器塗上致命的混合物，對您的武器攻擊造成毒藥傷害。 如果尚未被攻擊，則基本攻擊將使孢子角色旋轉1回合。</t>
  </si>
  <si>
    <t>用粘性油覆蓋您的武器，對您的武器攻擊造成大地傷害。 基本攻擊會在尚未上油的情況下將角色上油1回合。</t>
  </si>
  <si>
    <t>蘑菇覆蓋目標區域，將孢子應用於附近的角色。 孢子使抗毒性降低10％，對地抗性降低10％。 還會使移動速度降低20％。</t>
  </si>
  <si>
    <t>瞄準並毒害附近的角色，造成毒藥傷害。 目標也會變成Spored，抗毒性降低10％，大地抗性降低10％。 還會使移動速度降低20％。</t>
  </si>
  <si>
    <t>瞄準並減速附近的角色，造成大地傷害。 目標也會上油，使地面抗性降低15％，耐火性降低10％。</t>
  </si>
  <si>
    <t>在7m之內向所有盟友授予一條陶土結界，使其獲得物理護甲回復和物理護甲3回合。 該結界在其持續時間內還會提供免疫減緩效果。</t>
  </si>
  <si>
    <t>岩石尖刺刺穿所有角色，造成大地傷害並形成油面。 沒有物理護甲的角色會癱瘓，無法移動。</t>
  </si>
  <si>
    <t>瘋狂的藤蔓對該地區的每個角色造成毒害。 沒有魔術護甲的角色會陷入糾結，每回合都無法移動並造成毒藥傷害。</t>
  </si>
  <si>
    <t>投擲毒球，對目標造成毒害。 如果目標被中毒，則造成額外的中毒傷害。</t>
  </si>
  <si>
    <t>在目標位置創建一個油面。 角色也會上油，將耐地性降低15％，耐火性降低10％。</t>
  </si>
  <si>
    <t>穿上一排尖銳的岩石，造成大地傷害並施以石化。</t>
  </si>
  <si>
    <t>在目標位置製作一個地球元素。 元素持續5回合，是一個龐大的蠻族。 召喚10點時，元素的數量增加，並獲得額外的屬性。</t>
  </si>
  <si>
    <t>在目標位置製造毒藥元素。 元素持續5回合，是中距離施法者。 召喚10點時，元素的數量增加，並獲得額外的屬性。</t>
  </si>
  <si>
    <t>施法者周圍冒出有毒煙霧，造成毒害，並在該地區製造毒雲。 施法者還獲得地球豁免權。</t>
  </si>
  <si>
    <t>金屬碎片從您的盔甲中噴出，在鑄造時造成物理傷害並施放出血。 此傷害是基於您當前的身體盔甲造成的。</t>
  </si>
  <si>
    <t>撞擊地面，造成地震對敵人造成大地傷害，並在該區域形成油面。 沒有物理防具的敵人將被擊倒，否則將使用立足法。 如果裝甲類型耗盡，則對已失去立足點的敵人設置失去立足點將設置“被擊倒”。</t>
  </si>
  <si>
    <t>畫一道不可逾越的藤蔓牆，跨度達10m，持續2圈。 這堵牆創建了毒雲。</t>
  </si>
  <si>
    <t>吸收周圍的所有毒藥表面，並根據以這種方式消耗的表面積恢復生命力（無論是否不死）。 虹吸毒藥還會對你的武器攻擊增加毒藥傷害，持續3回合。</t>
  </si>
  <si>
    <t>用石質護盾將目標包裹2回合，提供物理護甲和最多10％的傷害。 盔甲。 花崗岩電鍍還提供了50％的接地電阻，而其耐水性能為-20％。 移除震驚，震驚和眩暈。 被包裹時，目標不受減速和石化的影響。</t>
  </si>
  <si>
    <t>清除目標的中毒，酸和纏結，對以此方式移除的每個目標造成傷害。</t>
  </si>
  <si>
    <t>向目標位置騎行岩石，對2m之內經過的敵人造成大地傷害。</t>
  </si>
  <si>
    <t>向周圍的盟友和敵人釋放審判。 盟友：獲得鐵皮3回合，提供物理護甲，30％接地抗性和20％物理抗性。 受鐵皮的影響，角色可以免疫擊倒和流血。 敵人：如果任一護甲類型都枯竭，可以變成無害的林地生物，持續1回合。</t>
  </si>
  <si>
    <t>恢復目標的50％的物理護甲（加成）。 清理殘廢，失明，流血，受嘲諷，患病，腐爛和萎縮的東西。</t>
  </si>
  <si>
    <t>一塊大石塊墜落，造成物理傷害並向所有角色施加失去的立足點。 移除石化，如果以此方式移除，則會造成額外的地面傷害。 如果裝甲類型耗盡，則對已失去立足點的敵人設置失去立足點將設置“被擊倒”。</t>
  </si>
  <si>
    <t>對附近所有敵人造成毒藥傷害並使之糾纏，防止移動並每回合造成毒藥傷害。 獲得鐵皮，提供物理護甲，30％接地抗性和20％物理抗性。 還可以免疫擊倒和流血。</t>
  </si>
  <si>
    <t>發射5個有毒的孢子，每個都造成毒害，產生被詛咒的毒雲，並施加孢子。 孢子使抗毒性降低10％，對地抗性降低10％。 還會使移動速度降低20％。</t>
  </si>
  <si>
    <t>在圓錐體上噴油，造成大地破壞並形成油面。沒有魔甲的角色會變得石化，阻止他們採取行動，並上油，從而降低了15％的地面抗性和10％的耐火性。</t>
  </si>
  <si>
    <t>造成毒藥傷害並感染目標。 死亡或轉身後，該角色將爆炸，並在3m半徑內造成毒藥傷害，並對該主機和該區域中的每一個擊中的敵人設置中毒和恐嚇。 Expunge技能可及早清除感染。</t>
  </si>
  <si>
    <t>充滿油的岩石撞擊附近的所有敵人，每一個都造成大地傷害並形成油面。 角色也會上油，將耐地性降低15％，耐火性降低10％。</t>
  </si>
  <si>
    <t>將灰塵扔到目標位置，造成大地傷害並致盲所有角色。 灰塵也會清除所有表面。</t>
  </si>
  <si>
    <t>向附近所有敵人噴射灰塵，造成大地傷害並使其致盲。 灰塵也會清除所有表面。</t>
  </si>
  <si>
    <t>銷毀物理裝甲並向目標角色施加酸。</t>
  </si>
  <si>
    <t>銷毀物理裝甲，並將“酸和萎縮”應用於圓錐體中的角色。 還創建一個“毒藥”表面。</t>
  </si>
  <si>
    <t>變身為粘土哨兵，持續3回合。 在這種形式下，您獲得額外的生命值：10％的生命力，10％的物理盔甲，25％的地面抵抗力和25％的物理抵抗力，但移動速度為-40％。</t>
  </si>
  <si>
    <t>投擲一小瓶受污染的液體，然後將毒藥塗在角色身上。 亡靈敵人變得腐敗，使其受到所有毒藥來源的傷害，持續2回合。</t>
  </si>
  <si>
    <t>獲得毒液光環，在8m內為盟友提供毒液塗層，使他們的武器攻擊受到毒藥傷害。</t>
  </si>
  <si>
    <t>消耗您周圍的油面，並根據以這種方式消耗的面來恢復物理裝甲。 向用戶授予防禦力，使其獲得1點物理護甲。 在澆鑄時清洗緩慢，上油，震動和冷卻的東西。</t>
  </si>
  <si>
    <t>每個盟友消耗其周圍的油面，並根據這種消耗的面來恢復物理裝甲。 每個盟友被強化1回合，獲得物理盔甲。 在澆鑄時清洗緩慢，上油，震動和冷卻的東西。</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</si>
</sst>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font>
    <font>
      <name val="Arial"/>
    </font>
    <font>
      <b/>
      <name val="Arial"/>
    </font>
    <font>
      <sz val="11.0"/>
    </font>
    <font>
      <i/>
      <name val="Arial"/>
    </font>
    <font>
      <b/>
      <sz val="14.0"/>
      <name val="Arial"/>
    </font>
  </fonts>
  <fills count="4">
    <fill>
      <patternFill patternType="none"/>
    </fill>
    <fill>
      <patternFill patternType="lightGray"/>
    </fill>
    <fill>
      <patternFill patternType="solid">
        <fgColor rgb="FFAA895B"/>
        <bgColor rgb="FFAA895B"/>
      </patternFill>
    </fill>
    <fill>
      <patternFill patternType="solid">
        <fgColor rgb="FFC9DAF8"/>
        <bgColor rgb="FFC9DAF8"/>
      </patternFill>
    </fill>
  </fills>
  <borders count="14">
    <border/>
    <border>
      <left style="thin">
        <color rgb="FF000000"/>
      </left>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0" fontId="1" numFmtId="0" xfId="0" applyAlignment="1" applyBorder="1" applyFont="1">
      <alignment horizontal="center" vertical="center"/>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1" numFmtId="0" xfId="0" applyAlignment="1" applyFont="1">
      <alignment horizontal="center" vertical="top"/>
    </xf>
    <xf borderId="0" fillId="0" fontId="1" numFmtId="0" xfId="0" applyAlignment="1" applyFont="1">
      <alignment horizontal="left" vertical="top"/>
    </xf>
    <xf borderId="2" fillId="0" fontId="1" numFmtId="0" xfId="0" applyAlignment="1" applyBorder="1" applyFont="1">
      <alignment horizontal="left" shrinkToFit="0" vertical="top" wrapText="1"/>
    </xf>
    <xf borderId="3" fillId="0" fontId="2" numFmtId="0" xfId="0" applyAlignment="1" applyBorder="1" applyFont="1">
      <alignment readingOrder="0"/>
    </xf>
    <xf borderId="1" fillId="0" fontId="2" numFmtId="0" xfId="0" applyAlignment="1" applyBorder="1" applyFont="1">
      <alignment horizontal="center" readingOrder="0" vertical="center"/>
    </xf>
    <xf borderId="0" fillId="0" fontId="2" numFmtId="0" xfId="0" applyAlignment="1" applyFont="1">
      <alignment horizontal="left" readingOrder="0" shrinkToFit="0" vertical="top" wrapText="1"/>
    </xf>
    <xf borderId="0" fillId="0" fontId="2" numFmtId="0" xfId="0" applyAlignment="1" applyFont="1">
      <alignment horizontal="center" readingOrder="0" vertical="top"/>
    </xf>
    <xf borderId="0" fillId="0" fontId="2" numFmtId="0" xfId="0" applyAlignment="1" applyFont="1">
      <alignment horizontal="left" readingOrder="0" vertical="top"/>
    </xf>
    <xf borderId="2" fillId="0" fontId="2" numFmtId="0" xfId="0" applyAlignment="1" applyBorder="1" applyFont="1">
      <alignment horizontal="left" readingOrder="0" shrinkToFit="0" vertical="top" wrapText="1"/>
    </xf>
    <xf borderId="4" fillId="2" fontId="2" numFmtId="0" xfId="0" applyAlignment="1" applyBorder="1" applyFill="1" applyFont="1">
      <alignment horizontal="center" readingOrder="0" textRotation="90" vertical="center"/>
    </xf>
    <xf borderId="5" fillId="2" fontId="1" numFmtId="0" xfId="0" applyAlignment="1" applyBorder="1" applyFont="1">
      <alignment horizontal="center" readingOrder="0" vertical="center"/>
    </xf>
    <xf borderId="6" fillId="2" fontId="1" numFmtId="0" xfId="0" applyAlignment="1" applyBorder="1" applyFont="1">
      <alignment horizontal="left" shrinkToFit="0" vertical="top" wrapText="1"/>
    </xf>
    <xf borderId="6" fillId="2" fontId="2" numFmtId="0" xfId="0" applyAlignment="1" applyBorder="1" applyFont="1">
      <alignment horizontal="left" readingOrder="0" shrinkToFit="0" vertical="top" wrapText="1"/>
    </xf>
    <xf borderId="6" fillId="2" fontId="1" numFmtId="0" xfId="0" applyAlignment="1" applyBorder="1" applyFont="1">
      <alignment horizontal="center" readingOrder="0" vertical="top"/>
    </xf>
    <xf borderId="6" fillId="2" fontId="1" numFmtId="0" xfId="0" applyAlignment="1" applyBorder="1" applyFont="1">
      <alignment horizontal="left" readingOrder="0" vertical="top"/>
    </xf>
    <xf borderId="7" fillId="2" fontId="1" numFmtId="0" xfId="0" applyAlignment="1" applyBorder="1" applyFont="1">
      <alignment horizontal="left" readingOrder="0" shrinkToFit="0" vertical="top" wrapText="1"/>
    </xf>
    <xf borderId="0" fillId="0" fontId="3" numFmtId="0" xfId="0" applyAlignment="1" applyFont="1">
      <alignment horizontal="center" readingOrder="0" textRotation="90" vertical="center"/>
    </xf>
    <xf borderId="5" fillId="0" fontId="1" numFmtId="0" xfId="0" applyAlignment="1" applyBorder="1" applyFont="1">
      <alignment horizontal="center" readingOrder="0" vertical="center"/>
    </xf>
    <xf borderId="6" fillId="0" fontId="1"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6" fillId="0" fontId="1" numFmtId="0" xfId="0" applyAlignment="1" applyBorder="1" applyFont="1">
      <alignment horizontal="center" readingOrder="0" vertical="top"/>
    </xf>
    <xf borderId="8" fillId="0" fontId="1" numFmtId="0" xfId="0" applyAlignment="1" applyBorder="1" applyFont="1">
      <alignment horizontal="left" readingOrder="0" vertical="top"/>
    </xf>
    <xf borderId="7" fillId="0" fontId="1" numFmtId="0" xfId="0" applyAlignment="1" applyBorder="1" applyFont="1">
      <alignment horizontal="left" readingOrder="0" shrinkToFit="0" vertical="top" wrapText="1"/>
    </xf>
    <xf borderId="8" fillId="0" fontId="2" numFmtId="0" xfId="0" applyAlignment="1" applyBorder="1" applyFont="1">
      <alignment horizontal="left" readingOrder="0" shrinkToFit="0" vertical="top" wrapText="1"/>
    </xf>
    <xf borderId="8" fillId="0" fontId="1" numFmtId="0" xfId="0" applyAlignment="1" applyBorder="1" applyFont="1">
      <alignment horizontal="center" readingOrder="0" vertical="top"/>
    </xf>
    <xf borderId="9" fillId="0" fontId="1" numFmtId="0" xfId="0" applyAlignment="1" applyBorder="1" applyFont="1">
      <alignment horizontal="left" readingOrder="0" shrinkToFit="0" vertical="top" wrapText="1"/>
    </xf>
    <xf borderId="8" fillId="0" fontId="1" numFmtId="0" xfId="0" applyAlignment="1" applyBorder="1" applyFont="1">
      <alignment horizontal="left" readingOrder="0" shrinkToFit="0" vertical="top" wrapText="1"/>
    </xf>
    <xf borderId="10" fillId="0" fontId="1" numFmtId="0" xfId="0" applyAlignment="1" applyBorder="1" applyFont="1">
      <alignment horizontal="center" readingOrder="0" vertical="center"/>
    </xf>
    <xf borderId="10" fillId="0" fontId="3" numFmtId="0" xfId="0" applyAlignment="1" applyBorder="1" applyFont="1">
      <alignment horizontal="center" readingOrder="0" textRotation="90" vertical="center"/>
    </xf>
    <xf borderId="1" fillId="0" fontId="1" numFmtId="0" xfId="0" applyBorder="1" applyFont="1"/>
    <xf borderId="6" fillId="0" fontId="1" numFmtId="0" xfId="0" applyAlignment="1" applyBorder="1" applyFont="1">
      <alignment horizontal="left" readingOrder="0" vertical="top"/>
    </xf>
    <xf borderId="11" fillId="0" fontId="3" numFmtId="0" xfId="0" applyAlignment="1" applyBorder="1" applyFont="1">
      <alignment horizontal="center" readingOrder="0" textRotation="90" vertical="center"/>
    </xf>
    <xf borderId="12" fillId="0" fontId="1" numFmtId="0" xfId="0" applyBorder="1" applyFont="1"/>
    <xf borderId="5" fillId="0" fontId="4" numFmtId="0" xfId="0" applyAlignment="1" applyBorder="1" applyFont="1">
      <alignment horizontal="center" readingOrder="0" vertical="center"/>
    </xf>
    <xf borderId="6" fillId="0" fontId="4" numFmtId="0" xfId="0" applyAlignment="1" applyBorder="1" applyFont="1">
      <alignment readingOrder="0" shrinkToFit="0" vertical="top" wrapText="1"/>
    </xf>
    <xf borderId="6" fillId="0" fontId="5" numFmtId="0" xfId="0" applyAlignment="1" applyBorder="1" applyFont="1">
      <alignment readingOrder="0" shrinkToFit="0" vertical="top" wrapText="1"/>
    </xf>
    <xf borderId="6" fillId="0" fontId="4" numFmtId="0" xfId="0" applyAlignment="1" applyBorder="1" applyFont="1">
      <alignment horizontal="center" readingOrder="0" vertical="top"/>
    </xf>
    <xf borderId="6" fillId="0" fontId="4" numFmtId="0" xfId="0" applyAlignment="1" applyBorder="1" applyFont="1">
      <alignment readingOrder="0" vertical="top"/>
    </xf>
    <xf borderId="7" fillId="0" fontId="4" numFmtId="0" xfId="0" applyAlignment="1" applyBorder="1" applyFont="1">
      <alignment readingOrder="0" shrinkToFit="0" vertical="top" wrapText="1"/>
    </xf>
    <xf borderId="6" fillId="3" fontId="1" numFmtId="0" xfId="0" applyAlignment="1" applyBorder="1" applyFill="1" applyFont="1">
      <alignment horizontal="left" readingOrder="0" shrinkToFit="0" vertical="top" wrapText="1"/>
    </xf>
    <xf borderId="6" fillId="3" fontId="2" numFmtId="0" xfId="0" applyAlignment="1" applyBorder="1" applyFont="1">
      <alignment horizontal="left" readingOrder="0" shrinkToFit="0" vertical="top" wrapText="1"/>
    </xf>
    <xf borderId="6" fillId="3" fontId="1" numFmtId="0" xfId="0" applyAlignment="1" applyBorder="1" applyFont="1">
      <alignment horizontal="center" readingOrder="0" vertical="top"/>
    </xf>
    <xf borderId="6" fillId="3" fontId="1" numFmtId="0" xfId="0" applyAlignment="1" applyBorder="1" applyFont="1">
      <alignment horizontal="left" readingOrder="0" vertical="top"/>
    </xf>
    <xf borderId="7" fillId="3" fontId="1" numFmtId="0" xfId="0" applyAlignment="1" applyBorder="1" applyFont="1">
      <alignment horizontal="left" readingOrder="0" shrinkToFit="0" vertical="top" wrapText="1"/>
    </xf>
    <xf borderId="5" fillId="2" fontId="2" numFmtId="0" xfId="0" applyAlignment="1" applyBorder="1" applyFont="1">
      <alignment horizontal="center" readingOrder="0" textRotation="90" vertical="center"/>
    </xf>
    <xf borderId="6" fillId="2" fontId="2" numFmtId="0" xfId="0" applyAlignment="1" applyBorder="1" applyFont="1">
      <alignment horizontal="center" readingOrder="0" shrinkToFit="0" textRotation="90" vertical="top" wrapText="1"/>
    </xf>
    <xf borderId="6" fillId="2" fontId="2" numFmtId="0" xfId="0" applyAlignment="1" applyBorder="1" applyFont="1">
      <alignment horizontal="center" readingOrder="0" shrinkToFit="0" textRotation="90" vertical="center" wrapText="1"/>
    </xf>
    <xf borderId="6" fillId="2" fontId="2" numFmtId="0" xfId="0" applyAlignment="1" applyBorder="1" applyFont="1">
      <alignment horizontal="center" readingOrder="0" textRotation="90" vertical="center"/>
    </xf>
    <xf borderId="7" fillId="2" fontId="2" numFmtId="0" xfId="0" applyAlignment="1" applyBorder="1" applyFont="1">
      <alignment horizontal="center" readingOrder="0" shrinkToFit="0" textRotation="90" vertical="center" wrapText="1"/>
    </xf>
    <xf borderId="8" fillId="0" fontId="6" numFmtId="0" xfId="0" applyAlignment="1" applyBorder="1" applyFont="1">
      <alignment readingOrder="0" shrinkToFit="0" vertical="top" wrapText="1"/>
    </xf>
    <xf borderId="8" fillId="3" fontId="1" numFmtId="0" xfId="0" applyAlignment="1" applyBorder="1" applyFont="1">
      <alignment horizontal="left" readingOrder="0" shrinkToFit="0" vertical="top" wrapText="1"/>
    </xf>
    <xf borderId="8" fillId="3" fontId="2" numFmtId="0" xfId="0" applyAlignment="1" applyBorder="1" applyFont="1">
      <alignment horizontal="left" readingOrder="0" shrinkToFit="0" vertical="top" wrapText="1"/>
    </xf>
    <xf borderId="8" fillId="3" fontId="1" numFmtId="0" xfId="0" applyAlignment="1" applyBorder="1" applyFont="1">
      <alignment horizontal="center" readingOrder="0" vertical="top"/>
    </xf>
    <xf borderId="8" fillId="3" fontId="1" numFmtId="0" xfId="0" applyAlignment="1" applyBorder="1" applyFont="1">
      <alignment horizontal="left" readingOrder="0" vertical="top"/>
    </xf>
    <xf borderId="9" fillId="3" fontId="1" numFmtId="0" xfId="0" applyAlignment="1" applyBorder="1" applyFont="1">
      <alignment horizontal="left" readingOrder="0" shrinkToFit="0" vertical="top" wrapText="1"/>
    </xf>
    <xf borderId="4" fillId="0" fontId="7" numFmtId="0" xfId="0" applyAlignment="1" applyBorder="1" applyFont="1">
      <alignment shrinkToFit="0" vertical="center" wrapText="0"/>
    </xf>
    <xf borderId="4" fillId="0" fontId="4" numFmtId="0" xfId="0" applyAlignment="1" applyBorder="1" applyFont="1">
      <alignment vertical="center"/>
    </xf>
    <xf borderId="4" fillId="0" fontId="5" numFmtId="0" xfId="0" applyAlignment="1" applyBorder="1" applyFont="1">
      <alignment vertical="bottom"/>
    </xf>
    <xf borderId="4" fillId="0" fontId="5" numFmtId="0" xfId="0" applyAlignment="1" applyBorder="1" applyFont="1">
      <alignment horizontal="center"/>
    </xf>
    <xf borderId="4" fillId="0" fontId="5" numFmtId="0" xfId="0" applyAlignment="1" applyBorder="1" applyFont="1">
      <alignment shrinkToFit="0" vertical="top" wrapText="1"/>
    </xf>
    <xf borderId="4" fillId="0" fontId="5" numFmtId="0" xfId="0" applyAlignment="1" applyBorder="1" applyFont="1">
      <alignment horizontal="center" vertical="top"/>
    </xf>
    <xf borderId="4" fillId="0" fontId="5" numFmtId="0" xfId="0" applyAlignment="1" applyBorder="1" applyFont="1">
      <alignment vertical="top"/>
    </xf>
    <xf borderId="4" fillId="2" fontId="4" numFmtId="0" xfId="0" applyBorder="1" applyFont="1"/>
    <xf borderId="4" fillId="2" fontId="4" numFmtId="0" xfId="0" applyAlignment="1" applyBorder="1" applyFont="1">
      <alignment vertical="top"/>
    </xf>
    <xf borderId="11" fillId="0" fontId="8" numFmtId="0" xfId="0" applyAlignment="1" applyBorder="1" applyFont="1">
      <alignment horizontal="center" textRotation="90" vertical="center"/>
    </xf>
    <xf borderId="4" fillId="0" fontId="4" numFmtId="0" xfId="0" applyAlignment="1" applyBorder="1" applyFont="1">
      <alignment horizontal="center"/>
    </xf>
    <xf borderId="4" fillId="0" fontId="4" numFmtId="0" xfId="0" applyAlignment="1" applyBorder="1" applyFont="1">
      <alignment horizontal="center" vertical="top"/>
    </xf>
    <xf borderId="4" fillId="0" fontId="4" numFmtId="0" xfId="0" applyAlignment="1" applyBorder="1" applyFont="1">
      <alignment vertical="top"/>
    </xf>
    <xf borderId="4" fillId="0" fontId="4" numFmtId="0" xfId="0" applyAlignment="1" applyBorder="1" applyFont="1">
      <alignment readingOrder="0" shrinkToFit="0" vertical="top" wrapText="1"/>
    </xf>
    <xf borderId="13" fillId="0" fontId="1" numFmtId="0" xfId="0" applyBorder="1" applyFont="1"/>
    <xf borderId="4" fillId="3" fontId="5" numFmtId="0" xfId="0" applyAlignment="1" applyBorder="1" applyFont="1">
      <alignment shrinkToFit="0" vertical="top" wrapText="1"/>
    </xf>
    <xf borderId="4" fillId="3" fontId="4" numFmtId="0" xfId="0" applyAlignment="1" applyBorder="1" applyFont="1">
      <alignment horizontal="center" vertical="top"/>
    </xf>
    <xf borderId="4" fillId="3" fontId="4" numFmtId="0" xfId="0" applyAlignment="1" applyBorder="1" applyFont="1">
      <alignment vertical="top"/>
    </xf>
    <xf borderId="4" fillId="3" fontId="4" numFmtId="0" xfId="0" applyAlignment="1" applyBorder="1" applyFont="1">
      <alignment readingOrder="0" shrinkToFit="0" vertical="top" wrapText="1"/>
    </xf>
    <xf borderId="12" fillId="0" fontId="8" numFmtId="0" xfId="0" applyAlignment="1" applyBorder="1" applyFont="1">
      <alignment horizontal="center" textRotation="90" vertical="center"/>
    </xf>
    <xf borderId="13" fillId="0" fontId="8" numFmtId="0" xfId="0" applyAlignment="1" applyBorder="1" applyFont="1">
      <alignment horizontal="center"/>
    </xf>
    <xf borderId="0" fillId="2" fontId="4" numFmtId="0" xfId="0" applyFont="1"/>
    <xf borderId="0" fillId="2" fontId="4"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9" max="9" width="133.88"/>
  </cols>
  <sheetData>
    <row r="1">
      <c r="B1" s="1"/>
      <c r="C1" s="2"/>
      <c r="D1" s="3"/>
      <c r="E1" s="4"/>
      <c r="F1" s="4"/>
      <c r="G1" s="4"/>
      <c r="H1" s="5"/>
      <c r="I1" s="6"/>
    </row>
    <row r="2">
      <c r="A2" s="7" t="s">
        <v>0</v>
      </c>
      <c r="B2" s="8" t="s">
        <v>1</v>
      </c>
      <c r="C2" s="9" t="s">
        <v>2</v>
      </c>
      <c r="D2" s="9" t="s">
        <v>3</v>
      </c>
      <c r="E2" s="10" t="s">
        <v>4</v>
      </c>
      <c r="F2" s="10" t="s">
        <v>5</v>
      </c>
      <c r="G2" s="10" t="s">
        <v>6</v>
      </c>
      <c r="H2" s="11" t="s">
        <v>7</v>
      </c>
      <c r="I2" s="12" t="s">
        <v>8</v>
      </c>
    </row>
    <row r="3" ht="15.0" customHeight="1">
      <c r="A3" s="13"/>
      <c r="B3" s="14"/>
      <c r="C3" s="15"/>
      <c r="D3" s="16"/>
      <c r="E3" s="17"/>
      <c r="F3" s="17"/>
      <c r="G3" s="17"/>
      <c r="H3" s="18"/>
      <c r="I3" s="19"/>
    </row>
    <row r="4" ht="48.75" customHeight="1">
      <c r="A4" s="20" t="s">
        <v>9</v>
      </c>
      <c r="B4" s="21">
        <v>1.0</v>
      </c>
      <c r="C4" s="22" t="str">
        <f>IMAGE("https://i.imgur.com/EEBM7nK.png")</f>
        <v/>
      </c>
      <c r="D4" s="23" t="s">
        <v>10</v>
      </c>
      <c r="E4" s="24">
        <v>1.0</v>
      </c>
      <c r="F4" s="24">
        <v>0.0</v>
      </c>
      <c r="G4" s="24">
        <v>3.0</v>
      </c>
      <c r="H4" s="25" t="s">
        <v>11</v>
      </c>
      <c r="I4" s="26" t="s">
        <v>12</v>
      </c>
    </row>
    <row r="5" ht="48.75" customHeight="1">
      <c r="B5" s="21">
        <v>2.0</v>
      </c>
      <c r="C5" t="str">
        <f>IMAGE("https://i.imgur.com/nR94amY.png")</f>
        <v/>
      </c>
      <c r="D5" s="27" t="s">
        <v>13</v>
      </c>
      <c r="E5" s="28">
        <v>1.0</v>
      </c>
      <c r="F5" s="28">
        <v>0.0</v>
      </c>
      <c r="G5" s="28">
        <v>4.0</v>
      </c>
      <c r="H5" s="25" t="s">
        <v>11</v>
      </c>
      <c r="I5" s="29" t="s">
        <v>14</v>
      </c>
    </row>
    <row r="6" ht="48.75" customHeight="1">
      <c r="B6" s="21">
        <v>3.0</v>
      </c>
      <c r="C6" s="30" t="str">
        <f>IMAGE("https://i.imgur.com/mBEdzHe.png")</f>
        <v/>
      </c>
      <c r="D6" s="27" t="s">
        <v>15</v>
      </c>
      <c r="E6" s="28">
        <v>2.0</v>
      </c>
      <c r="F6" s="28">
        <v>0.0</v>
      </c>
      <c r="G6" s="28">
        <v>3.0</v>
      </c>
      <c r="H6" s="25" t="s">
        <v>11</v>
      </c>
      <c r="I6" s="29" t="s">
        <v>16</v>
      </c>
    </row>
    <row r="7" ht="48.75" customHeight="1">
      <c r="B7" s="21">
        <v>4.0</v>
      </c>
      <c r="C7" s="30" t="str">
        <f>IMAGE("https://i.imgur.com/DfoFSNA.png")</f>
        <v/>
      </c>
      <c r="D7" s="23" t="s">
        <v>17</v>
      </c>
      <c r="E7" s="24">
        <v>2.0</v>
      </c>
      <c r="F7" s="24">
        <v>0.0</v>
      </c>
      <c r="G7" s="24">
        <v>4.0</v>
      </c>
      <c r="H7" s="25" t="s">
        <v>11</v>
      </c>
      <c r="I7" s="26" t="s">
        <v>18</v>
      </c>
    </row>
    <row r="8" ht="48.75" customHeight="1">
      <c r="B8" s="21">
        <v>5.0</v>
      </c>
      <c r="C8" s="30" t="str">
        <f>IMAGE("https://i.imgur.com/lllkXLr.png")</f>
        <v/>
      </c>
      <c r="D8" s="27" t="s">
        <v>19</v>
      </c>
      <c r="E8" s="28">
        <v>1.0</v>
      </c>
      <c r="F8" s="28">
        <v>0.0</v>
      </c>
      <c r="G8" s="28">
        <v>2.0</v>
      </c>
      <c r="H8" s="25" t="s">
        <v>11</v>
      </c>
      <c r="I8" s="29" t="s">
        <v>20</v>
      </c>
    </row>
    <row r="9" ht="48.75" customHeight="1">
      <c r="B9" s="31">
        <v>6.0</v>
      </c>
      <c r="C9" s="30" t="str">
        <f>IMAGE("https://i.imgur.com/EKOKl71.png")</f>
        <v/>
      </c>
      <c r="D9" s="27" t="s">
        <v>21</v>
      </c>
      <c r="E9" s="28">
        <v>1.0</v>
      </c>
      <c r="F9" s="28">
        <v>0.0</v>
      </c>
      <c r="G9" s="28">
        <v>2.0</v>
      </c>
      <c r="H9" s="25" t="s">
        <v>11</v>
      </c>
      <c r="I9" s="29" t="s">
        <v>22</v>
      </c>
    </row>
    <row r="10" ht="48.75" customHeight="1">
      <c r="B10" s="21">
        <v>7.0</v>
      </c>
      <c r="C10" s="30" t="str">
        <f>IMAGE("https://i.imgur.com/UXLhOo0.png")</f>
        <v/>
      </c>
      <c r="D10" s="27" t="s">
        <v>23</v>
      </c>
      <c r="E10" s="28">
        <v>1.0</v>
      </c>
      <c r="F10" s="28">
        <v>0.0</v>
      </c>
      <c r="G10" s="28">
        <v>4.0</v>
      </c>
      <c r="H10" s="25" t="s">
        <v>11</v>
      </c>
      <c r="I10" s="29" t="s">
        <v>24</v>
      </c>
    </row>
    <row r="11" ht="48.75" customHeight="1">
      <c r="B11" s="21">
        <v>8.0</v>
      </c>
      <c r="C11" s="30" t="str">
        <f>IMAGE("https://i.imgur.com/dICIgNF.png")</f>
        <v/>
      </c>
      <c r="D11" s="27" t="s">
        <v>25</v>
      </c>
      <c r="E11" s="28">
        <v>2.0</v>
      </c>
      <c r="F11" s="28">
        <v>0.0</v>
      </c>
      <c r="G11" s="28">
        <v>3.0</v>
      </c>
      <c r="H11" s="25" t="s">
        <v>11</v>
      </c>
      <c r="I11" s="29" t="s">
        <v>26</v>
      </c>
    </row>
    <row r="12" ht="48.75" customHeight="1">
      <c r="B12" s="21">
        <v>9.0</v>
      </c>
      <c r="C12" s="30" t="str">
        <f>IMAGE("https://i.imgur.com/OIzxaVO.png")</f>
        <v/>
      </c>
      <c r="D12" s="27" t="s">
        <v>27</v>
      </c>
      <c r="E12" s="28">
        <v>2.0</v>
      </c>
      <c r="F12" s="28">
        <v>0.0</v>
      </c>
      <c r="G12" s="28">
        <v>3.0</v>
      </c>
      <c r="H12" s="25" t="s">
        <v>11</v>
      </c>
      <c r="I12" s="29" t="s">
        <v>28</v>
      </c>
    </row>
    <row r="13" ht="15.0" customHeight="1">
      <c r="A13" s="13"/>
      <c r="B13" s="14"/>
      <c r="C13" s="15"/>
      <c r="D13" s="16"/>
      <c r="E13" s="17"/>
      <c r="F13" s="17"/>
      <c r="G13" s="17"/>
      <c r="H13" s="18"/>
      <c r="I13" s="19"/>
    </row>
    <row r="14" ht="48.75" customHeight="1">
      <c r="A14" s="32" t="s">
        <v>29</v>
      </c>
      <c r="B14" s="21">
        <v>10.0</v>
      </c>
      <c r="C14" s="30" t="str">
        <f>IMAGE("https://i.imgur.com/VwNrU2a.png")</f>
        <v/>
      </c>
      <c r="D14" s="27" t="s">
        <v>30</v>
      </c>
      <c r="E14" s="28">
        <v>1.0</v>
      </c>
      <c r="F14" s="28">
        <v>0.0</v>
      </c>
      <c r="G14" s="28">
        <v>4.0</v>
      </c>
      <c r="H14" s="25" t="s">
        <v>31</v>
      </c>
      <c r="I14" s="29" t="s">
        <v>32</v>
      </c>
    </row>
    <row r="15" ht="48.75" customHeight="1">
      <c r="A15" s="33"/>
      <c r="B15" s="21">
        <v>11.0</v>
      </c>
      <c r="C15" s="22" t="str">
        <f>IMAGE("https://i.imgur.com/j9gTV38.png")</f>
        <v/>
      </c>
      <c r="D15" s="23" t="s">
        <v>33</v>
      </c>
      <c r="E15" s="24">
        <v>2.0</v>
      </c>
      <c r="F15" s="24">
        <v>0.0</v>
      </c>
      <c r="G15" s="24">
        <v>4.0</v>
      </c>
      <c r="H15" s="25" t="s">
        <v>31</v>
      </c>
      <c r="I15" s="26" t="s">
        <v>34</v>
      </c>
    </row>
    <row r="16" ht="48.75" customHeight="1">
      <c r="A16" s="33"/>
      <c r="B16" s="21">
        <v>12.0</v>
      </c>
      <c r="C16" s="22" t="str">
        <f>IMAGE("https://i.imgur.com/ECq693h.png")</f>
        <v/>
      </c>
      <c r="D16" s="23" t="s">
        <v>35</v>
      </c>
      <c r="E16" s="24">
        <v>3.0</v>
      </c>
      <c r="F16" s="24">
        <v>0.0</v>
      </c>
      <c r="G16" s="24">
        <v>5.0</v>
      </c>
      <c r="H16" s="34" t="s">
        <v>31</v>
      </c>
      <c r="I16" s="26" t="s">
        <v>36</v>
      </c>
    </row>
    <row r="17" ht="48.75" customHeight="1">
      <c r="A17" s="33"/>
      <c r="B17" s="21">
        <v>13.0</v>
      </c>
      <c r="C17" s="30" t="str">
        <f>IMAGE("https://i.imgur.com/zOc1WBM.png")</f>
        <v/>
      </c>
      <c r="D17" s="27" t="s">
        <v>37</v>
      </c>
      <c r="E17" s="28">
        <v>2.0</v>
      </c>
      <c r="F17" s="28">
        <v>0.0</v>
      </c>
      <c r="G17" s="28">
        <v>3.0</v>
      </c>
      <c r="H17" s="25" t="s">
        <v>31</v>
      </c>
      <c r="I17" s="29" t="s">
        <v>38</v>
      </c>
    </row>
    <row r="18" ht="48.75" customHeight="1">
      <c r="A18" s="33"/>
      <c r="B18" s="21">
        <v>14.0</v>
      </c>
      <c r="C18" s="30" t="str">
        <f>IMAGE("https://i.imgur.com/0DV11xP.png")</f>
        <v/>
      </c>
      <c r="D18" s="27" t="s">
        <v>39</v>
      </c>
      <c r="E18" s="28">
        <v>1.0</v>
      </c>
      <c r="F18" s="28">
        <v>0.0</v>
      </c>
      <c r="G18" s="28">
        <v>4.0</v>
      </c>
      <c r="H18" s="25" t="s">
        <v>31</v>
      </c>
      <c r="I18" s="29" t="s">
        <v>40</v>
      </c>
    </row>
    <row r="19" ht="48.75" customHeight="1">
      <c r="A19" s="33"/>
      <c r="B19" s="21">
        <v>15.0</v>
      </c>
      <c r="C19" s="30" t="str">
        <f>IMAGE("https://i.imgur.com/zEY9sf6.png")</f>
        <v/>
      </c>
      <c r="D19" s="27" t="s">
        <v>41</v>
      </c>
      <c r="E19" s="28">
        <v>2.0</v>
      </c>
      <c r="F19" s="28">
        <v>0.0</v>
      </c>
      <c r="G19" s="28">
        <v>5.0</v>
      </c>
      <c r="H19" s="25" t="s">
        <v>11</v>
      </c>
      <c r="I19" s="29" t="s">
        <v>42</v>
      </c>
    </row>
    <row r="20" ht="48.75" customHeight="1">
      <c r="A20" s="33"/>
      <c r="B20" s="21">
        <v>16.0</v>
      </c>
      <c r="C20" s="22" t="str">
        <f>IMAGE("https://i.imgur.com/w9OcJnp.png")</f>
        <v/>
      </c>
      <c r="D20" s="23" t="s">
        <v>43</v>
      </c>
      <c r="E20" s="24">
        <v>2.0</v>
      </c>
      <c r="F20" s="24">
        <v>0.0</v>
      </c>
      <c r="G20" s="24">
        <v>6.0</v>
      </c>
      <c r="H20" s="34" t="s">
        <v>44</v>
      </c>
      <c r="I20" s="26" t="s">
        <v>45</v>
      </c>
    </row>
    <row r="21" ht="48.75" customHeight="1">
      <c r="A21" s="33"/>
      <c r="B21" s="21">
        <v>17.0</v>
      </c>
      <c r="C21" s="22" t="str">
        <f>IMAGE("https://i.imgur.com/kJ6ULmL.png")</f>
        <v/>
      </c>
      <c r="D21" s="23" t="s">
        <v>46</v>
      </c>
      <c r="E21" s="24">
        <v>2.0</v>
      </c>
      <c r="F21" s="24">
        <v>0.0</v>
      </c>
      <c r="G21" s="24">
        <v>6.0</v>
      </c>
      <c r="H21" s="34" t="s">
        <v>44</v>
      </c>
      <c r="I21" s="26" t="s">
        <v>47</v>
      </c>
    </row>
    <row r="22" ht="15.0" customHeight="1">
      <c r="A22" s="13"/>
      <c r="B22" s="14"/>
      <c r="C22" s="15"/>
      <c r="D22" s="16"/>
      <c r="E22" s="17"/>
      <c r="F22" s="17"/>
      <c r="G22" s="17"/>
      <c r="H22" s="18"/>
      <c r="I22" s="19"/>
    </row>
    <row r="23" ht="48.75" customHeight="1">
      <c r="A23" s="35" t="s">
        <v>48</v>
      </c>
      <c r="B23" s="21">
        <v>18.0</v>
      </c>
      <c r="C23" s="30" t="str">
        <f>IMAGE("https://i.imgur.com/wTjNGGy.png")</f>
        <v/>
      </c>
      <c r="D23" s="27" t="s">
        <v>49</v>
      </c>
      <c r="E23" s="28">
        <v>2.0</v>
      </c>
      <c r="F23" s="28">
        <v>0.0</v>
      </c>
      <c r="G23" s="28">
        <v>4.0</v>
      </c>
      <c r="H23" s="25" t="s">
        <v>50</v>
      </c>
      <c r="I23" s="29" t="s">
        <v>51</v>
      </c>
    </row>
    <row r="24" ht="48.75" customHeight="1">
      <c r="A24" s="36"/>
      <c r="B24" s="21">
        <v>19.0</v>
      </c>
      <c r="C24" s="22" t="str">
        <f>IMAGE("https://i.imgur.com/xyn2pY9.png")</f>
        <v/>
      </c>
      <c r="D24" s="23" t="s">
        <v>52</v>
      </c>
      <c r="E24" s="24">
        <v>3.0</v>
      </c>
      <c r="F24" s="24">
        <v>0.0</v>
      </c>
      <c r="G24" s="24">
        <v>4.0</v>
      </c>
      <c r="H24" s="34" t="s">
        <v>53</v>
      </c>
      <c r="I24" s="26" t="s">
        <v>54</v>
      </c>
    </row>
    <row r="25" ht="48.75" customHeight="1">
      <c r="A25" s="36"/>
      <c r="B25" s="37">
        <v>20.0</v>
      </c>
      <c r="C25" s="38" t="str">
        <f>IMAGE("https://i.imgur.com/cYVTyCs.png")</f>
        <v/>
      </c>
      <c r="D25" s="39" t="s">
        <v>55</v>
      </c>
      <c r="E25" s="40">
        <v>3.0</v>
      </c>
      <c r="F25" s="40">
        <v>0.0</v>
      </c>
      <c r="G25" s="40">
        <v>5.0</v>
      </c>
      <c r="H25" s="41" t="s">
        <v>50</v>
      </c>
      <c r="I25" s="42" t="s">
        <v>56</v>
      </c>
    </row>
    <row r="26" ht="48.75" customHeight="1">
      <c r="A26" s="36"/>
      <c r="B26" s="21">
        <v>21.0</v>
      </c>
      <c r="C26" s="22" t="str">
        <f>IMAGE("https://i.imgur.com/iIj4yjd.png")</f>
        <v/>
      </c>
      <c r="D26" s="23" t="s">
        <v>57</v>
      </c>
      <c r="E26" s="24">
        <v>1.0</v>
      </c>
      <c r="F26" s="24">
        <v>0.0</v>
      </c>
      <c r="G26" s="24">
        <v>5.0</v>
      </c>
      <c r="H26" s="34" t="s">
        <v>50</v>
      </c>
      <c r="I26" s="26" t="s">
        <v>58</v>
      </c>
    </row>
    <row r="27" ht="48.75" customHeight="1">
      <c r="A27" s="36"/>
      <c r="B27" s="21">
        <v>22.0</v>
      </c>
      <c r="C27" s="30" t="str">
        <f>IMAGE("https://i.imgur.com/uDpcN1H.png")</f>
        <v/>
      </c>
      <c r="D27" s="27" t="s">
        <v>59</v>
      </c>
      <c r="E27" s="28">
        <v>1.0</v>
      </c>
      <c r="F27" s="28">
        <v>0.0</v>
      </c>
      <c r="G27" s="28">
        <v>3.0</v>
      </c>
      <c r="H27" s="25" t="s">
        <v>50</v>
      </c>
      <c r="I27" s="29" t="s">
        <v>60</v>
      </c>
    </row>
    <row r="28" ht="48.75" customHeight="1">
      <c r="A28" s="36"/>
      <c r="B28" s="21">
        <v>23.0</v>
      </c>
      <c r="C28" s="22" t="str">
        <f>IMAGE("https://i.imgur.com/9WcvBdk.png")</f>
        <v/>
      </c>
      <c r="D28" s="23" t="s">
        <v>61</v>
      </c>
      <c r="E28" s="24">
        <v>1.0</v>
      </c>
      <c r="F28" s="24">
        <v>0.0</v>
      </c>
      <c r="G28" s="24">
        <v>4.0</v>
      </c>
      <c r="H28" s="34" t="s">
        <v>50</v>
      </c>
      <c r="I28" s="26" t="s">
        <v>62</v>
      </c>
    </row>
    <row r="29" ht="48.75" customHeight="1">
      <c r="A29" s="36"/>
      <c r="B29" s="21">
        <v>24.0</v>
      </c>
      <c r="C29" s="30" t="str">
        <f>IMAGE("https://i.imgur.com/ECGykAb.png")</f>
        <v/>
      </c>
      <c r="D29" s="27" t="s">
        <v>63</v>
      </c>
      <c r="E29" s="28">
        <v>2.0</v>
      </c>
      <c r="F29" s="28">
        <v>0.0</v>
      </c>
      <c r="G29" s="28">
        <v>4.0</v>
      </c>
      <c r="H29" s="25" t="s">
        <v>50</v>
      </c>
      <c r="I29" s="29" t="s">
        <v>64</v>
      </c>
    </row>
    <row r="30" ht="48.75" customHeight="1">
      <c r="A30" s="36"/>
      <c r="B30" s="21">
        <v>25.0</v>
      </c>
      <c r="C30" s="30" t="str">
        <f>IMAGE("https://i.imgur.com/RMFkzRm.png")</f>
        <v/>
      </c>
      <c r="D30" s="27" t="s">
        <v>65</v>
      </c>
      <c r="E30" s="28">
        <v>2.0</v>
      </c>
      <c r="F30" s="28">
        <v>0.0</v>
      </c>
      <c r="G30" s="28">
        <v>5.0</v>
      </c>
      <c r="H30" s="25" t="s">
        <v>50</v>
      </c>
      <c r="I30" s="29" t="s">
        <v>66</v>
      </c>
    </row>
    <row r="31" ht="48.75" customHeight="1">
      <c r="A31" s="36"/>
      <c r="B31" s="21">
        <v>26.0</v>
      </c>
      <c r="C31" s="43" t="str">
        <f>IMAGE("https://i.imgur.com/5EDUoPX.png")</f>
        <v/>
      </c>
      <c r="D31" s="44" t="s">
        <v>67</v>
      </c>
      <c r="E31" s="45">
        <v>2.0</v>
      </c>
      <c r="F31" s="45">
        <v>1.0</v>
      </c>
      <c r="G31" s="45">
        <v>6.0</v>
      </c>
      <c r="H31" s="46" t="s">
        <v>50</v>
      </c>
      <c r="I31" s="47" t="s">
        <v>68</v>
      </c>
    </row>
    <row r="32" ht="15.0" customHeight="1">
      <c r="A32" s="13"/>
      <c r="B32" s="48"/>
      <c r="C32" s="49"/>
      <c r="D32" s="50"/>
      <c r="E32" s="51"/>
      <c r="F32" s="51"/>
      <c r="G32" s="51"/>
      <c r="H32" s="51"/>
      <c r="I32" s="52"/>
    </row>
    <row r="33" ht="48.75" customHeight="1">
      <c r="A33" s="32" t="s">
        <v>69</v>
      </c>
      <c r="B33" s="21">
        <v>27.0</v>
      </c>
      <c r="C33" s="22" t="str">
        <f>IMAGE("https://i.imgur.com/30KiVuc.png")</f>
        <v/>
      </c>
      <c r="D33" s="23" t="s">
        <v>70</v>
      </c>
      <c r="E33" s="24">
        <v>2.0</v>
      </c>
      <c r="F33" s="24">
        <v>0.0</v>
      </c>
      <c r="G33" s="24">
        <v>5.0</v>
      </c>
      <c r="H33" s="34" t="s">
        <v>71</v>
      </c>
      <c r="I33" s="26" t="s">
        <v>72</v>
      </c>
    </row>
    <row r="34" ht="48.75" customHeight="1">
      <c r="A34" s="33"/>
      <c r="B34" s="21">
        <v>28.0</v>
      </c>
      <c r="C34" s="30" t="str">
        <f>IMAGE("https://i.imgur.com/kpudBl2.png")</f>
        <v/>
      </c>
      <c r="D34" s="27" t="s">
        <v>73</v>
      </c>
      <c r="E34" s="28">
        <v>2.0</v>
      </c>
      <c r="F34" s="28">
        <v>0.0</v>
      </c>
      <c r="G34" s="28">
        <v>4.0</v>
      </c>
      <c r="H34" s="25" t="s">
        <v>74</v>
      </c>
      <c r="I34" s="29" t="s">
        <v>75</v>
      </c>
    </row>
    <row r="35" ht="48.75" customHeight="1">
      <c r="A35" s="33"/>
      <c r="B35" s="21">
        <v>29.0</v>
      </c>
      <c r="C35" s="30" t="str">
        <f>IMAGE("https://i.imgur.com/wYdoH0i.png")</f>
        <v/>
      </c>
      <c r="D35" s="27" t="s">
        <v>76</v>
      </c>
      <c r="E35" s="28">
        <v>2.0</v>
      </c>
      <c r="F35" s="28">
        <v>0.0</v>
      </c>
      <c r="G35" s="28">
        <v>5.0</v>
      </c>
      <c r="H35" s="25" t="s">
        <v>71</v>
      </c>
      <c r="I35" s="29" t="s">
        <v>77</v>
      </c>
    </row>
    <row r="36" ht="48.75" customHeight="1">
      <c r="A36" s="33"/>
      <c r="B36" s="21">
        <v>30.0</v>
      </c>
      <c r="C36" s="43" t="str">
        <f>IMAGE("https://i.imgur.com/SHPlz11.png")</f>
        <v/>
      </c>
      <c r="D36" s="44" t="s">
        <v>78</v>
      </c>
      <c r="E36" s="45">
        <v>3.0</v>
      </c>
      <c r="F36" s="45">
        <v>2.0</v>
      </c>
      <c r="G36" s="45">
        <v>6.0</v>
      </c>
      <c r="H36" s="46" t="s">
        <v>71</v>
      </c>
      <c r="I36" s="47" t="s">
        <v>79</v>
      </c>
    </row>
    <row r="37" ht="15.0" customHeight="1">
      <c r="A37" s="13"/>
      <c r="B37" s="14"/>
      <c r="C37" s="15"/>
      <c r="D37" s="16"/>
      <c r="E37" s="17"/>
      <c r="F37" s="17"/>
      <c r="G37" s="17"/>
      <c r="H37" s="18"/>
      <c r="I37" s="19"/>
    </row>
    <row r="38" ht="48.75" customHeight="1">
      <c r="A38" s="20" t="s">
        <v>80</v>
      </c>
      <c r="B38" s="21">
        <v>31.0</v>
      </c>
      <c r="C38" s="53" t="str">
        <f>IMAGE("https://i.imgur.com/ksGY8Zt.png")</f>
        <v/>
      </c>
      <c r="D38" s="23" t="s">
        <v>81</v>
      </c>
      <c r="E38" s="24">
        <v>3.0</v>
      </c>
      <c r="F38" s="24">
        <v>0.0</v>
      </c>
      <c r="G38" s="24">
        <v>5.0</v>
      </c>
      <c r="H38" s="34" t="s">
        <v>82</v>
      </c>
      <c r="I38" s="26" t="s">
        <v>83</v>
      </c>
    </row>
    <row r="39" ht="48.75" customHeight="1">
      <c r="B39" s="21">
        <v>32.0</v>
      </c>
      <c r="C39" s="22" t="str">
        <f>IMAGE("https://i.imgur.com/j4mvkkF.png")</f>
        <v/>
      </c>
      <c r="D39" s="23" t="s">
        <v>84</v>
      </c>
      <c r="E39" s="24">
        <v>1.0</v>
      </c>
      <c r="F39" s="24">
        <v>0.0</v>
      </c>
      <c r="G39" s="24">
        <v>5.0</v>
      </c>
      <c r="H39" s="34" t="s">
        <v>82</v>
      </c>
      <c r="I39" s="26" t="s">
        <v>85</v>
      </c>
    </row>
    <row r="40" ht="48.75" customHeight="1">
      <c r="B40" s="21">
        <v>33.0</v>
      </c>
      <c r="C40" s="43" t="str">
        <f>IMAGE("https://i.imgur.com/McKEjJB.png")</f>
        <v/>
      </c>
      <c r="D40" s="44" t="s">
        <v>86</v>
      </c>
      <c r="E40" s="45">
        <v>3.0</v>
      </c>
      <c r="F40" s="45">
        <v>3.0</v>
      </c>
      <c r="G40" s="45">
        <v>5.0</v>
      </c>
      <c r="H40" s="46" t="s">
        <v>82</v>
      </c>
      <c r="I40" s="47" t="s">
        <v>87</v>
      </c>
    </row>
    <row r="41" ht="15.0" customHeight="1">
      <c r="A41" s="13"/>
      <c r="B41" s="14"/>
      <c r="C41" s="15"/>
      <c r="D41" s="16"/>
      <c r="E41" s="17"/>
      <c r="F41" s="17"/>
      <c r="G41" s="17"/>
      <c r="H41" s="18"/>
      <c r="I41" s="19"/>
    </row>
    <row r="42" ht="48.75" customHeight="1">
      <c r="A42" s="20" t="s">
        <v>88</v>
      </c>
      <c r="B42" s="21">
        <v>34.0</v>
      </c>
      <c r="C42" s="22" t="str">
        <f>IMAGE("https://i.imgur.com/L4Y1BNA.png")</f>
        <v/>
      </c>
      <c r="D42" s="23" t="s">
        <v>89</v>
      </c>
      <c r="E42" s="24">
        <v>2.0</v>
      </c>
      <c r="F42" s="24">
        <v>0.0</v>
      </c>
      <c r="G42" s="24">
        <v>3.0</v>
      </c>
      <c r="H42" s="34" t="s">
        <v>90</v>
      </c>
      <c r="I42" s="26" t="s">
        <v>91</v>
      </c>
    </row>
    <row r="43" ht="48.75" customHeight="1">
      <c r="B43" s="21">
        <v>35.0</v>
      </c>
      <c r="C43" s="43" t="str">
        <f>IMAGE("https://i.imgur.com/ioVy6Qq.png")</f>
        <v/>
      </c>
      <c r="D43" s="44" t="s">
        <v>92</v>
      </c>
      <c r="E43" s="45">
        <v>2.0</v>
      </c>
      <c r="F43" s="45">
        <v>1.0</v>
      </c>
      <c r="G43" s="45">
        <v>3.0</v>
      </c>
      <c r="H43" s="46" t="s">
        <v>93</v>
      </c>
      <c r="I43" s="47" t="s">
        <v>94</v>
      </c>
    </row>
    <row r="44" ht="48.75" customHeight="1">
      <c r="B44" s="21">
        <v>36.0</v>
      </c>
      <c r="C44" s="30" t="str">
        <f>IMAGE("https://i.imgur.com/xPtqsY9.png")</f>
        <v/>
      </c>
      <c r="D44" s="27" t="s">
        <v>95</v>
      </c>
      <c r="E44" s="28">
        <v>1.0</v>
      </c>
      <c r="F44" s="28">
        <v>0.0</v>
      </c>
      <c r="G44" s="28">
        <v>4.0</v>
      </c>
      <c r="H44" s="25" t="s">
        <v>96</v>
      </c>
      <c r="I44" s="29" t="s">
        <v>97</v>
      </c>
    </row>
    <row r="45" ht="48.75" customHeight="1">
      <c r="B45" s="21">
        <v>37.0</v>
      </c>
      <c r="C45" s="43" t="str">
        <f>IMAGE("https://i.imgur.com/dO0qf3G.png")</f>
        <v/>
      </c>
      <c r="D45" s="44" t="s">
        <v>98</v>
      </c>
      <c r="E45" s="45">
        <v>2.0</v>
      </c>
      <c r="F45" s="45">
        <v>1.0</v>
      </c>
      <c r="G45" s="45">
        <v>3.0</v>
      </c>
      <c r="H45" s="46" t="s">
        <v>99</v>
      </c>
      <c r="I45" s="47" t="s">
        <v>100</v>
      </c>
    </row>
    <row r="46" ht="48.75" customHeight="1">
      <c r="B46" s="21">
        <v>38.0</v>
      </c>
      <c r="C46" s="30" t="str">
        <f>IMAGE("https://i.imgur.com/MpWw1TN.png")</f>
        <v/>
      </c>
      <c r="D46" s="27" t="s">
        <v>101</v>
      </c>
      <c r="E46" s="28">
        <v>2.0</v>
      </c>
      <c r="F46" s="28">
        <v>0.0</v>
      </c>
      <c r="G46" s="28">
        <v>6.0</v>
      </c>
      <c r="H46" s="25" t="s">
        <v>102</v>
      </c>
      <c r="I46" s="29" t="s">
        <v>103</v>
      </c>
    </row>
    <row r="47" ht="48.75" customHeight="1">
      <c r="B47" s="21">
        <v>39.0</v>
      </c>
      <c r="C47" s="30" t="str">
        <f>IMAGE("https://i.imgur.com/pSTF0q3.png")</f>
        <v/>
      </c>
      <c r="D47" s="27" t="s">
        <v>104</v>
      </c>
      <c r="E47" s="28">
        <v>1.0</v>
      </c>
      <c r="F47" s="28">
        <v>0.0</v>
      </c>
      <c r="G47" s="28">
        <v>5.0</v>
      </c>
      <c r="H47" s="25" t="s">
        <v>105</v>
      </c>
      <c r="I47" s="29" t="s">
        <v>106</v>
      </c>
    </row>
    <row r="48" ht="48.75" customHeight="1">
      <c r="B48" s="21">
        <v>40.0</v>
      </c>
      <c r="C48" s="54" t="str">
        <f>IMAGE("https://i.imgur.com/1amWgV9.png")</f>
        <v/>
      </c>
      <c r="D48" s="55" t="s">
        <v>107</v>
      </c>
      <c r="E48" s="56">
        <v>2.0</v>
      </c>
      <c r="F48" s="56">
        <v>1.0</v>
      </c>
      <c r="G48" s="56">
        <v>5.0</v>
      </c>
      <c r="H48" s="57" t="s">
        <v>108</v>
      </c>
      <c r="I48" s="58" t="s">
        <v>109</v>
      </c>
    </row>
    <row r="49" ht="48.75" customHeight="1">
      <c r="B49" s="21">
        <v>41.0</v>
      </c>
      <c r="C49" s="30" t="str">
        <f>IMAGE("https://i.imgur.com/S14kjRg.png")</f>
        <v/>
      </c>
      <c r="D49" s="27" t="s">
        <v>110</v>
      </c>
      <c r="E49" s="28">
        <v>1.0</v>
      </c>
      <c r="F49" s="28">
        <v>0.0</v>
      </c>
      <c r="G49" s="28">
        <v>3.0</v>
      </c>
      <c r="H49" s="25" t="s">
        <v>111</v>
      </c>
      <c r="I49" s="29" t="s">
        <v>112</v>
      </c>
    </row>
    <row r="50" ht="48.75" customHeight="1">
      <c r="B50" s="21">
        <v>42.0</v>
      </c>
      <c r="C50" s="43" t="str">
        <f>IMAGE("https://i.imgur.com/DWtK4z9.png")</f>
        <v/>
      </c>
      <c r="D50" s="44" t="s">
        <v>113</v>
      </c>
      <c r="E50" s="45">
        <v>2.0</v>
      </c>
      <c r="F50" s="45">
        <v>1.0</v>
      </c>
      <c r="G50" s="45">
        <v>5.0</v>
      </c>
      <c r="H50" s="46" t="s">
        <v>74</v>
      </c>
      <c r="I50" s="47" t="s">
        <v>114</v>
      </c>
    </row>
    <row r="51" ht="15.0" customHeight="1">
      <c r="A51" s="13"/>
      <c r="B51" s="14"/>
      <c r="C51" s="15"/>
      <c r="D51" s="16"/>
      <c r="E51" s="17"/>
      <c r="F51" s="17"/>
      <c r="G51" s="17"/>
      <c r="H51" s="18"/>
      <c r="I51" s="19"/>
    </row>
  </sheetData>
  <mergeCells count="6">
    <mergeCell ref="A4:A12"/>
    <mergeCell ref="A14:A21"/>
    <mergeCell ref="A23:A31"/>
    <mergeCell ref="A33:A36"/>
    <mergeCell ref="A38:A40"/>
    <mergeCell ref="A42:A5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5"/>
    <col customWidth="1" min="2" max="2" width="5.63"/>
    <col customWidth="1" min="3" max="3" width="8.25"/>
    <col customWidth="1" min="4" max="4" width="20.5"/>
    <col customWidth="1" min="5" max="7" width="6.38"/>
    <col customWidth="1" min="8" max="8" width="12.63"/>
    <col customWidth="1" min="9" max="9" width="133.88"/>
  </cols>
  <sheetData>
    <row r="1" ht="48.75" customHeight="1">
      <c r="A1" s="59" t="s">
        <v>115</v>
      </c>
      <c r="B1" s="60"/>
      <c r="C1" s="2"/>
      <c r="D1" s="60"/>
      <c r="E1" s="60"/>
      <c r="F1" s="60"/>
      <c r="G1" s="60"/>
      <c r="H1" s="60"/>
      <c r="I1" s="60"/>
    </row>
    <row r="2">
      <c r="A2" s="61" t="s">
        <v>0</v>
      </c>
      <c r="B2" s="62" t="s">
        <v>1</v>
      </c>
      <c r="C2" s="9" t="s">
        <v>2</v>
      </c>
      <c r="D2" s="63" t="s">
        <v>3</v>
      </c>
      <c r="E2" s="64" t="s">
        <v>4</v>
      </c>
      <c r="F2" s="64" t="s">
        <v>5</v>
      </c>
      <c r="G2" s="64" t="s">
        <v>6</v>
      </c>
      <c r="H2" s="65" t="s">
        <v>7</v>
      </c>
      <c r="I2" s="63" t="s">
        <v>8</v>
      </c>
    </row>
    <row r="3">
      <c r="A3" s="66"/>
      <c r="B3" s="66"/>
      <c r="C3" s="15"/>
      <c r="D3" s="67"/>
      <c r="E3" s="67"/>
      <c r="F3" s="67"/>
      <c r="G3" s="67"/>
      <c r="H3" s="67"/>
      <c r="I3" s="67"/>
    </row>
    <row r="4" ht="48.75" customHeight="1">
      <c r="A4" s="68" t="s">
        <v>9</v>
      </c>
      <c r="B4" s="69">
        <v>1.0</v>
      </c>
      <c r="C4" s="22" t="str">
        <f>IMAGE("https://i.imgur.com/EEBM7nK.png")</f>
        <v/>
      </c>
      <c r="D4" s="63" t="s">
        <v>10</v>
      </c>
      <c r="E4" s="70">
        <v>1.0</v>
      </c>
      <c r="F4" s="70">
        <v>0.0</v>
      </c>
      <c r="G4" s="70">
        <v>3.0</v>
      </c>
      <c r="H4" s="71" t="s">
        <v>11</v>
      </c>
      <c r="I4" s="72" t="s">
        <v>116</v>
      </c>
    </row>
    <row r="5" ht="48.75" customHeight="1">
      <c r="A5" s="36"/>
      <c r="B5" s="69">
        <v>2.0</v>
      </c>
      <c r="C5" t="str">
        <f>IMAGE("https://i.imgur.com/nR94amY.png")</f>
        <v/>
      </c>
      <c r="D5" s="63" t="s">
        <v>13</v>
      </c>
      <c r="E5" s="70">
        <v>1.0</v>
      </c>
      <c r="F5" s="70">
        <v>0.0</v>
      </c>
      <c r="G5" s="70">
        <v>4.0</v>
      </c>
      <c r="H5" s="71" t="s">
        <v>11</v>
      </c>
      <c r="I5" s="72" t="s">
        <v>117</v>
      </c>
    </row>
    <row r="6" ht="48.75" customHeight="1">
      <c r="A6" s="36"/>
      <c r="B6" s="69">
        <v>3.0</v>
      </c>
      <c r="C6" s="30" t="str">
        <f>IMAGE("https://i.imgur.com/mBEdzHe.png")</f>
        <v/>
      </c>
      <c r="D6" s="63" t="s">
        <v>15</v>
      </c>
      <c r="E6" s="70">
        <v>2.0</v>
      </c>
      <c r="F6" s="70">
        <v>0.0</v>
      </c>
      <c r="G6" s="70">
        <v>3.0</v>
      </c>
      <c r="H6" s="71" t="s">
        <v>11</v>
      </c>
      <c r="I6" s="72" t="s">
        <v>118</v>
      </c>
    </row>
    <row r="7" ht="48.75" customHeight="1">
      <c r="A7" s="36"/>
      <c r="B7" s="69">
        <v>4.0</v>
      </c>
      <c r="C7" s="30" t="str">
        <f>IMAGE("https://i.imgur.com/DfoFSNA.png")</f>
        <v/>
      </c>
      <c r="D7" s="63" t="s">
        <v>17</v>
      </c>
      <c r="E7" s="70">
        <v>2.0</v>
      </c>
      <c r="F7" s="70">
        <v>0.0</v>
      </c>
      <c r="G7" s="70">
        <v>4.0</v>
      </c>
      <c r="H7" s="71" t="s">
        <v>11</v>
      </c>
      <c r="I7" s="72" t="s">
        <v>119</v>
      </c>
    </row>
    <row r="8" ht="48.75" customHeight="1">
      <c r="A8" s="36"/>
      <c r="B8" s="69">
        <v>5.0</v>
      </c>
      <c r="C8" s="30" t="str">
        <f>IMAGE("https://i.imgur.com/lllkXLr.png")</f>
        <v/>
      </c>
      <c r="D8" s="63" t="s">
        <v>19</v>
      </c>
      <c r="E8" s="70">
        <v>1.0</v>
      </c>
      <c r="F8" s="70">
        <v>0.0</v>
      </c>
      <c r="G8" s="70">
        <v>2.0</v>
      </c>
      <c r="H8" s="71" t="s">
        <v>11</v>
      </c>
      <c r="I8" s="72" t="s">
        <v>120</v>
      </c>
    </row>
    <row r="9" ht="48.75" customHeight="1">
      <c r="A9" s="36"/>
      <c r="B9" s="69">
        <v>6.0</v>
      </c>
      <c r="C9" s="30" t="str">
        <f>IMAGE("https://i.imgur.com/EKOKl71.png")</f>
        <v/>
      </c>
      <c r="D9" s="63" t="s">
        <v>21</v>
      </c>
      <c r="E9" s="70">
        <v>1.0</v>
      </c>
      <c r="F9" s="70">
        <v>0.0</v>
      </c>
      <c r="G9" s="70">
        <v>2.0</v>
      </c>
      <c r="H9" s="71" t="s">
        <v>11</v>
      </c>
      <c r="I9" s="72" t="s">
        <v>121</v>
      </c>
    </row>
    <row r="10" ht="48.75" customHeight="1">
      <c r="A10" s="36"/>
      <c r="B10" s="69">
        <v>7.0</v>
      </c>
      <c r="C10" s="30" t="str">
        <f>IMAGE("https://i.imgur.com/UXLhOo0.png")</f>
        <v/>
      </c>
      <c r="D10" s="63" t="s">
        <v>23</v>
      </c>
      <c r="E10" s="70">
        <v>1.0</v>
      </c>
      <c r="F10" s="70">
        <v>0.0</v>
      </c>
      <c r="G10" s="70">
        <v>4.0</v>
      </c>
      <c r="H10" s="71" t="s">
        <v>11</v>
      </c>
      <c r="I10" s="72" t="s">
        <v>122</v>
      </c>
    </row>
    <row r="11" ht="48.75" customHeight="1">
      <c r="A11" s="36"/>
      <c r="B11" s="69">
        <v>8.0</v>
      </c>
      <c r="C11" s="30" t="str">
        <f>IMAGE("https://i.imgur.com/dICIgNF.png")</f>
        <v/>
      </c>
      <c r="D11" s="63" t="s">
        <v>25</v>
      </c>
      <c r="E11" s="70">
        <v>2.0</v>
      </c>
      <c r="F11" s="70">
        <v>0.0</v>
      </c>
      <c r="G11" s="70">
        <v>3.0</v>
      </c>
      <c r="H11" s="71" t="s">
        <v>11</v>
      </c>
      <c r="I11" s="72" t="s">
        <v>123</v>
      </c>
    </row>
    <row r="12" ht="48.75" customHeight="1">
      <c r="A12" s="73"/>
      <c r="B12" s="69">
        <v>9.0</v>
      </c>
      <c r="C12" s="30" t="str">
        <f>IMAGE("https://i.imgur.com/OIzxaVO.png")</f>
        <v/>
      </c>
      <c r="D12" s="63" t="s">
        <v>27</v>
      </c>
      <c r="E12" s="70">
        <v>2.0</v>
      </c>
      <c r="F12" s="70">
        <v>0.0</v>
      </c>
      <c r="G12" s="70">
        <v>3.0</v>
      </c>
      <c r="H12" s="71" t="s">
        <v>11</v>
      </c>
      <c r="I12" s="72" t="s">
        <v>124</v>
      </c>
    </row>
    <row r="13">
      <c r="A13" s="66"/>
      <c r="B13" s="66"/>
      <c r="C13" s="15"/>
      <c r="D13" s="67"/>
      <c r="E13" s="67"/>
      <c r="F13" s="67"/>
      <c r="G13" s="67"/>
      <c r="H13" s="67"/>
      <c r="I13" s="67"/>
    </row>
    <row r="14" ht="48.75" customHeight="1">
      <c r="A14" s="68" t="s">
        <v>29</v>
      </c>
      <c r="B14" s="69">
        <v>10.0</v>
      </c>
      <c r="C14" s="30" t="str">
        <f>IMAGE("https://i.imgur.com/VwNrU2a.png")</f>
        <v/>
      </c>
      <c r="D14" s="63" t="s">
        <v>30</v>
      </c>
      <c r="E14" s="70">
        <v>1.0</v>
      </c>
      <c r="F14" s="70">
        <v>0.0</v>
      </c>
      <c r="G14" s="70">
        <v>4.0</v>
      </c>
      <c r="H14" s="71" t="s">
        <v>31</v>
      </c>
      <c r="I14" s="72" t="s">
        <v>125</v>
      </c>
    </row>
    <row r="15" ht="48.75" customHeight="1">
      <c r="A15" s="36"/>
      <c r="B15" s="69">
        <v>11.0</v>
      </c>
      <c r="C15" s="22" t="str">
        <f>IMAGE("https://i.imgur.com/j9gTV38.png")</f>
        <v/>
      </c>
      <c r="D15" s="63" t="s">
        <v>33</v>
      </c>
      <c r="E15" s="70">
        <v>2.0</v>
      </c>
      <c r="F15" s="70">
        <v>0.0</v>
      </c>
      <c r="G15" s="70">
        <v>4.0</v>
      </c>
      <c r="H15" s="71" t="s">
        <v>31</v>
      </c>
      <c r="I15" s="72" t="s">
        <v>126</v>
      </c>
    </row>
    <row r="16" ht="48.75" customHeight="1">
      <c r="A16" s="36"/>
      <c r="B16" s="69">
        <v>12.0</v>
      </c>
      <c r="C16" s="22" t="str">
        <f>IMAGE("https://i.imgur.com/ECq693h.png")</f>
        <v/>
      </c>
      <c r="D16" s="63" t="s">
        <v>35</v>
      </c>
      <c r="E16" s="70">
        <v>3.0</v>
      </c>
      <c r="F16" s="70">
        <v>0.0</v>
      </c>
      <c r="G16" s="70">
        <v>5.0</v>
      </c>
      <c r="H16" s="71" t="s">
        <v>31</v>
      </c>
      <c r="I16" s="72" t="s">
        <v>127</v>
      </c>
    </row>
    <row r="17" ht="48.75" customHeight="1">
      <c r="A17" s="36"/>
      <c r="B17" s="69">
        <v>13.0</v>
      </c>
      <c r="C17" s="30" t="str">
        <f>IMAGE("https://i.imgur.com/zOc1WBM.png")</f>
        <v/>
      </c>
      <c r="D17" s="63" t="s">
        <v>37</v>
      </c>
      <c r="E17" s="70">
        <v>2.0</v>
      </c>
      <c r="F17" s="70">
        <v>0.0</v>
      </c>
      <c r="G17" s="70">
        <v>3.0</v>
      </c>
      <c r="H17" s="71" t="s">
        <v>31</v>
      </c>
      <c r="I17" s="72" t="s">
        <v>128</v>
      </c>
    </row>
    <row r="18" ht="48.75" customHeight="1">
      <c r="A18" s="36"/>
      <c r="B18" s="69">
        <v>14.0</v>
      </c>
      <c r="C18" s="30" t="str">
        <f>IMAGE("https://i.imgur.com/0DV11xP.png")</f>
        <v/>
      </c>
      <c r="D18" s="63" t="s">
        <v>39</v>
      </c>
      <c r="E18" s="70">
        <v>1.0</v>
      </c>
      <c r="F18" s="70">
        <v>0.0</v>
      </c>
      <c r="G18" s="70">
        <v>4.0</v>
      </c>
      <c r="H18" s="71" t="s">
        <v>31</v>
      </c>
      <c r="I18" s="72" t="s">
        <v>129</v>
      </c>
    </row>
    <row r="19" ht="48.75" customHeight="1">
      <c r="A19" s="36"/>
      <c r="B19" s="69">
        <v>15.0</v>
      </c>
      <c r="C19" s="30" t="str">
        <f>IMAGE("https://i.imgur.com/zEY9sf6.png")</f>
        <v/>
      </c>
      <c r="D19" s="63" t="s">
        <v>41</v>
      </c>
      <c r="E19" s="70">
        <v>2.0</v>
      </c>
      <c r="F19" s="70">
        <v>0.0</v>
      </c>
      <c r="G19" s="70">
        <v>5.0</v>
      </c>
      <c r="H19" s="71" t="s">
        <v>11</v>
      </c>
      <c r="I19" s="72" t="s">
        <v>130</v>
      </c>
    </row>
    <row r="20" ht="48.75" customHeight="1">
      <c r="A20" s="36"/>
      <c r="B20" s="69">
        <v>16.0</v>
      </c>
      <c r="C20" s="22" t="str">
        <f>IMAGE("https://i.imgur.com/w9OcJnp.png")</f>
        <v/>
      </c>
      <c r="D20" s="63" t="s">
        <v>43</v>
      </c>
      <c r="E20" s="70">
        <v>2.0</v>
      </c>
      <c r="F20" s="70">
        <v>0.0</v>
      </c>
      <c r="G20" s="70">
        <v>6.0</v>
      </c>
      <c r="H20" s="71" t="s">
        <v>44</v>
      </c>
      <c r="I20" s="72" t="s">
        <v>131</v>
      </c>
    </row>
    <row r="21" ht="48.75" customHeight="1">
      <c r="A21" s="73"/>
      <c r="B21" s="69">
        <v>17.0</v>
      </c>
      <c r="C21" s="22" t="str">
        <f>IMAGE("https://i.imgur.com/kJ6ULmL.png")</f>
        <v/>
      </c>
      <c r="D21" s="63" t="s">
        <v>46</v>
      </c>
      <c r="E21" s="70">
        <v>2.0</v>
      </c>
      <c r="F21" s="70">
        <v>0.0</v>
      </c>
      <c r="G21" s="70">
        <v>6.0</v>
      </c>
      <c r="H21" s="71" t="s">
        <v>44</v>
      </c>
      <c r="I21" s="72" t="s">
        <v>132</v>
      </c>
    </row>
    <row r="22">
      <c r="A22" s="66"/>
      <c r="B22" s="66"/>
      <c r="C22" s="15"/>
      <c r="D22" s="67"/>
      <c r="E22" s="67"/>
      <c r="F22" s="67"/>
      <c r="G22" s="67"/>
      <c r="H22" s="67"/>
      <c r="I22" s="67"/>
    </row>
    <row r="23" ht="48.75" customHeight="1">
      <c r="A23" s="68" t="s">
        <v>48</v>
      </c>
      <c r="B23" s="69">
        <v>18.0</v>
      </c>
      <c r="C23" s="30" t="str">
        <f>IMAGE("https://i.imgur.com/wTjNGGy.png")</f>
        <v/>
      </c>
      <c r="D23" s="63" t="s">
        <v>49</v>
      </c>
      <c r="E23" s="70">
        <v>2.0</v>
      </c>
      <c r="F23" s="70">
        <v>0.0</v>
      </c>
      <c r="G23" s="70">
        <v>4.0</v>
      </c>
      <c r="H23" s="71" t="s">
        <v>50</v>
      </c>
      <c r="I23" s="72" t="s">
        <v>133</v>
      </c>
    </row>
    <row r="24" ht="48.75" customHeight="1">
      <c r="A24" s="36"/>
      <c r="B24" s="69">
        <v>19.0</v>
      </c>
      <c r="C24" s="22" t="str">
        <f>IMAGE("https://i.imgur.com/xyn2pY9.png")</f>
        <v/>
      </c>
      <c r="D24" s="63" t="s">
        <v>52</v>
      </c>
      <c r="E24" s="70">
        <v>3.0</v>
      </c>
      <c r="F24" s="70">
        <v>0.0</v>
      </c>
      <c r="G24" s="70">
        <v>4.0</v>
      </c>
      <c r="H24" s="71" t="s">
        <v>53</v>
      </c>
      <c r="I24" s="72" t="s">
        <v>134</v>
      </c>
    </row>
    <row r="25" ht="48.75" customHeight="1">
      <c r="A25" s="36"/>
      <c r="B25" s="69">
        <v>20.0</v>
      </c>
      <c r="C25" s="38" t="str">
        <f>IMAGE("https://i.imgur.com/cYVTyCs.png")</f>
        <v/>
      </c>
      <c r="D25" s="63" t="s">
        <v>55</v>
      </c>
      <c r="E25" s="70">
        <v>3.0</v>
      </c>
      <c r="F25" s="70">
        <v>0.0</v>
      </c>
      <c r="G25" s="70">
        <v>5.0</v>
      </c>
      <c r="H25" s="71" t="s">
        <v>50</v>
      </c>
      <c r="I25" s="72" t="s">
        <v>135</v>
      </c>
    </row>
    <row r="26" ht="48.75" customHeight="1">
      <c r="A26" s="36"/>
      <c r="B26" s="69">
        <v>21.0</v>
      </c>
      <c r="C26" s="22" t="str">
        <f>IMAGE("https://i.imgur.com/iIj4yjd.png")</f>
        <v/>
      </c>
      <c r="D26" s="63" t="s">
        <v>57</v>
      </c>
      <c r="E26" s="70">
        <v>1.0</v>
      </c>
      <c r="F26" s="70">
        <v>0.0</v>
      </c>
      <c r="G26" s="70">
        <v>5.0</v>
      </c>
      <c r="H26" s="71" t="s">
        <v>50</v>
      </c>
      <c r="I26" s="72" t="s">
        <v>136</v>
      </c>
    </row>
    <row r="27" ht="48.75" customHeight="1">
      <c r="A27" s="36"/>
      <c r="B27" s="69">
        <v>22.0</v>
      </c>
      <c r="C27" s="30" t="str">
        <f>IMAGE("https://i.imgur.com/uDpcN1H.png")</f>
        <v/>
      </c>
      <c r="D27" s="63" t="s">
        <v>59</v>
      </c>
      <c r="E27" s="70">
        <v>1.0</v>
      </c>
      <c r="F27" s="70">
        <v>0.0</v>
      </c>
      <c r="G27" s="70">
        <v>3.0</v>
      </c>
      <c r="H27" s="71" t="s">
        <v>50</v>
      </c>
      <c r="I27" s="72" t="s">
        <v>137</v>
      </c>
    </row>
    <row r="28" ht="48.75" customHeight="1">
      <c r="A28" s="36"/>
      <c r="B28" s="69">
        <v>23.0</v>
      </c>
      <c r="C28" s="22" t="str">
        <f>IMAGE("https://i.imgur.com/9WcvBdk.png")</f>
        <v/>
      </c>
      <c r="D28" s="63" t="s">
        <v>61</v>
      </c>
      <c r="E28" s="70">
        <v>1.0</v>
      </c>
      <c r="F28" s="70">
        <v>0.0</v>
      </c>
      <c r="G28" s="70">
        <v>4.0</v>
      </c>
      <c r="H28" s="71" t="s">
        <v>50</v>
      </c>
      <c r="I28" s="72" t="s">
        <v>138</v>
      </c>
    </row>
    <row r="29" ht="48.75" customHeight="1">
      <c r="A29" s="36"/>
      <c r="B29" s="69">
        <v>24.0</v>
      </c>
      <c r="C29" s="30" t="str">
        <f>IMAGE("https://i.imgur.com/ECGykAb.png")</f>
        <v/>
      </c>
      <c r="D29" s="63" t="s">
        <v>63</v>
      </c>
      <c r="E29" s="70">
        <v>2.0</v>
      </c>
      <c r="F29" s="70">
        <v>0.0</v>
      </c>
      <c r="G29" s="70">
        <v>4.0</v>
      </c>
      <c r="H29" s="71" t="s">
        <v>50</v>
      </c>
      <c r="I29" s="72" t="s">
        <v>139</v>
      </c>
    </row>
    <row r="30" ht="48.75" customHeight="1">
      <c r="A30" s="36"/>
      <c r="B30" s="69">
        <v>25.0</v>
      </c>
      <c r="C30" s="30" t="str">
        <f>IMAGE("https://i.imgur.com/RMFkzRm.png")</f>
        <v/>
      </c>
      <c r="D30" s="63" t="s">
        <v>65</v>
      </c>
      <c r="E30" s="70">
        <v>2.0</v>
      </c>
      <c r="F30" s="70">
        <v>0.0</v>
      </c>
      <c r="G30" s="70">
        <v>5.0</v>
      </c>
      <c r="H30" s="71" t="s">
        <v>50</v>
      </c>
      <c r="I30" s="72" t="s">
        <v>140</v>
      </c>
    </row>
    <row r="31" ht="48.75" customHeight="1">
      <c r="A31" s="73"/>
      <c r="B31" s="69">
        <v>26.0</v>
      </c>
      <c r="C31" s="43" t="str">
        <f>IMAGE("https://i.imgur.com/5EDUoPX.png")</f>
        <v/>
      </c>
      <c r="D31" s="74" t="s">
        <v>67</v>
      </c>
      <c r="E31" s="75">
        <v>2.0</v>
      </c>
      <c r="F31" s="75">
        <v>1.0</v>
      </c>
      <c r="G31" s="75">
        <v>6.0</v>
      </c>
      <c r="H31" s="76" t="s">
        <v>50</v>
      </c>
      <c r="I31" s="77" t="s">
        <v>141</v>
      </c>
    </row>
    <row r="32">
      <c r="A32" s="66"/>
      <c r="B32" s="66"/>
      <c r="C32" s="49"/>
      <c r="D32" s="66"/>
      <c r="E32" s="66"/>
      <c r="F32" s="66"/>
      <c r="G32" s="66"/>
      <c r="H32" s="66"/>
      <c r="I32" s="66"/>
    </row>
    <row r="33" ht="48.75" customHeight="1">
      <c r="A33" s="68" t="s">
        <v>69</v>
      </c>
      <c r="B33" s="69">
        <v>27.0</v>
      </c>
      <c r="C33" s="22" t="str">
        <f>IMAGE("https://i.imgur.com/30KiVuc.png")</f>
        <v/>
      </c>
      <c r="D33" s="63" t="s">
        <v>70</v>
      </c>
      <c r="E33" s="70">
        <v>2.0</v>
      </c>
      <c r="F33" s="70">
        <v>0.0</v>
      </c>
      <c r="G33" s="70">
        <v>5.0</v>
      </c>
      <c r="H33" s="71" t="s">
        <v>71</v>
      </c>
      <c r="I33" s="72" t="s">
        <v>142</v>
      </c>
    </row>
    <row r="34" ht="48.75" customHeight="1">
      <c r="A34" s="78"/>
      <c r="B34" s="69">
        <v>28.0</v>
      </c>
      <c r="C34" s="30" t="str">
        <f>IMAGE("https://i.imgur.com/kpudBl2.png")</f>
        <v/>
      </c>
      <c r="D34" s="63" t="s">
        <v>73</v>
      </c>
      <c r="E34" s="70">
        <v>2.0</v>
      </c>
      <c r="F34" s="70">
        <v>0.0</v>
      </c>
      <c r="G34" s="70">
        <v>4.0</v>
      </c>
      <c r="H34" s="71" t="s">
        <v>74</v>
      </c>
      <c r="I34" s="72" t="s">
        <v>143</v>
      </c>
    </row>
    <row r="35" ht="48.75" customHeight="1">
      <c r="A35" s="78"/>
      <c r="B35" s="69">
        <v>29.0</v>
      </c>
      <c r="C35" s="30" t="str">
        <f>IMAGE("https://i.imgur.com/wYdoH0i.png")</f>
        <v/>
      </c>
      <c r="D35" s="63" t="s">
        <v>76</v>
      </c>
      <c r="E35" s="70">
        <v>2.0</v>
      </c>
      <c r="F35" s="70">
        <v>0.0</v>
      </c>
      <c r="G35" s="70">
        <v>5.0</v>
      </c>
      <c r="H35" s="71" t="s">
        <v>71</v>
      </c>
      <c r="I35" s="72" t="s">
        <v>144</v>
      </c>
    </row>
    <row r="36" ht="48.75" customHeight="1">
      <c r="A36" s="78"/>
      <c r="B36" s="69">
        <v>30.0</v>
      </c>
      <c r="C36" s="43" t="str">
        <f>IMAGE("https://i.imgur.com/SHPlz11.png")</f>
        <v/>
      </c>
      <c r="D36" s="63" t="s">
        <v>78</v>
      </c>
      <c r="E36" s="70">
        <v>3.0</v>
      </c>
      <c r="F36" s="70">
        <v>2.0</v>
      </c>
      <c r="G36" s="70">
        <v>6.0</v>
      </c>
      <c r="H36" s="71" t="s">
        <v>71</v>
      </c>
      <c r="I36" s="72" t="s">
        <v>145</v>
      </c>
    </row>
    <row r="37">
      <c r="A37" s="67"/>
      <c r="B37" s="67"/>
      <c r="C37" s="67"/>
      <c r="D37" s="67"/>
      <c r="E37" s="67"/>
      <c r="F37" s="67"/>
      <c r="G37" s="67"/>
      <c r="H37" s="67"/>
      <c r="I37" s="67"/>
    </row>
    <row r="38" ht="48.75" customHeight="1">
      <c r="A38" s="20" t="s">
        <v>80</v>
      </c>
      <c r="B38" s="69">
        <v>31.0</v>
      </c>
      <c r="C38" s="53" t="str">
        <f>IMAGE("https://i.imgur.com/ksGY8Zt.png")</f>
        <v/>
      </c>
      <c r="D38" s="63" t="s">
        <v>81</v>
      </c>
      <c r="E38" s="70">
        <v>3.0</v>
      </c>
      <c r="F38" s="70">
        <v>0.0</v>
      </c>
      <c r="G38" s="70">
        <v>5.0</v>
      </c>
      <c r="H38" s="71" t="s">
        <v>82</v>
      </c>
      <c r="I38" s="72" t="s">
        <v>146</v>
      </c>
    </row>
    <row r="39" ht="48.75" customHeight="1">
      <c r="B39" s="69">
        <v>32.0</v>
      </c>
      <c r="C39" s="22" t="str">
        <f>IMAGE("https://i.imgur.com/j4mvkkF.png")</f>
        <v/>
      </c>
      <c r="D39" s="63" t="s">
        <v>84</v>
      </c>
      <c r="E39" s="70">
        <v>1.0</v>
      </c>
      <c r="F39" s="70">
        <v>0.0</v>
      </c>
      <c r="G39" s="70">
        <v>5.0</v>
      </c>
      <c r="H39" s="71" t="s">
        <v>82</v>
      </c>
      <c r="I39" s="72" t="s">
        <v>147</v>
      </c>
    </row>
    <row r="40" ht="48.75" customHeight="1">
      <c r="B40" s="69">
        <v>33.0</v>
      </c>
      <c r="C40" s="43" t="str">
        <f>IMAGE("https://i.imgur.com/McKEjJB.png")</f>
        <v/>
      </c>
      <c r="D40" s="63" t="s">
        <v>86</v>
      </c>
      <c r="E40" s="70">
        <v>3.0</v>
      </c>
      <c r="F40" s="70">
        <v>3.0</v>
      </c>
      <c r="G40" s="70">
        <v>5.0</v>
      </c>
      <c r="H40" s="71" t="s">
        <v>82</v>
      </c>
      <c r="I40" s="72" t="s">
        <v>148</v>
      </c>
    </row>
    <row r="41">
      <c r="A41" s="67"/>
      <c r="B41" s="67"/>
      <c r="C41" s="67"/>
      <c r="D41" s="67"/>
      <c r="E41" s="67"/>
      <c r="F41" s="67"/>
      <c r="G41" s="67"/>
      <c r="H41" s="67"/>
      <c r="I41" s="67"/>
    </row>
    <row r="42" ht="48.75" customHeight="1">
      <c r="A42" s="68" t="s">
        <v>88</v>
      </c>
      <c r="B42" s="69">
        <v>34.0</v>
      </c>
      <c r="C42" s="22" t="str">
        <f>IMAGE("https://i.imgur.com/L4Y1BNA.png")</f>
        <v/>
      </c>
      <c r="D42" s="63" t="s">
        <v>89</v>
      </c>
      <c r="E42" s="70">
        <v>2.0</v>
      </c>
      <c r="F42" s="70">
        <v>0.0</v>
      </c>
      <c r="G42" s="70">
        <v>3.0</v>
      </c>
      <c r="H42" s="71" t="s">
        <v>90</v>
      </c>
      <c r="I42" s="72" t="s">
        <v>149</v>
      </c>
    </row>
    <row r="43" ht="48.75" customHeight="1">
      <c r="A43" s="36"/>
      <c r="B43" s="69">
        <v>35.0</v>
      </c>
      <c r="C43" s="43" t="str">
        <f>IMAGE("https://i.imgur.com/ioVy6Qq.png")</f>
        <v/>
      </c>
      <c r="D43" s="63" t="s">
        <v>92</v>
      </c>
      <c r="E43" s="70">
        <v>2.0</v>
      </c>
      <c r="F43" s="70">
        <v>1.0</v>
      </c>
      <c r="G43" s="70">
        <v>3.0</v>
      </c>
      <c r="H43" s="71" t="s">
        <v>93</v>
      </c>
      <c r="I43" s="72" t="s">
        <v>150</v>
      </c>
    </row>
    <row r="44" ht="48.75" customHeight="1">
      <c r="A44" s="36"/>
      <c r="B44" s="69">
        <v>36.0</v>
      </c>
      <c r="C44" s="30" t="str">
        <f>IMAGE("https://i.imgur.com/xPtqsY9.png")</f>
        <v/>
      </c>
      <c r="D44" s="63" t="s">
        <v>95</v>
      </c>
      <c r="E44" s="70">
        <v>1.0</v>
      </c>
      <c r="F44" s="70">
        <v>0.0</v>
      </c>
      <c r="G44" s="70">
        <v>4.0</v>
      </c>
      <c r="H44" s="71" t="s">
        <v>96</v>
      </c>
      <c r="I44" s="72" t="s">
        <v>151</v>
      </c>
    </row>
    <row r="45" ht="48.75" customHeight="1">
      <c r="A45" s="36"/>
      <c r="B45" s="69">
        <v>37.0</v>
      </c>
      <c r="C45" s="43" t="str">
        <f>IMAGE("https://i.imgur.com/dO0qf3G.png")</f>
        <v/>
      </c>
      <c r="D45" s="63" t="s">
        <v>98</v>
      </c>
      <c r="E45" s="70">
        <v>2.0</v>
      </c>
      <c r="F45" s="70">
        <v>1.0</v>
      </c>
      <c r="G45" s="70">
        <v>3.0</v>
      </c>
      <c r="H45" s="71" t="s">
        <v>99</v>
      </c>
      <c r="I45" s="72" t="s">
        <v>152</v>
      </c>
    </row>
    <row r="46" ht="48.75" customHeight="1">
      <c r="A46" s="36"/>
      <c r="B46" s="69">
        <v>38.0</v>
      </c>
      <c r="C46" s="30" t="str">
        <f>IMAGE("https://i.imgur.com/MpWw1TN.png")</f>
        <v/>
      </c>
      <c r="D46" s="63" t="s">
        <v>101</v>
      </c>
      <c r="E46" s="70">
        <v>2.0</v>
      </c>
      <c r="F46" s="70">
        <v>0.0</v>
      </c>
      <c r="G46" s="70">
        <v>6.0</v>
      </c>
      <c r="H46" s="71" t="s">
        <v>102</v>
      </c>
      <c r="I46" s="72" t="s">
        <v>153</v>
      </c>
    </row>
    <row r="47" ht="48.75" customHeight="1">
      <c r="A47" s="36"/>
      <c r="B47" s="69">
        <v>39.0</v>
      </c>
      <c r="C47" s="30" t="str">
        <f>IMAGE("https://i.imgur.com/pSTF0q3.png")</f>
        <v/>
      </c>
      <c r="D47" s="63" t="s">
        <v>104</v>
      </c>
      <c r="E47" s="70">
        <v>1.0</v>
      </c>
      <c r="F47" s="70">
        <v>0.0</v>
      </c>
      <c r="G47" s="70">
        <v>5.0</v>
      </c>
      <c r="H47" s="71" t="s">
        <v>105</v>
      </c>
      <c r="I47" s="72" t="s">
        <v>154</v>
      </c>
    </row>
    <row r="48" ht="48.75" customHeight="1">
      <c r="A48" s="36"/>
      <c r="B48" s="69">
        <v>40.0</v>
      </c>
      <c r="C48" s="54" t="str">
        <f>IMAGE("https://i.imgur.com/1amWgV9.png")</f>
        <v/>
      </c>
      <c r="D48" s="63" t="s">
        <v>107</v>
      </c>
      <c r="E48" s="70">
        <v>2.0</v>
      </c>
      <c r="F48" s="70">
        <v>1.0</v>
      </c>
      <c r="G48" s="70">
        <v>5.0</v>
      </c>
      <c r="H48" s="71" t="s">
        <v>108</v>
      </c>
      <c r="I48" s="72" t="s">
        <v>155</v>
      </c>
    </row>
    <row r="49" ht="48.75" customHeight="1">
      <c r="A49" s="73"/>
      <c r="B49" s="69">
        <v>41.0</v>
      </c>
      <c r="C49" s="30" t="str">
        <f>IMAGE("https://i.imgur.com/S14kjRg.png")</f>
        <v/>
      </c>
      <c r="D49" s="63" t="s">
        <v>110</v>
      </c>
      <c r="E49" s="70">
        <v>1.0</v>
      </c>
      <c r="F49" s="70">
        <v>0.0</v>
      </c>
      <c r="G49" s="70">
        <v>3.0</v>
      </c>
      <c r="H49" s="71" t="s">
        <v>111</v>
      </c>
      <c r="I49" s="72" t="s">
        <v>156</v>
      </c>
    </row>
    <row r="50" ht="48.75" customHeight="1">
      <c r="A50" s="79"/>
      <c r="B50" s="69">
        <v>42.0</v>
      </c>
      <c r="C50" s="43" t="str">
        <f>IMAGE("https://i.imgur.com/DWtK4z9.png")</f>
        <v/>
      </c>
      <c r="D50" s="74" t="s">
        <v>113</v>
      </c>
      <c r="E50" s="75">
        <v>2.0</v>
      </c>
      <c r="F50" s="75">
        <v>1.0</v>
      </c>
      <c r="G50" s="75">
        <v>5.0</v>
      </c>
      <c r="H50" s="76" t="s">
        <v>74</v>
      </c>
      <c r="I50" s="77" t="s">
        <v>157</v>
      </c>
    </row>
    <row r="51">
      <c r="A51" s="80"/>
      <c r="B51" s="80"/>
      <c r="C51" s="81"/>
      <c r="D51" s="81"/>
      <c r="E51" s="81"/>
      <c r="F51" s="81"/>
      <c r="G51" s="81"/>
      <c r="H51" s="81"/>
      <c r="I51" s="81"/>
    </row>
  </sheetData>
  <mergeCells count="5">
    <mergeCell ref="A4:A12"/>
    <mergeCell ref="A14:A21"/>
    <mergeCell ref="A23:A31"/>
    <mergeCell ref="A38:A40"/>
    <mergeCell ref="A42:A49"/>
  </mergeCells>
  <printOptions gridLines="1" horizontalCentered="1"/>
  <pageMargins bottom="0.75" footer="0.0" header="0.0" left="0.7" right="0.7" top="0.75"/>
  <pageSetup fitToHeight="0" paperSize="9" cellComments="atEnd" orientation="landscape" pageOrder="overThenDown"/>
  <drawing r:id="rId1"/>
</worksheet>
</file>