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yrokinetic Skills" sheetId="1" r:id="rId3"/>
    <sheet state="visible" name="Chinese Localisation" sheetId="2" r:id="rId4"/>
  </sheets>
  <definedNames/>
  <calcPr/>
</workbook>
</file>

<file path=xl/sharedStrings.xml><?xml version="1.0" encoding="utf-8"?>
<sst xmlns="http://schemas.openxmlformats.org/spreadsheetml/2006/main" count="287" uniqueCount="186">
  <si>
    <t>Tier</t>
  </si>
  <si>
    <t xml:space="preserve">Skill #
</t>
  </si>
  <si>
    <t>Icon</t>
  </si>
  <si>
    <t>Name</t>
  </si>
  <si>
    <t>AP</t>
  </si>
  <si>
    <t>SP</t>
  </si>
  <si>
    <t>CD</t>
  </si>
  <si>
    <t>Req.</t>
  </si>
  <si>
    <t>Description</t>
  </si>
  <si>
    <t>Recipe</t>
  </si>
  <si>
    <t>Starter Tier (Level 1+)</t>
  </si>
  <si>
    <t>Haste</t>
  </si>
  <si>
    <t>Pyrokinetic 1</t>
  </si>
  <si>
    <t>Clear Slowed and Crippled from the target by Hasting them, granting an additional 1AP per turn and additional +2 Movement.</t>
  </si>
  <si>
    <t>Peace of Mind</t>
  </si>
  <si>
    <t>Target character gains Clear-Minded, granting Strength, Finesse, and Intelligence. Also provides increased Accuracy and Wits. Also cleanses and prevents Blinded, Terrified, Charmed, Taunted, Sleeping, Enraged, and Madness effects.</t>
  </si>
  <si>
    <t>Searing Volley</t>
  </si>
  <si>
    <t>Command 3 fireballs towards targets, each dealing fire damage. Each fireball applies Burning and creates a small fire surface. Additionally, each fireball also has a 50% chance to increment Scorch stacks.</t>
  </si>
  <si>
    <t>Ember Shower</t>
  </si>
  <si>
    <t>Call raining embers down at target location, igniting the area and creating a fire surface lasting 1 turn. Sets Warm on all characters in the area.</t>
  </si>
  <si>
    <t>Scorching Ignition</t>
  </si>
  <si>
    <t>Ignite enemies and surfaces around you, dealing fire damage. Applies a stack of Scorch (up to 5 max), reducing Fire Resistances and dealing fire damage on apply and each turn.</t>
  </si>
  <si>
    <t>Firebrand</t>
  </si>
  <si>
    <t>Ignite your inner-spark, adding moderate fire damage to your weapon attacks and skills. Basic attacks will Warm characters for 1 turn if they are not already Warm.</t>
  </si>
  <si>
    <t>Burning Touch</t>
  </si>
  <si>
    <t>Target and Burn a nearby target character, dealing fire damage. Applies a stack of Scorch.</t>
  </si>
  <si>
    <t>Novice Tier (Level 4+)</t>
  </si>
  <si>
    <t>Devour Flames</t>
  </si>
  <si>
    <t>Pyrokinetic 2</t>
  </si>
  <si>
    <t>Target ally consumes nearby fire surfaces, healing them based on the volume of flames consumed. Removes Burning and grants Flamebelly, providing 15% Fire Resistance.</t>
  </si>
  <si>
    <t>Self-Immolation</t>
  </si>
  <si>
    <t>Manifest your inner rage into a 3m fire surface beneath your feet, lasting 2 turns. Also sets Blazing, infusing you with Fire Resistance at the cost of Water Resistance for 2 turns.</t>
  </si>
  <si>
    <t>Fireball</t>
  </si>
  <si>
    <t>Hurl a fiery sphere, dealing fire damage and applying Scorch to all enemies.</t>
  </si>
  <si>
    <t>Supernova</t>
  </si>
  <si>
    <t>Deal fire damage to yourself and all other characters in an area around you. Supernova also Scorches characters and leaves a fire surface behind.</t>
  </si>
  <si>
    <t>Spontaneous Combustion</t>
  </si>
  <si>
    <t>Deal fire damage and Scorch target enemy. Cleanse all instances of Burning and Necrofire, dealing damage based on the number turns left on each. Then, expunge all stacks of Scorch, dealing damage based on the number of stacks removed this way.</t>
  </si>
  <si>
    <t>Magma Geyser</t>
  </si>
  <si>
    <t>Pyrokinetic 1
Geomancy 1</t>
  </si>
  <si>
    <t>Burst a vent in the ground, causing flames to Scorch and deal fire damage to enemies caught in the area. The geyser Slows enemies and leaves behind fire clouds.</t>
  </si>
  <si>
    <t>Conjure Flame Elemental</t>
  </si>
  <si>
    <t>Pyrokinetic 1
Summoning 1</t>
  </si>
  <si>
    <t>Fabricate a Flame Elemental at target location. The Elemental lasts 5 turns and specialises in bulky close-quarters combat. At 10 Summoning, the Elemental increases in size and gains additional stats.</t>
  </si>
  <si>
    <t>Adept Tier (Level 9+)</t>
  </si>
  <si>
    <t>Will of the Phoenix</t>
  </si>
  <si>
    <t>Pyrokinetic 3</t>
  </si>
  <si>
    <r>
      <rPr/>
      <t xml:space="preserve">Command enchanted flames towards the target. If the target is an </t>
    </r>
    <r>
      <rPr>
        <color rgb="FFCC0000"/>
      </rPr>
      <t>enemy</t>
    </r>
    <r>
      <rPr/>
      <t xml:space="preserve">, the flames deal fire damage, and apply a stack of Scorch. If the target has no Magic Armour, they are also Smoldered, reducing damage output and Fire Resistances for 2 turns. If the target is an </t>
    </r>
    <r>
      <rPr>
        <color rgb="FF6AA84F"/>
      </rPr>
      <t>ally</t>
    </r>
    <r>
      <rPr/>
      <t>, the flames will instead grant Cauterize for 2 turns, healing for 20% of the target's maximum vitality on apply and each turn. The ally will also be granted Fire Immunity for 1 turn.</t>
    </r>
  </si>
  <si>
    <t>Laser Ray</t>
  </si>
  <si>
    <t>Command a beam of intense heat in target direction, dealing fire damage to all characters and spawning fire clouds. Enemies hit by the ray are Scorched.</t>
  </si>
  <si>
    <t>Fire Whip</t>
  </si>
  <si>
    <t>Whip the target, dealing fire damage and leaving the target Blinded, Scorched, and Burned.</t>
  </si>
  <si>
    <t>Magma Wall</t>
  </si>
  <si>
    <t>Pyrokinetic 2
Geomancy 1</t>
  </si>
  <si>
    <t>Draw an impassable wall of magma, spanning up to 10m and lasting 2 turns. This wall creates a fire surface.</t>
  </si>
  <si>
    <t>Conjure Fire Slug</t>
  </si>
  <si>
    <t>Pyrokinetic 2
Summoning 1</t>
  </si>
  <si>
    <t>Spawn a Fire Slug at target location. The Slug lasts 5 turns and specialises in fire surfaces and ranged artillery. At 10 Summoning, the Slug increases in size and gains additional stats.</t>
  </si>
  <si>
    <t>Epidemic of Fire</t>
  </si>
  <si>
    <t>Send a cursed flame that will split on impact multiple times, dealing fire damage and Scorching hit enemies. Leaves a Necrofire surface behind.</t>
  </si>
  <si>
    <t>Master Tier (Level 13+)</t>
  </si>
  <si>
    <t>Meteor Strike</t>
  </si>
  <si>
    <t>Pyrokinetic 4</t>
  </si>
  <si>
    <t>Five meteors crash in the target area. Each deals fire damage, applies Burning, and creates a fire surface. Each meteor has a 50% chance to increment Scorch stacks.</t>
  </si>
  <si>
    <t>Incinerate</t>
  </si>
  <si>
    <t>Roar flames in a cone, creating a fire surface. If an enemy hit by this skill is afflicted with Necrofire, the fire surface becomes cursed. Enemies are dealt fire damage and are executed if they are afflicted with either Necrofire or five Scorch stacks and have less than 15% Vitality. Also applies Burning and a Scorch stack.</t>
  </si>
  <si>
    <t>Trailblazer</t>
  </si>
  <si>
    <t>Charge in flames, dealing fire damage and Scorching enemies. Whilst charging, you create a fire surface trail in your wake. At the end of the charge, explode into a 3m fire surface which also damages the caster.</t>
  </si>
  <si>
    <t>Exquisite Firecraft</t>
  </si>
  <si>
    <t>Gain Exquisite Firecraft for 3 turns, dealing fire damage to approaching enemies and incrementing their Scorch stacks.</t>
  </si>
  <si>
    <t>Inflame</t>
  </si>
  <si>
    <t>Deal fire damage and apply two stacks of Scorch to the target and enemies within 3m. The target gains Smolder Aura, reducing damage output and Fire Resistances of nearby enemies for 2 turns. Then, if the target(s) has five stacks of Scorch and no Magic Armour, they become afflicted with Necrofire for 2 turns.</t>
  </si>
  <si>
    <t>Ragnarok</t>
  </si>
  <si>
    <t>Flames decimate the area, dealing fire damage to enemies in a 2m radius, and leaving Necrofire surfaces. Enemies hit by the flames are afflicted with Necrofire and a stack of Scorch. Ragnarok lasts 1 turn before subsiding.</t>
  </si>
  <si>
    <t>Divine Tier (Level 16+)</t>
  </si>
  <si>
    <t>Purifying Fire</t>
  </si>
  <si>
    <t>Pyrokinetic 5</t>
  </si>
  <si>
    <r>
      <rPr/>
      <t xml:space="preserve">Spray mystical flames in a cone, cleansing all surfaces.If the flames contact an </t>
    </r>
    <r>
      <rPr>
        <color rgb="FFCC0000"/>
      </rPr>
      <t>enemy</t>
    </r>
    <r>
      <rPr/>
      <t xml:space="preserve">, the flames will cleanse Wet, Chilled, Frozen, and Invisible statuses. Additionally, the flames apply a stack of Scorch, and if the target has no Magic Armour, they are also afflicted with Necrofire. If the flames contact an </t>
    </r>
    <r>
      <rPr>
        <color rgb="FF6AA84F"/>
      </rPr>
      <t>ally</t>
    </r>
    <r>
      <rPr/>
      <t>, the flames will instead cleanse Burning, Frozen, Stunned, Charmed, and Petrified. Allies become Warm. The flames also contact the caster.</t>
    </r>
  </si>
  <si>
    <t>Phoenixian Ashes</t>
  </si>
  <si>
    <r>
      <rPr/>
      <t xml:space="preserve">Infuse target </t>
    </r>
    <r>
      <rPr>
        <color rgb="FF6AA84F"/>
      </rPr>
      <t xml:space="preserve">ally </t>
    </r>
    <r>
      <rPr/>
      <t xml:space="preserve">or </t>
    </r>
    <r>
      <rPr>
        <color rgb="FFCC0000"/>
      </rPr>
      <t xml:space="preserve">enemy </t>
    </r>
    <r>
      <rPr/>
      <t xml:space="preserve">with ash. If the target is an </t>
    </r>
    <r>
      <rPr>
        <color rgb="FFCC0000"/>
      </rPr>
      <t>enemy</t>
    </r>
    <r>
      <rPr/>
      <t xml:space="preserve">, the ashes deal fire damage, and apply Scorch. If the </t>
    </r>
    <r>
      <rPr>
        <color rgb="FFCC0000"/>
      </rPr>
      <t xml:space="preserve">enemy </t>
    </r>
    <r>
      <rPr/>
      <t>has no Magic Armour, the ashes apply Phoenixian Fury for 2 turns, causing them to explode for fire damage upon death. If the target is an ally, the ashes will grant Phoenixian Revival for 2 turns, causing them to resurrect at 25% Vitality upon death.</t>
    </r>
  </si>
  <si>
    <t>Inferno</t>
  </si>
  <si>
    <t>Command 5 large fireballs, each dealing fire damage, applying Burning, and creating a large fire surface. Each fireball has a 40% chance to increment Scorch. Enemies without Magic Armour are also afflicted by Smolder, reducing damage output and Fire Resistances for 2 turns.</t>
  </si>
  <si>
    <t>Eruption</t>
  </si>
  <si>
    <t>Pyrokinetic 3
Geomancy 2</t>
  </si>
  <si>
    <t>Erupt the ground around you, dealing fire damage, Burning, Slowing, and Scorching all enemies in the area. Creates fire surfaces in the eruption radius.</t>
  </si>
  <si>
    <t>Flaming Crescendo</t>
  </si>
  <si>
    <t>Deals small fire damage and curses the target. Upon death or after one turn, the character will explode, dealing fire damage in a 3m radius and applying Scorch to both the target and characters hit by this explosion. Whenever a fifth stack of Scorch is applied to the cursed character they will explode early. Upon explosion, the enemy will be Terrified for 1 turn.</t>
  </si>
  <si>
    <t>Meteor Shower</t>
  </si>
  <si>
    <t>25 meteors bombard the area, each dealing fire damage to enemies within a small range from impact. Each meteor also has a 35% chance to increment Scorch stacks.</t>
  </si>
  <si>
    <t>Crafted Skills (Any level)</t>
  </si>
  <si>
    <t>Bleed Fire</t>
  </si>
  <si>
    <t>Pyrokinetic 1
Polymorph 1</t>
  </si>
  <si>
    <t>Scorch the target and nearby enemies. The target gains Fireblood, reducing Fire Resistance by 20% and causes them to bleed fire surfaces when hit.</t>
  </si>
  <si>
    <t>1x non-Source Pyrokinetic skillbook +
1x non-Source Polymorph skillbook</t>
  </si>
  <si>
    <t>Condemning Explosion</t>
  </si>
  <si>
    <t>Pyrokinetic 1
Necromancy 1</t>
  </si>
  <si>
    <t>Target either a corpse or an enemy with 3 or more stacks of Scorch. If the target is a corpse, this skill deals fire damage to nearby enemies and explodes the body. If the target is an alive enemy, this skill deals fire damage. This skill applies Scorch and Necrofire for 2 turns in both instances.</t>
  </si>
  <si>
    <t>1x non-Source Pyrokinetic skillbook +
1x non-Source Necromancer skillbook</t>
  </si>
  <si>
    <t>Mass Condemning Explosion</t>
  </si>
  <si>
    <t>Pyrokinetic 2
Necromancy 2</t>
  </si>
  <si>
    <t>Obliterate nearby corpses or enemies with 3 or more stacks of Scorch. If the character is a corpse, this skill deals fire damage to nearby enemies and explodes the body. If the character is an alive enemy, this skill deals fire damage. This skill applies Scorch and Necrofire for 2 turns in both instances.</t>
  </si>
  <si>
    <r>
      <rPr/>
      <t xml:space="preserve">1x Pyrokinetic skillbook +
1x Necromancer skillbook
</t>
    </r>
    <r>
      <rPr>
        <b/>
      </rPr>
      <t>EXACTLY ONE OF THEM MUST BE SOURCE</t>
    </r>
  </si>
  <si>
    <t>Sparking Swings</t>
  </si>
  <si>
    <t>Pyrokinetic 1
Warfare 1</t>
  </si>
  <si>
    <t>Receive Sparkstriker status that causes your melee attacks to create Spark projectile flying off the initial target at closest enemy.</t>
  </si>
  <si>
    <t>1x non-Source Pyro skillbook +
1x non-Source Warfare skillbook</t>
  </si>
  <si>
    <t>Master of Sparks</t>
  </si>
  <si>
    <t>Pyrokinetic 2
Warfare 2</t>
  </si>
  <si>
    <t>Target receives Master Sparkstriker status that causes any enemies damaged by your melee attacks or skills based on your weapon to spawn Sparks at all nearby enemies.</t>
  </si>
  <si>
    <r>
      <rPr/>
      <t xml:space="preserve">1x Pyrokinetic skillbook +
1x Warfare skillbook
</t>
    </r>
    <r>
      <rPr>
        <b/>
      </rPr>
      <t>EXACTLY ONE OF THEM MUST BE SOURCE</t>
    </r>
  </si>
  <si>
    <t>Throw Explosive Trap</t>
  </si>
  <si>
    <t>Pyrokinetic 1
Hunstman 1</t>
  </si>
  <si>
    <t>Throw an explosive trap, which arms at the end of the round. An active trap will explode when a character approaches it, dealing fire damage, applying Burning, and incrementing Scorch. If the character has no Magic Armour, they are also Snared in place for 1 turn.</t>
  </si>
  <si>
    <t>1x non-Source Pyrokinetic skillbook +
1x non-Source Huntsman skillbook</t>
  </si>
  <si>
    <t>Deploy Mass Explosive Traps</t>
  </si>
  <si>
    <t>Pyrokinetic 2
Hunstman 2</t>
  </si>
  <si>
    <t>Throw 4 explosive traps, which arm at the end of the round. An active trap will explode when a character approaches it, dealing fire damage, applying Burning, and incrementing Scorch. If the character has no Magic Armour, they are also Snared in place for 1 turn.</t>
  </si>
  <si>
    <r>
      <rPr/>
      <t xml:space="preserve">1x Pyrokinetic skillbook +
1x Hunstman skillbook
</t>
    </r>
    <r>
      <rPr>
        <b/>
      </rPr>
      <t>EXACTLY ONE OF THEM MUST BE SOURCE</t>
    </r>
  </si>
  <si>
    <t>Sabotage</t>
  </si>
  <si>
    <t>Pyrokinetic 1
Scoundrel 1</t>
  </si>
  <si>
    <t>Flicker an ember at target enemy, dealing fire damage, Scorching, and Blinding them. If the enemy is carrying grenades or arrows, one explodes at random in their inventory.</t>
  </si>
  <si>
    <t>1x non-Source Pyrokinetic skillbook +
1x non-Source Scoundrel skillbook</t>
  </si>
  <si>
    <t>Mass Sabotage</t>
  </si>
  <si>
    <t>Pyrokinetic 2
Scoundrel 2</t>
  </si>
  <si>
    <t>Flicker an ember at all enemies in target area, dealing fire damage, Scorching, and Blinding them. If an enemy is carrying grenades or arrows, two explodes at random in their inventories.</t>
  </si>
  <si>
    <r>
      <rPr/>
      <t xml:space="preserve">1x Pyrokinetic skillbook +
1x Scoundrel skillbook
</t>
    </r>
    <r>
      <rPr>
        <b/>
      </rPr>
      <t>EXACTLY ONE OF THEM MUST BE SOURCE</t>
    </r>
  </si>
  <si>
    <r>
      <rPr>
        <rFont val="arial"/>
        <i/>
      </rPr>
      <t xml:space="preserve">Chinese translation kindly provided </t>
    </r>
    <r>
      <rPr>
        <rFont val="arial"/>
        <b/>
        <i/>
      </rPr>
      <t>rock780105</t>
    </r>
    <r>
      <rPr>
        <rFont val="arial"/>
        <i/>
      </rPr>
      <t>. Please note that these translations might be rough or outdated.</t>
    </r>
  </si>
  <si>
    <t>急速消散目標，使其減速，使其陷入癱瘓狀態，並使其每回合額外獲得1AP並額外獲得+2移動。</t>
  </si>
  <si>
    <t>目標角色會變得頭腦清晰，獲得力量，技巧和智力。 還提供更高的準確性和機率。 還可以清潔並防止盲目，恐懼，迷住，陶醉，入睡，生氣和瘋狂效果。</t>
  </si>
  <si>
    <t>指揮3個火球朝向目標，每個火球造成火焰傷害。 每個火球都會燃燒並產生一個小的火面。 此外，每個火球還有50％的機會增加焦燒堆棧。</t>
  </si>
  <si>
    <t>在目標位置召喚下雨的餘燼，點燃該區域並形成持續1圈的火面。 對區域中的所有字符設置暖色。</t>
  </si>
  <si>
    <t>點燃您周圍的敵人和表面，造成火焰傷害。 施加一堆燒焦劑（最多5個），降低耐火性並在每次施放時造成火焰傷害。</t>
  </si>
  <si>
    <t>點燃你的內在火花，對你的武器攻擊和技能增加適度的火焰傷害。 如果基本角色尚未溫暖，則基本攻擊將使他們溫暖1回合。</t>
  </si>
  <si>
    <t>瞄準並燃燒附近的目標人物，造成火焰傷害。 應用一堆燒焦。</t>
  </si>
  <si>
    <t>目標盟軍消耗附近的火面，並根據消耗的火焰量進行進行治療。消除燃燒並獲得烈焰之腹，提供15％的火焰抗性。</t>
  </si>
  <si>
    <t>將您的內心憤怒表現為腳下3m的火面，持續2轉。 還設置了熾烈，以2耐水為代價為您注入耐火性。</t>
  </si>
  <si>
    <t>向火球投擲，造成火焰傷害並對所有敵人施加灼熱。</t>
  </si>
  <si>
    <t>對您自己和您周圍區域中的所有其他角色造成火焰傷害。 超新星也會灼燒角色並留下火面。</t>
  </si>
  <si>
    <t>造成火焰傷害並灼傷目標敵人。 清理所有Burning和Necrofire實例，根據每個實例的左轉數對其造成傷害。 然後，清除所有燒焦的煙囪，根據以此方式移除的煙囪數造成傷害。</t>
  </si>
  <si>
    <t>爆破地面上的通風孔，導致火焰燒焦，並對被該地區困住的敵人造成火焰傷害。 間歇泉使敵人減速並留下火雲。</t>
  </si>
  <si>
    <t>在目標位置製造火焰元素。 元素持續5回合，專長於近距離的近身格鬥。 召喚10點時，元素的數量增加，並獲得額外的屬性。</t>
  </si>
  <si>
    <t>向目標射出附魔的火焰。 如果目標是敵人，則火焰會造成火焰傷害，並施加一堆燒焦。 如果目標沒有魔法護甲，他們也會被悶燒，降低傷害輸出和耐火效果持續2回合。 如果目標是盟友，則火焰將使灼燒持續2回合，並在每次施放時恢復目標最大生命值的20％。 該盟友還將獲得1輪火焰豁免。</t>
  </si>
  <si>
    <t>沿目標方向指揮一束強熱，對所有角色造成火焰傷害並生成火雲。 被射線擊中的敵人被焦灼。</t>
  </si>
  <si>
    <t>鞭打目標，造成火焰傷害，並使目標失明，灼熱和燃燒。</t>
  </si>
  <si>
    <t>繪製一個不可逾越的岩漿牆，跨度最大10m，持續2轉。 這堵牆形成了火面。</t>
  </si>
  <si>
    <t>在目標位置產生一個火彈。 子彈持續5回合，專長於火面和遠程大砲。 召喚10點時，子彈的體型增加，並獲得額外的屬性。</t>
  </si>
  <si>
    <t>發送被詛咒的火焰，該火焰會因多次撞擊而分裂，造成火焰傷害並灼熱擊中敵人。 在後面留下一個Necrofire曲面。</t>
  </si>
  <si>
    <t>五顆流星在目標區域墜毀。 每種武器都會造成火焰傷害，造成燃燒，並產生火表面。 每顆流星都有50％的機會增加焦燒煙囪的數量。</t>
  </si>
  <si>
    <t>圓錐形的咆哮火焰，形成火面。 如果被此技能擊中的敵人陷入死靈之火，火面就會被詛咒。 敵人受到火焰傷害，並受到死靈法術或五層焦燒的折磨，並且生命力低於15％，會被處決。 也適用於燃燒和燒焦煙囪。</t>
  </si>
  <si>
    <t>燃燒火焰，造成火焰傷害並灼燒敵人。 充電時，您會在尾流中形成火面痕跡。 裝藥結束時，爆炸到3m的火面中，這也會損壞施法者。</t>
  </si>
  <si>
    <t>獲得3輪精美的飛行器，對接近的敵人造成火焰傷害並增加他們的焦燒煙囪。</t>
  </si>
  <si>
    <t>造成火焰傷害，並在3m內對目標和敵人施加兩層灼熱。 目標獲得悶燒光環，降低傷害輸出和附近敵人的火焰抗性，持續2回合。 然後，如果目標有五層灼燒且沒有魔法護甲，則他們會受到死靈法術折磨2回合。</t>
  </si>
  <si>
    <t>火焰消散了該區域，對半徑2m內的敵人造成了火焰傷害，並留下了死靈火面。 被火焰擊中的敵人被亡靈大火和一堆燒焦所折磨。 仙境傳說在沉沒之前持續1回合。</t>
  </si>
  <si>
    <t>用錐形噴灑神秘的火焰，清理所有表面，如果火焰接觸到敵人，火焰將清除濕，冷，冰凍和不可見狀態。 另外，烈焰會施加一堆灼熱，如果目標沒有魔甲，他們也會受到死靈法術的困擾。 如果火焰與盟友接觸，則火焰將清除燃燒，冷凍，暈眩，迷住和石化。 盟友變得溫暖。 火焰也與腳輪接觸。</t>
  </si>
  <si>
    <t>向目標盟友或敵人注入灰燼。 如果目標是敵人，骨灰會造成火焰傷害，並施加灼熱效果。 如果敵人沒有魔法裝甲，骨灰將使鳳凰衛士狂暴持續2回合，並在死亡時爆炸造成火焰傷害。 如果目標是盟友，骨灰將使菲尼克斯復興2回合，使他們在死亡時恢復25％的生命值。</t>
  </si>
  <si>
    <t>指揮5個大火球，每個火球造成火焰傷害，進行燃燒，並形成一個大火面。 每個火球都有40％的機會增加灼燒感。 沒有魔甲的敵人也會受到悶燃的折磨，降低傷害輸出和耐火效果持續2回合。</t>
  </si>
  <si>
    <t>Pyrokinetic 3
Geomancy 2
地</t>
  </si>
  <si>
    <t>爆發周圍的地面，造成火焰傷害，燃燒，減速和灼燒該區域中的所有敵人。 在噴發半徑內創建火面。</t>
  </si>
  <si>
    <t>造成小小的火焰傷害並詛咒目標。 死亡或轉身後，角色將爆炸，在3m半徑內造成火焰傷害，並對目標和該爆炸擊中的角色均施加灼燒感。 每當將第五疊燒焦應用於被詛咒的角色時，它們都會提前爆炸。 爆炸後，敵人將被恐懼一回合。</t>
  </si>
  <si>
    <t>Meteor Shower
流星雨</t>
  </si>
  <si>
    <t>25顆流星轟炸了該區域，每顆流星都在很小範圍內對敵人造成火力傷害。 每顆流星還有35％的機會增加焦燒煙囪的數量。</t>
  </si>
  <si>
    <t>Bleed Fire
火祭</t>
  </si>
  <si>
    <t>Pyrokinetic 1
Polymorph 1
變形</t>
  </si>
  <si>
    <t>燒焦目標和附近的敵人。 目標獲得火焰之血，使火焰抗性降低20％，並使其在命中時使火焰流血。</t>
  </si>
  <si>
    <t>Condemning Explosion
死靈火</t>
  </si>
  <si>
    <t>Pyrokinetic 1
Necromancy 1
死靈法師</t>
  </si>
  <si>
    <t>以3堆或以上的焦爐瞄準屍體或敵人。 如果目標是屍體，則此技能會對附近的敵人造成火焰傷害並炸毀身體。 如果目標是活著的敵人，則此技能會造成火焰傷害。 兩種情況下，此技能均將灼熱和死靈之火使用2回合。</t>
  </si>
  <si>
    <t>Mass Condemning Explosion
死靈火葬</t>
  </si>
  <si>
    <t>Pyrokinetic 2
Necromancy 2
死靈法師</t>
  </si>
  <si>
    <t>用三層或更多層灼燒物消滅附近的屍體或敵人。 如果角色是屍體，則此技能會對附近的敵人造成火焰傷害並炸毀身體。 如果角色是一個活著的敵人，則此技能會造成火焰傷害。 兩種情況下，此技能均將灼熱和死靈之火使用2回合。</t>
  </si>
  <si>
    <t>Sparking Swings
火花</t>
  </si>
  <si>
    <t>Pyrokinetic 1
Warfare 1
戰士</t>
  </si>
  <si>
    <t>獲得發火花的狀態，使你的近戰攻擊造成發火花的彈丸飛離初始目標並靠近最接近的敵人。</t>
  </si>
  <si>
    <t>Master of Sparks
火花大師</t>
  </si>
  <si>
    <t>Pyrokinetic 2
Warfare 2
戰士</t>
  </si>
  <si>
    <t>目標會獲得發火花大師的狀態，該狀態會導致任何因您的近戰攻擊或技能而受到傷害的敵人（根據您的武器）對附近所有敵人產生火花。</t>
  </si>
  <si>
    <t>Pyrokinetic 1
Hunstman 1
獵人</t>
  </si>
  <si>
    <t>投擲炸藥陷阱，該陷阱在回合結束時武裝。 當角色接近主動陷阱時，它將爆炸，造成火焰傷害，施加燃燒並增加灼燒感。 如果角色沒有魔幻盔甲，他們還將被困在原地，持續1回合。</t>
  </si>
  <si>
    <t>Pyrokinetic 2
Hunstman 2
獵人</t>
  </si>
  <si>
    <t>投擲4個炸藥陷阱，在該回合結束時武裝。 當角色接近主動陷阱時，它將爆炸，造成火焰傷害，施加燃燒並增加灼燒感。 如果角色沒有魔幻盔甲，他們還將被困在原地，持續1回合。</t>
  </si>
  <si>
    <t>Sabotage
點燃</t>
  </si>
  <si>
    <t>Pyrokinetic 1
Scoundrel 1
惡棍</t>
  </si>
  <si>
    <t>在目標敵人身上閃出一枚餘燼，對其造成火焰傷害，灼傷並致盲。 如果敵人攜帶手榴彈或箭，一個人會在其庫存中隨機爆炸。</t>
  </si>
  <si>
    <t>Mass Sabotage
集體點燃</t>
  </si>
  <si>
    <t>Pyrokinetic 2
Scoundrel 2
惡棍</t>
  </si>
  <si>
    <t>在目標區域內的所有敵人身上閃出一枚燼燼，造成火焰傷害，灼傷並致盲。 如果敵人攜帶手榴彈或箭，則其庫存中會隨機爆炸兩枚。</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</si>
</sst>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font>
    <font>
      <sz val="11.0"/>
    </font>
    <font>
      <name val="Arial"/>
    </font>
    <font>
      <b/>
      <name val="Arial"/>
    </font>
    <font>
      <i/>
      <name val="Arial"/>
    </font>
    <font>
      <b/>
      <sz val="14.0"/>
      <name val="Arial"/>
    </font>
  </fonts>
  <fills count="4">
    <fill>
      <patternFill patternType="none"/>
    </fill>
    <fill>
      <patternFill patternType="lightGray"/>
    </fill>
    <fill>
      <patternFill patternType="solid">
        <fgColor rgb="FFFE6E27"/>
        <bgColor rgb="FFFE6E27"/>
      </patternFill>
    </fill>
    <fill>
      <patternFill patternType="solid">
        <fgColor rgb="FFC9DAF8"/>
        <bgColor rgb="FFC9DAF8"/>
      </patternFill>
    </fill>
  </fills>
  <borders count="10">
    <border/>
    <border>
      <left style="thin">
        <color rgb="FF000000"/>
      </left>
      <right style="thin">
        <color rgb="FF000000"/>
      </right>
      <top style="thin">
        <color rgb="FF000000"/>
      </top>
    </border>
    <border>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border>
    <border>
      <top style="thin">
        <color rgb="FF000000"/>
      </top>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left" vertical="top"/>
    </xf>
    <xf borderId="0" fillId="0" fontId="2"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horizontal="left" shrinkToFit="0" vertical="top" wrapText="1"/>
    </xf>
    <xf borderId="1" fillId="0" fontId="1" numFmtId="0" xfId="0" applyAlignment="1" applyBorder="1" applyFont="1">
      <alignment vertical="top"/>
    </xf>
    <xf borderId="2" fillId="0" fontId="2" numFmtId="0" xfId="0" applyAlignment="1" applyBorder="1" applyFont="1">
      <alignment horizontal="left" readingOrder="0" vertical="top"/>
    </xf>
    <xf borderId="3" fillId="0" fontId="2" numFmtId="0" xfId="0" applyAlignment="1" applyBorder="1" applyFont="1">
      <alignment horizontal="left" readingOrder="0" shrinkToFit="0" vertical="top" wrapText="1"/>
    </xf>
    <xf borderId="4" fillId="0" fontId="2" numFmtId="0" xfId="0" applyAlignment="1" applyBorder="1" applyFont="1">
      <alignment horizontal="left" readingOrder="0" vertical="top"/>
    </xf>
    <xf borderId="0" fillId="0" fontId="2" numFmtId="0" xfId="0" applyAlignment="1" applyFont="1">
      <alignment horizontal="left" readingOrder="0" vertical="top"/>
    </xf>
    <xf borderId="0" fillId="0" fontId="2" numFmtId="0" xfId="0" applyAlignment="1" applyFont="1">
      <alignment horizontal="center" readingOrder="0" vertical="top"/>
    </xf>
    <xf borderId="0" fillId="0" fontId="2" numFmtId="0" xfId="0" applyAlignment="1" applyFont="1">
      <alignment horizontal="left" readingOrder="0" shrinkToFit="0" vertical="top" wrapText="1"/>
    </xf>
    <xf borderId="3" fillId="0" fontId="2" numFmtId="0" xfId="0" applyAlignment="1" applyBorder="1" applyFont="1">
      <alignment readingOrder="0" vertical="top"/>
    </xf>
    <xf borderId="5" fillId="2" fontId="2" numFmtId="0" xfId="0" applyAlignment="1" applyBorder="1" applyFill="1" applyFont="1">
      <alignment horizontal="center" readingOrder="0" textRotation="90" vertical="center"/>
    </xf>
    <xf borderId="6" fillId="2" fontId="1" numFmtId="0" xfId="0" applyAlignment="1" applyBorder="1" applyFont="1">
      <alignment horizontal="center" readingOrder="0" shrinkToFit="0" vertical="center" wrapText="1"/>
    </xf>
    <xf borderId="6" fillId="2" fontId="1" numFmtId="0" xfId="0" applyAlignment="1" applyBorder="1" applyFont="1">
      <alignment horizontal="left" vertical="top"/>
    </xf>
    <xf borderId="7" fillId="2" fontId="2" numFmtId="0" xfId="0" applyAlignment="1" applyBorder="1" applyFont="1">
      <alignment horizontal="left" readingOrder="0" vertical="top"/>
    </xf>
    <xf borderId="7" fillId="2" fontId="1" numFmtId="0" xfId="0" applyAlignment="1" applyBorder="1" applyFont="1">
      <alignment horizontal="center" readingOrder="0" vertical="top"/>
    </xf>
    <xf borderId="7" fillId="2" fontId="1" numFmtId="0" xfId="0" applyAlignment="1" applyBorder="1" applyFont="1">
      <alignment horizontal="left" readingOrder="0" vertical="top"/>
    </xf>
    <xf borderId="7" fillId="2" fontId="1" numFmtId="0" xfId="0" applyAlignment="1" applyBorder="1" applyFont="1">
      <alignment horizontal="left" readingOrder="0" shrinkToFit="0" vertical="top" wrapText="1"/>
    </xf>
    <xf borderId="6" fillId="2" fontId="1" numFmtId="0" xfId="0" applyAlignment="1" applyBorder="1" applyFont="1">
      <alignment vertical="top"/>
    </xf>
    <xf borderId="1" fillId="0" fontId="3" numFmtId="0" xfId="0" applyAlignment="1" applyBorder="1" applyFont="1">
      <alignment horizontal="center" readingOrder="0" textRotation="90" vertical="center"/>
    </xf>
    <xf borderId="6" fillId="0" fontId="1" numFmtId="0" xfId="0" applyAlignment="1" applyBorder="1" applyFont="1">
      <alignment horizontal="center" readingOrder="0" shrinkToFit="0" vertical="center" wrapText="1"/>
    </xf>
    <xf borderId="8" fillId="0" fontId="4" numFmtId="0" xfId="0" applyBorder="1" applyFont="1"/>
    <xf borderId="7" fillId="0" fontId="2" numFmtId="0" xfId="0" applyAlignment="1" applyBorder="1" applyFont="1">
      <alignment horizontal="left" readingOrder="0" vertical="top"/>
    </xf>
    <xf borderId="7" fillId="0" fontId="1" numFmtId="0" xfId="0" applyAlignment="1" applyBorder="1" applyFont="1">
      <alignment horizontal="center" readingOrder="0" vertical="top"/>
    </xf>
    <xf borderId="7" fillId="0" fontId="1" numFmtId="0" xfId="0" applyAlignment="1" applyBorder="1" applyFont="1">
      <alignment horizontal="left" readingOrder="0" vertical="top"/>
    </xf>
    <xf borderId="7" fillId="0" fontId="1" numFmtId="0" xfId="0" applyAlignment="1" applyBorder="1" applyFont="1">
      <alignment horizontal="left" readingOrder="0" shrinkToFit="0" vertical="top" wrapText="1"/>
    </xf>
    <xf borderId="6" fillId="0" fontId="1" numFmtId="0" xfId="0" applyAlignment="1" applyBorder="1" applyFont="1">
      <alignment vertical="top"/>
    </xf>
    <xf borderId="3" fillId="0" fontId="1" numFmtId="0" xfId="0" applyBorder="1" applyFont="1"/>
    <xf borderId="6" fillId="0" fontId="1" numFmtId="0" xfId="0" applyAlignment="1" applyBorder="1" applyFont="1">
      <alignment horizontal="left" readingOrder="0" vertical="top"/>
    </xf>
    <xf borderId="6" fillId="0" fontId="5" numFmtId="0" xfId="0" applyAlignment="1" applyBorder="1" applyFont="1">
      <alignment horizontal="center" readingOrder="0" vertical="center"/>
    </xf>
    <xf borderId="6" fillId="0" fontId="5" numFmtId="0" xfId="0" applyAlignment="1" applyBorder="1" applyFont="1">
      <alignment readingOrder="0" vertical="top"/>
    </xf>
    <xf borderId="7" fillId="0" fontId="6" numFmtId="0" xfId="0" applyAlignment="1" applyBorder="1" applyFont="1">
      <alignment readingOrder="0" vertical="top"/>
    </xf>
    <xf borderId="7" fillId="0" fontId="5" numFmtId="0" xfId="0" applyAlignment="1" applyBorder="1" applyFont="1">
      <alignment horizontal="center" readingOrder="0" vertical="top"/>
    </xf>
    <xf borderId="7" fillId="0" fontId="5" numFmtId="0" xfId="0" applyAlignment="1" applyBorder="1" applyFont="1">
      <alignment horizontal="center" vertical="top"/>
    </xf>
    <xf borderId="7" fillId="0" fontId="5" numFmtId="0" xfId="0" applyAlignment="1" applyBorder="1" applyFont="1">
      <alignment readingOrder="0" vertical="top"/>
    </xf>
    <xf borderId="7" fillId="0" fontId="5" numFmtId="0" xfId="0" applyAlignment="1" applyBorder="1" applyFont="1">
      <alignment readingOrder="0" shrinkToFit="0" vertical="top" wrapText="1"/>
    </xf>
    <xf borderId="6" fillId="0" fontId="5" numFmtId="0" xfId="0" applyAlignment="1" applyBorder="1" applyFont="1">
      <alignment vertical="top"/>
    </xf>
    <xf borderId="1" fillId="0" fontId="1" numFmtId="0" xfId="0" applyAlignment="1" applyBorder="1" applyFont="1">
      <alignment horizontal="left" readingOrder="0" vertical="top"/>
    </xf>
    <xf borderId="9" fillId="0" fontId="2" numFmtId="0" xfId="0" applyAlignment="1" applyBorder="1" applyFont="1">
      <alignment horizontal="left" readingOrder="0" vertical="top"/>
    </xf>
    <xf borderId="9" fillId="0" fontId="1" numFmtId="0" xfId="0" applyAlignment="1" applyBorder="1" applyFont="1">
      <alignment horizontal="center" readingOrder="0" vertical="top"/>
    </xf>
    <xf borderId="9" fillId="0" fontId="1" numFmtId="0" xfId="0" applyAlignment="1" applyBorder="1" applyFont="1">
      <alignment horizontal="left" readingOrder="0" vertical="top"/>
    </xf>
    <xf borderId="9" fillId="0" fontId="1" numFmtId="0" xfId="0" applyAlignment="1" applyBorder="1" applyFont="1">
      <alignment horizontal="left" readingOrder="0" shrinkToFit="0" vertical="top" wrapText="1"/>
    </xf>
    <xf borderId="9" fillId="0" fontId="2" numFmtId="0" xfId="0" applyAlignment="1" applyBorder="1" applyFont="1">
      <alignment horizontal="left" readingOrder="0" shrinkToFit="0" vertical="top" wrapText="1"/>
    </xf>
    <xf borderId="7" fillId="0" fontId="6" numFmtId="0" xfId="0" applyAlignment="1" applyBorder="1" applyFont="1">
      <alignment readingOrder="0" shrinkToFit="0" vertical="top" wrapText="1"/>
    </xf>
    <xf borderId="0" fillId="0" fontId="3" numFmtId="0" xfId="0" applyAlignment="1" applyFont="1">
      <alignment horizontal="center" readingOrder="0" textRotation="90" vertical="center"/>
    </xf>
    <xf borderId="6" fillId="3" fontId="1" numFmtId="0" xfId="0" applyAlignment="1" applyBorder="1" applyFill="1" applyFont="1">
      <alignment horizontal="left" readingOrder="0" vertical="top"/>
    </xf>
    <xf borderId="7" fillId="3" fontId="2" numFmtId="0" xfId="0" applyAlignment="1" applyBorder="1" applyFont="1">
      <alignment horizontal="left" readingOrder="0" vertical="top"/>
    </xf>
    <xf borderId="7" fillId="3" fontId="1" numFmtId="0" xfId="0" applyAlignment="1" applyBorder="1" applyFont="1">
      <alignment horizontal="center" readingOrder="0" vertical="top"/>
    </xf>
    <xf borderId="7" fillId="3" fontId="1" numFmtId="0" xfId="0" applyAlignment="1" applyBorder="1" applyFont="1">
      <alignment horizontal="left" readingOrder="0" vertical="top"/>
    </xf>
    <xf borderId="7" fillId="3" fontId="1" numFmtId="0" xfId="0" applyAlignment="1" applyBorder="1" applyFont="1">
      <alignment horizontal="left" readingOrder="0" shrinkToFit="0" vertical="top" wrapText="1"/>
    </xf>
    <xf borderId="6" fillId="3" fontId="1" numFmtId="0" xfId="0" applyAlignment="1" applyBorder="1" applyFont="1">
      <alignment vertical="top"/>
    </xf>
    <xf borderId="1" fillId="3" fontId="1" numFmtId="0" xfId="0" applyAlignment="1" applyBorder="1" applyFont="1">
      <alignment horizontal="left" readingOrder="0" vertical="top"/>
    </xf>
    <xf borderId="9" fillId="3" fontId="2" numFmtId="0" xfId="0" applyAlignment="1" applyBorder="1" applyFont="1">
      <alignment horizontal="left" readingOrder="0" vertical="top"/>
    </xf>
    <xf borderId="9" fillId="3" fontId="1" numFmtId="0" xfId="0" applyAlignment="1" applyBorder="1" applyFont="1">
      <alignment horizontal="center" readingOrder="0" vertical="top"/>
    </xf>
    <xf borderId="9" fillId="3" fontId="1" numFmtId="0" xfId="0" applyAlignment="1" applyBorder="1" applyFont="1">
      <alignment horizontal="left" readingOrder="0" vertical="top"/>
    </xf>
    <xf borderId="9" fillId="3" fontId="1" numFmtId="0" xfId="0" applyAlignment="1" applyBorder="1" applyFont="1">
      <alignment horizontal="left" readingOrder="0" shrinkToFit="0" vertical="top" wrapText="1"/>
    </xf>
    <xf borderId="1" fillId="3" fontId="1" numFmtId="0" xfId="0" applyAlignment="1" applyBorder="1" applyFont="1">
      <alignment vertical="top"/>
    </xf>
    <xf borderId="1" fillId="0" fontId="1" numFmtId="0" xfId="0" applyAlignment="1" applyBorder="1" applyFont="1">
      <alignment readingOrder="0" vertical="top"/>
    </xf>
    <xf borderId="1" fillId="3" fontId="1" numFmtId="0" xfId="0" applyAlignment="1" applyBorder="1" applyFont="1">
      <alignment horizontal="left" vertical="top"/>
    </xf>
    <xf borderId="9" fillId="3" fontId="2" numFmtId="0" xfId="0" applyAlignment="1" applyBorder="1" applyFont="1">
      <alignment horizontal="left" readingOrder="0" shrinkToFit="0" vertical="top" wrapText="1"/>
    </xf>
    <xf borderId="1" fillId="3" fontId="1" numFmtId="0" xfId="0" applyAlignment="1" applyBorder="1" applyFont="1">
      <alignment readingOrder="0" vertical="top"/>
    </xf>
    <xf borderId="6" fillId="3" fontId="1" numFmtId="0" xfId="0" applyAlignment="1" applyBorder="1" applyFont="1">
      <alignment horizontal="left" vertical="top"/>
    </xf>
    <xf borderId="6" fillId="3" fontId="1" numFmtId="0" xfId="0" applyAlignment="1" applyBorder="1" applyFont="1">
      <alignment readingOrder="0" vertical="top"/>
    </xf>
    <xf borderId="6" fillId="0" fontId="7" numFmtId="0" xfId="0" applyAlignment="1" applyBorder="1" applyFont="1">
      <alignment shrinkToFit="0" vertical="center" wrapText="0"/>
    </xf>
    <xf borderId="6" fillId="0" fontId="5" numFmtId="0" xfId="0" applyAlignment="1" applyBorder="1" applyFont="1">
      <alignment vertical="center"/>
    </xf>
    <xf borderId="6" fillId="0" fontId="6" numFmtId="0" xfId="0" applyAlignment="1" applyBorder="1" applyFont="1">
      <alignment vertical="top"/>
    </xf>
    <xf borderId="6" fillId="0" fontId="6" numFmtId="0" xfId="0" applyAlignment="1" applyBorder="1" applyFont="1">
      <alignment shrinkToFit="0" vertical="top" wrapText="1"/>
    </xf>
    <xf borderId="6" fillId="0" fontId="6" numFmtId="0" xfId="0" applyAlignment="1" applyBorder="1" applyFont="1">
      <alignment horizontal="center" vertical="top"/>
    </xf>
    <xf borderId="6" fillId="2" fontId="5" numFmtId="0" xfId="0" applyBorder="1" applyFont="1"/>
    <xf borderId="6" fillId="2" fontId="5" numFmtId="0" xfId="0" applyAlignment="1" applyBorder="1" applyFont="1">
      <alignment vertical="center"/>
    </xf>
    <xf borderId="6" fillId="2" fontId="5" numFmtId="0" xfId="0" applyAlignment="1" applyBorder="1" applyFont="1">
      <alignment vertical="top"/>
    </xf>
    <xf borderId="1" fillId="0" fontId="8" numFmtId="0" xfId="0" applyAlignment="1" applyBorder="1" applyFont="1">
      <alignment horizontal="center" textRotation="90" vertical="center"/>
    </xf>
    <xf borderId="6" fillId="0" fontId="5" numFmtId="0" xfId="0" applyAlignment="1" applyBorder="1" applyFont="1">
      <alignment horizontal="center" shrinkToFit="0" vertical="center" wrapText="1"/>
    </xf>
    <xf borderId="6" fillId="0" fontId="5" numFmtId="0" xfId="0" applyAlignment="1" applyBorder="1" applyFont="1">
      <alignment horizontal="center" vertical="top"/>
    </xf>
    <xf borderId="6" fillId="0" fontId="5" numFmtId="0" xfId="0" applyAlignment="1" applyBorder="1" applyFont="1">
      <alignment vertical="top"/>
    </xf>
    <xf borderId="6" fillId="0" fontId="5" numFmtId="0" xfId="0" applyAlignment="1" applyBorder="1" applyFont="1">
      <alignment readingOrder="0" shrinkToFit="0" vertical="top" wrapText="1"/>
    </xf>
    <xf borderId="6" fillId="0" fontId="5" numFmtId="0" xfId="0" applyAlignment="1" applyBorder="1" applyFont="1">
      <alignment horizontal="center" vertical="center"/>
    </xf>
    <xf borderId="4" fillId="0" fontId="1" numFmtId="0" xfId="0" applyBorder="1" applyFont="1"/>
    <xf borderId="6" fillId="0" fontId="5" numFmtId="0" xfId="0" applyAlignment="1" applyBorder="1" applyFont="1">
      <alignment readingOrder="0" vertical="top"/>
    </xf>
    <xf borderId="6" fillId="0" fontId="6"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9" max="9" width="118.88"/>
    <col customWidth="1" min="10" max="10" width="35.13"/>
  </cols>
  <sheetData>
    <row r="1">
      <c r="B1" s="1"/>
      <c r="C1" s="2"/>
      <c r="D1" s="3"/>
      <c r="E1" s="4"/>
      <c r="F1" s="4"/>
      <c r="G1" s="4"/>
      <c r="H1" s="5"/>
      <c r="I1" s="6"/>
      <c r="J1" s="7"/>
    </row>
    <row r="2">
      <c r="A2" s="8" t="s">
        <v>0</v>
      </c>
      <c r="B2" s="9" t="s">
        <v>1</v>
      </c>
      <c r="C2" s="10" t="s">
        <v>2</v>
      </c>
      <c r="D2" s="11" t="s">
        <v>3</v>
      </c>
      <c r="E2" s="12" t="s">
        <v>4</v>
      </c>
      <c r="F2" s="12" t="s">
        <v>5</v>
      </c>
      <c r="G2" s="12" t="s">
        <v>6</v>
      </c>
      <c r="H2" s="11" t="s">
        <v>7</v>
      </c>
      <c r="I2" s="13" t="s">
        <v>8</v>
      </c>
      <c r="J2" s="14" t="s">
        <v>9</v>
      </c>
    </row>
    <row r="3" ht="15.0" customHeight="1">
      <c r="A3" s="15"/>
      <c r="B3" s="16"/>
      <c r="C3" s="17"/>
      <c r="D3" s="18"/>
      <c r="E3" s="19"/>
      <c r="F3" s="19"/>
      <c r="G3" s="19"/>
      <c r="H3" s="20"/>
      <c r="I3" s="21"/>
      <c r="J3" s="22"/>
    </row>
    <row r="4" ht="48.75" customHeight="1">
      <c r="A4" s="23" t="s">
        <v>10</v>
      </c>
      <c r="B4" s="24">
        <v>1.0</v>
      </c>
      <c r="C4" s="25" t="str">
        <f>IMAGE("https://i.imgur.com/a0FcuLZ.png")</f>
        <v/>
      </c>
      <c r="D4" s="26" t="s">
        <v>11</v>
      </c>
      <c r="E4" s="27">
        <v>1.0</v>
      </c>
      <c r="F4" s="27">
        <v>0.0</v>
      </c>
      <c r="G4" s="27">
        <v>3.0</v>
      </c>
      <c r="H4" s="28" t="s">
        <v>12</v>
      </c>
      <c r="I4" s="29" t="s">
        <v>13</v>
      </c>
      <c r="J4" s="30"/>
    </row>
    <row r="5" ht="48.75" customHeight="1">
      <c r="A5" s="31"/>
      <c r="B5" s="24">
        <v>2.0</v>
      </c>
      <c r="C5" s="32" t="str">
        <f>IMAGE("https://i.imgur.com/k6rhOpA.png")</f>
        <v/>
      </c>
      <c r="D5" s="26" t="s">
        <v>14</v>
      </c>
      <c r="E5" s="27">
        <v>1.0</v>
      </c>
      <c r="F5" s="27">
        <v>0.0</v>
      </c>
      <c r="G5" s="27">
        <v>3.0</v>
      </c>
      <c r="H5" s="28" t="s">
        <v>12</v>
      </c>
      <c r="I5" s="29" t="s">
        <v>15</v>
      </c>
      <c r="J5" s="7"/>
    </row>
    <row r="6" ht="48.75" customHeight="1">
      <c r="A6" s="31"/>
      <c r="B6" s="24">
        <v>3.0</v>
      </c>
      <c r="C6" s="32" t="str">
        <f>IMAGE("https://i.imgur.com/nBmoQPE.png")</f>
        <v/>
      </c>
      <c r="D6" s="26" t="s">
        <v>16</v>
      </c>
      <c r="E6" s="27">
        <v>2.0</v>
      </c>
      <c r="F6" s="27">
        <v>0.0</v>
      </c>
      <c r="G6" s="27">
        <v>3.0</v>
      </c>
      <c r="H6" s="28" t="s">
        <v>12</v>
      </c>
      <c r="I6" s="29" t="s">
        <v>17</v>
      </c>
      <c r="J6" s="30"/>
    </row>
    <row r="7" ht="48.75" customHeight="1">
      <c r="A7" s="31"/>
      <c r="B7" s="33">
        <v>4.0</v>
      </c>
      <c r="C7" s="34" t="str">
        <f>IMAGE("https://i.imgur.com/VaGaVBm.png")</f>
        <v/>
      </c>
      <c r="D7" s="35" t="s">
        <v>18</v>
      </c>
      <c r="E7" s="36">
        <v>1.0</v>
      </c>
      <c r="F7" s="37">
        <v>0.0</v>
      </c>
      <c r="G7" s="36">
        <v>6.0</v>
      </c>
      <c r="H7" s="38" t="s">
        <v>12</v>
      </c>
      <c r="I7" s="39" t="s">
        <v>19</v>
      </c>
      <c r="J7" s="40"/>
    </row>
    <row r="8" ht="48.75" customHeight="1">
      <c r="A8" s="31"/>
      <c r="B8" s="24">
        <v>5.0</v>
      </c>
      <c r="C8" s="41" t="str">
        <f>IMAGE("https://i.imgur.com/Cyt3yje.png")</f>
        <v/>
      </c>
      <c r="D8" s="42" t="s">
        <v>20</v>
      </c>
      <c r="E8" s="43">
        <v>1.0</v>
      </c>
      <c r="F8" s="43">
        <v>0.0</v>
      </c>
      <c r="G8" s="43">
        <v>2.0</v>
      </c>
      <c r="H8" s="44" t="s">
        <v>12</v>
      </c>
      <c r="I8" s="45" t="s">
        <v>21</v>
      </c>
      <c r="J8" s="7"/>
    </row>
    <row r="9" ht="48.75" customHeight="1">
      <c r="A9" s="31"/>
      <c r="B9" s="24">
        <v>6.0</v>
      </c>
      <c r="C9" s="32" t="str">
        <f>IMAGE("https://i.imgur.com/RBxQDsh.png")</f>
        <v/>
      </c>
      <c r="D9" s="26" t="s">
        <v>22</v>
      </c>
      <c r="E9" s="27">
        <v>1.0</v>
      </c>
      <c r="F9" s="27">
        <v>0.0</v>
      </c>
      <c r="G9" s="27">
        <v>2.0</v>
      </c>
      <c r="H9" s="28" t="s">
        <v>12</v>
      </c>
      <c r="I9" s="29" t="s">
        <v>23</v>
      </c>
      <c r="J9" s="30"/>
    </row>
    <row r="10" ht="48.75" customHeight="1">
      <c r="A10" s="31"/>
      <c r="B10" s="33">
        <v>7.0</v>
      </c>
      <c r="C10" s="34" t="str">
        <f>IMAGE("https://i.imgur.com/mJhROng.png")</f>
        <v/>
      </c>
      <c r="D10" s="35" t="s">
        <v>24</v>
      </c>
      <c r="E10" s="36">
        <v>2.0</v>
      </c>
      <c r="F10" s="37">
        <v>0.0</v>
      </c>
      <c r="G10" s="36">
        <v>3.0</v>
      </c>
      <c r="H10" s="38" t="s">
        <v>12</v>
      </c>
      <c r="I10" s="39" t="s">
        <v>25</v>
      </c>
      <c r="J10" s="40"/>
    </row>
    <row r="11" ht="15.0" customHeight="1">
      <c r="A11" s="15"/>
      <c r="B11" s="16"/>
      <c r="C11" s="17"/>
      <c r="D11" s="18"/>
      <c r="E11" s="19"/>
      <c r="F11" s="19"/>
      <c r="G11" s="19"/>
      <c r="H11" s="20"/>
      <c r="I11" s="21"/>
      <c r="J11" s="22"/>
    </row>
    <row r="12" ht="48.75" customHeight="1">
      <c r="A12" s="23" t="s">
        <v>26</v>
      </c>
      <c r="B12" s="24">
        <v>8.0</v>
      </c>
      <c r="C12" s="32" t="str">
        <f>IMAGE("https://i.imgur.com/0Bd4g7s.png")</f>
        <v/>
      </c>
      <c r="D12" s="26" t="s">
        <v>27</v>
      </c>
      <c r="E12" s="27">
        <v>1.0</v>
      </c>
      <c r="F12" s="27">
        <v>0.0</v>
      </c>
      <c r="G12" s="27">
        <v>3.0</v>
      </c>
      <c r="H12" s="28" t="s">
        <v>28</v>
      </c>
      <c r="I12" s="29" t="s">
        <v>29</v>
      </c>
      <c r="J12" s="30"/>
    </row>
    <row r="13" ht="48.75" customHeight="1">
      <c r="A13" s="31"/>
      <c r="B13" s="24">
        <v>9.0</v>
      </c>
      <c r="C13" s="32" t="str">
        <f>IMAGE("https://i.imgur.com/1I308DS.png")</f>
        <v/>
      </c>
      <c r="D13" s="26" t="s">
        <v>30</v>
      </c>
      <c r="E13" s="27">
        <v>1.0</v>
      </c>
      <c r="F13" s="27">
        <v>0.0</v>
      </c>
      <c r="G13" s="27">
        <v>4.0</v>
      </c>
      <c r="H13" s="28" t="s">
        <v>28</v>
      </c>
      <c r="I13" s="29" t="s">
        <v>31</v>
      </c>
      <c r="J13" s="30"/>
    </row>
    <row r="14" ht="48.75" customHeight="1">
      <c r="A14" s="31"/>
      <c r="B14" s="24">
        <v>10.0</v>
      </c>
      <c r="C14" s="41" t="str">
        <f>IMAGE("https://i.imgur.com/dbl5jvi.png")</f>
        <v/>
      </c>
      <c r="D14" s="42" t="s">
        <v>32</v>
      </c>
      <c r="E14" s="43">
        <v>2.0</v>
      </c>
      <c r="F14" s="43">
        <v>0.0</v>
      </c>
      <c r="G14" s="43">
        <v>4.0</v>
      </c>
      <c r="H14" s="44" t="s">
        <v>28</v>
      </c>
      <c r="I14" s="45" t="s">
        <v>33</v>
      </c>
      <c r="J14" s="7"/>
    </row>
    <row r="15" ht="48.75" customHeight="1">
      <c r="A15" s="31"/>
      <c r="B15" s="24">
        <v>11.0</v>
      </c>
      <c r="C15" s="32" t="str">
        <f>IMAGE("https://i.imgur.com/xQzRUfL.png")</f>
        <v/>
      </c>
      <c r="D15" s="26" t="s">
        <v>34</v>
      </c>
      <c r="E15" s="27">
        <v>3.0</v>
      </c>
      <c r="F15" s="27">
        <v>0.0</v>
      </c>
      <c r="G15" s="27">
        <v>5.0</v>
      </c>
      <c r="H15" s="28" t="s">
        <v>28</v>
      </c>
      <c r="I15" s="29" t="s">
        <v>35</v>
      </c>
      <c r="J15" s="30"/>
    </row>
    <row r="16" ht="48.75" customHeight="1">
      <c r="A16" s="31"/>
      <c r="B16" s="24">
        <v>12.0</v>
      </c>
      <c r="C16" s="41" t="str">
        <f>IMAGE("https://i.imgur.com/UrveZGr.png")</f>
        <v/>
      </c>
      <c r="D16" s="46" t="s">
        <v>36</v>
      </c>
      <c r="E16" s="43">
        <v>2.0</v>
      </c>
      <c r="F16" s="43">
        <v>0.0</v>
      </c>
      <c r="G16" s="43">
        <v>4.0</v>
      </c>
      <c r="H16" s="44" t="s">
        <v>28</v>
      </c>
      <c r="I16" s="45" t="s">
        <v>37</v>
      </c>
      <c r="J16" s="7"/>
    </row>
    <row r="17" ht="48.75" customHeight="1">
      <c r="A17" s="31"/>
      <c r="B17" s="24">
        <v>13.0</v>
      </c>
      <c r="C17" s="32" t="str">
        <f>IMAGE("https://i.imgur.com/JXfGojF.png")</f>
        <v/>
      </c>
      <c r="D17" s="26" t="s">
        <v>38</v>
      </c>
      <c r="E17" s="27">
        <v>2.0</v>
      </c>
      <c r="F17" s="27">
        <v>0.0</v>
      </c>
      <c r="G17" s="27">
        <v>3.0</v>
      </c>
      <c r="H17" s="28" t="s">
        <v>39</v>
      </c>
      <c r="I17" s="29" t="s">
        <v>40</v>
      </c>
      <c r="J17" s="30"/>
    </row>
    <row r="18" ht="48.75" customHeight="1">
      <c r="A18" s="31"/>
      <c r="B18" s="33">
        <v>14.0</v>
      </c>
      <c r="C18" s="34" t="str">
        <f>IMAGE("https://i.imgur.com/lSKBIsS.png")</f>
        <v/>
      </c>
      <c r="D18" s="47" t="s">
        <v>41</v>
      </c>
      <c r="E18" s="36">
        <v>2.0</v>
      </c>
      <c r="F18" s="37">
        <v>0.0</v>
      </c>
      <c r="G18" s="36">
        <v>6.0</v>
      </c>
      <c r="H18" s="38" t="s">
        <v>42</v>
      </c>
      <c r="I18" s="39" t="s">
        <v>43</v>
      </c>
      <c r="J18" s="40"/>
    </row>
    <row r="19" ht="15.0" customHeight="1">
      <c r="A19" s="15"/>
      <c r="B19" s="16"/>
      <c r="C19" s="17"/>
      <c r="D19" s="18"/>
      <c r="E19" s="19"/>
      <c r="F19" s="19"/>
      <c r="G19" s="19"/>
      <c r="H19" s="20"/>
      <c r="I19" s="21"/>
      <c r="J19" s="22"/>
    </row>
    <row r="20" ht="48.75" customHeight="1">
      <c r="A20" s="48" t="s">
        <v>44</v>
      </c>
      <c r="B20" s="24">
        <v>15.0</v>
      </c>
      <c r="C20" s="25" t="str">
        <f>IMAGE("https://i.imgur.com/KLNFdMk.png")</f>
        <v/>
      </c>
      <c r="D20" s="42" t="s">
        <v>45</v>
      </c>
      <c r="E20" s="43">
        <v>3.0</v>
      </c>
      <c r="F20" s="43">
        <v>0.0</v>
      </c>
      <c r="G20" s="43">
        <v>4.0</v>
      </c>
      <c r="H20" s="44" t="s">
        <v>46</v>
      </c>
      <c r="I20" s="45" t="s">
        <v>47</v>
      </c>
      <c r="J20" s="7"/>
    </row>
    <row r="21" ht="48.75" customHeight="1">
      <c r="B21" s="24">
        <v>16.0</v>
      </c>
      <c r="C21" s="41" t="str">
        <f>IMAGE("https://i.imgur.com/wpjwUwB.png")</f>
        <v/>
      </c>
      <c r="D21" s="42" t="s">
        <v>48</v>
      </c>
      <c r="E21" s="43">
        <v>2.0</v>
      </c>
      <c r="F21" s="43">
        <v>0.0</v>
      </c>
      <c r="G21" s="43">
        <v>3.0</v>
      </c>
      <c r="H21" s="44" t="s">
        <v>46</v>
      </c>
      <c r="I21" s="45" t="s">
        <v>49</v>
      </c>
      <c r="J21" s="7"/>
    </row>
    <row r="22" ht="48.75" customHeight="1">
      <c r="B22" s="24">
        <v>17.0</v>
      </c>
      <c r="C22" s="41" t="str">
        <f>IMAGE("https://i.imgur.com/HwULfy0.png")</f>
        <v/>
      </c>
      <c r="D22" s="42" t="s">
        <v>50</v>
      </c>
      <c r="E22" s="43">
        <v>2.0</v>
      </c>
      <c r="F22" s="43">
        <v>0.0</v>
      </c>
      <c r="G22" s="43">
        <v>4.0</v>
      </c>
      <c r="H22" s="44" t="s">
        <v>46</v>
      </c>
      <c r="I22" s="45" t="s">
        <v>51</v>
      </c>
      <c r="J22" s="7"/>
    </row>
    <row r="23" ht="48.75" customHeight="1">
      <c r="B23" s="24">
        <v>18.0</v>
      </c>
      <c r="C23" s="41" t="str">
        <f>IMAGE("https://i.imgur.com/WR1s9UU.png")</f>
        <v/>
      </c>
      <c r="D23" s="42" t="s">
        <v>52</v>
      </c>
      <c r="E23" s="43">
        <v>1.0</v>
      </c>
      <c r="F23" s="43">
        <v>0.0</v>
      </c>
      <c r="G23" s="43">
        <v>5.0</v>
      </c>
      <c r="H23" s="44" t="s">
        <v>53</v>
      </c>
      <c r="I23" s="45" t="s">
        <v>54</v>
      </c>
      <c r="J23" s="7"/>
    </row>
    <row r="24" ht="48.75" customHeight="1">
      <c r="B24" s="24">
        <v>19.0</v>
      </c>
      <c r="C24" s="41" t="str">
        <f>IMAGE("https://i.imgur.com/Gt7kafo.png")</f>
        <v/>
      </c>
      <c r="D24" s="42" t="s">
        <v>55</v>
      </c>
      <c r="E24" s="43">
        <v>2.0</v>
      </c>
      <c r="F24" s="43">
        <v>0.0</v>
      </c>
      <c r="G24" s="43">
        <v>6.0</v>
      </c>
      <c r="H24" s="44" t="s">
        <v>56</v>
      </c>
      <c r="I24" s="45" t="s">
        <v>57</v>
      </c>
      <c r="J24" s="7"/>
    </row>
    <row r="25" ht="48.75" customHeight="1">
      <c r="B25" s="24">
        <v>20.0</v>
      </c>
      <c r="C25" s="49" t="str">
        <f>IMAGE("https://i.imgur.com/vofYdSi.png")</f>
        <v/>
      </c>
      <c r="D25" s="50" t="s">
        <v>58</v>
      </c>
      <c r="E25" s="51">
        <v>3.0</v>
      </c>
      <c r="F25" s="51">
        <v>1.0</v>
      </c>
      <c r="G25" s="51">
        <v>5.0</v>
      </c>
      <c r="H25" s="52" t="s">
        <v>46</v>
      </c>
      <c r="I25" s="53" t="s">
        <v>59</v>
      </c>
      <c r="J25" s="54"/>
    </row>
    <row r="26" ht="15.0" customHeight="1">
      <c r="A26" s="15"/>
      <c r="B26" s="16"/>
      <c r="C26" s="17"/>
      <c r="D26" s="18"/>
      <c r="E26" s="19"/>
      <c r="F26" s="19"/>
      <c r="G26" s="19"/>
      <c r="H26" s="20"/>
      <c r="I26" s="21"/>
      <c r="J26" s="22"/>
    </row>
    <row r="27" ht="48.75" customHeight="1">
      <c r="A27" s="23" t="s">
        <v>60</v>
      </c>
      <c r="B27" s="24">
        <v>21.0</v>
      </c>
      <c r="C27" s="41" t="str">
        <f>IMAGE("https://i.imgur.com/6rjYouG.png")</f>
        <v/>
      </c>
      <c r="D27" s="42" t="s">
        <v>61</v>
      </c>
      <c r="E27" s="43">
        <v>3.0</v>
      </c>
      <c r="F27" s="43">
        <v>0.0</v>
      </c>
      <c r="G27" s="43">
        <v>4.0</v>
      </c>
      <c r="H27" s="44" t="s">
        <v>62</v>
      </c>
      <c r="I27" s="45" t="s">
        <v>63</v>
      </c>
      <c r="J27" s="7"/>
    </row>
    <row r="28" ht="48.75" customHeight="1">
      <c r="A28" s="31"/>
      <c r="B28" s="33">
        <v>22.0</v>
      </c>
      <c r="C28" s="34" t="str">
        <f>IMAGE("https://i.imgur.com/6jD5ffc.png")</f>
        <v/>
      </c>
      <c r="D28" s="35" t="s">
        <v>64</v>
      </c>
      <c r="E28" s="36">
        <v>3.0</v>
      </c>
      <c r="F28" s="37">
        <v>0.0</v>
      </c>
      <c r="G28" s="36">
        <v>5.0</v>
      </c>
      <c r="H28" s="38" t="s">
        <v>62</v>
      </c>
      <c r="I28" s="39" t="s">
        <v>65</v>
      </c>
      <c r="J28" s="40"/>
    </row>
    <row r="29" ht="48.75" customHeight="1">
      <c r="A29" s="31"/>
      <c r="B29" s="24">
        <v>23.0</v>
      </c>
      <c r="C29" s="41" t="str">
        <f>IMAGE("https://i.imgur.com/r6HYLHj.png")</f>
        <v/>
      </c>
      <c r="D29" s="42" t="s">
        <v>66</v>
      </c>
      <c r="E29" s="43">
        <v>2.0</v>
      </c>
      <c r="F29" s="43">
        <v>0.0</v>
      </c>
      <c r="G29" s="43">
        <v>5.0</v>
      </c>
      <c r="H29" s="44" t="s">
        <v>62</v>
      </c>
      <c r="I29" s="45" t="s">
        <v>67</v>
      </c>
      <c r="J29" s="7"/>
    </row>
    <row r="30" ht="48.75" customHeight="1">
      <c r="A30" s="31"/>
      <c r="B30" s="24">
        <v>24.0</v>
      </c>
      <c r="C30" s="41" t="str">
        <f>IMAGE("https://i.imgur.com/TSsaJlk.png")</f>
        <v/>
      </c>
      <c r="D30" s="42" t="s">
        <v>68</v>
      </c>
      <c r="E30" s="43">
        <v>2.0</v>
      </c>
      <c r="F30" s="43">
        <v>0.0</v>
      </c>
      <c r="G30" s="43">
        <v>5.0</v>
      </c>
      <c r="H30" s="44" t="s">
        <v>62</v>
      </c>
      <c r="I30" s="45" t="s">
        <v>69</v>
      </c>
      <c r="J30" s="7"/>
    </row>
    <row r="31" ht="48.75" customHeight="1">
      <c r="A31" s="31"/>
      <c r="B31" s="24">
        <v>25.0</v>
      </c>
      <c r="C31" s="41" t="str">
        <f>IMAGE("https://i.imgur.com/qHEnp0a.png")</f>
        <v/>
      </c>
      <c r="D31" s="42" t="s">
        <v>70</v>
      </c>
      <c r="E31" s="43">
        <v>3.0</v>
      </c>
      <c r="F31" s="43">
        <v>0.0</v>
      </c>
      <c r="G31" s="43">
        <v>5.0</v>
      </c>
      <c r="H31" s="44" t="s">
        <v>62</v>
      </c>
      <c r="I31" s="45" t="s">
        <v>71</v>
      </c>
      <c r="J31" s="7"/>
    </row>
    <row r="32" ht="48.75" customHeight="1">
      <c r="A32" s="31"/>
      <c r="B32" s="24">
        <v>26.0</v>
      </c>
      <c r="C32" s="49" t="str">
        <f>IMAGE("https://i.imgur.com/cm5k9eD.png")</f>
        <v/>
      </c>
      <c r="D32" s="50" t="s">
        <v>72</v>
      </c>
      <c r="E32" s="51">
        <v>4.0</v>
      </c>
      <c r="F32" s="51">
        <v>2.0</v>
      </c>
      <c r="G32" s="51">
        <v>5.0</v>
      </c>
      <c r="H32" s="52" t="s">
        <v>62</v>
      </c>
      <c r="I32" s="53" t="s">
        <v>73</v>
      </c>
      <c r="J32" s="54"/>
    </row>
    <row r="33" ht="15.0" customHeight="1">
      <c r="A33" s="15"/>
      <c r="B33" s="16"/>
      <c r="C33" s="17"/>
      <c r="D33" s="18"/>
      <c r="E33" s="19"/>
      <c r="F33" s="19"/>
      <c r="G33" s="19"/>
      <c r="H33" s="20"/>
      <c r="I33" s="21"/>
      <c r="J33" s="22"/>
    </row>
    <row r="34" ht="48.75" customHeight="1">
      <c r="A34" s="48" t="s">
        <v>74</v>
      </c>
      <c r="B34" s="24">
        <v>27.0</v>
      </c>
      <c r="C34" s="41" t="str">
        <f>IMAGE("https://i.imgur.com/aGmsOP8.png")</f>
        <v/>
      </c>
      <c r="D34" s="42" t="s">
        <v>75</v>
      </c>
      <c r="E34" s="43">
        <v>2.0</v>
      </c>
      <c r="F34" s="43">
        <v>0.0</v>
      </c>
      <c r="G34" s="43">
        <v>5.0</v>
      </c>
      <c r="H34" s="44" t="s">
        <v>76</v>
      </c>
      <c r="I34" s="45" t="s">
        <v>77</v>
      </c>
      <c r="J34" s="7"/>
    </row>
    <row r="35" ht="48.75" customHeight="1">
      <c r="B35" s="24">
        <v>28.0</v>
      </c>
      <c r="C35" s="41" t="str">
        <f>IMAGE("https://i.imgur.com/0ZCm9Qr.png")</f>
        <v/>
      </c>
      <c r="D35" s="42" t="s">
        <v>78</v>
      </c>
      <c r="E35" s="43">
        <v>3.0</v>
      </c>
      <c r="F35" s="43">
        <v>0.0</v>
      </c>
      <c r="G35" s="43">
        <v>6.0</v>
      </c>
      <c r="H35" s="44" t="s">
        <v>76</v>
      </c>
      <c r="I35" s="45" t="s">
        <v>79</v>
      </c>
      <c r="J35" s="7"/>
    </row>
    <row r="36" ht="48.75" customHeight="1">
      <c r="B36" s="24">
        <v>29.0</v>
      </c>
      <c r="C36" s="41" t="str">
        <f>IMAGE("https://i.imgur.com/bx8xhYA.png")</f>
        <v/>
      </c>
      <c r="D36" s="42" t="s">
        <v>80</v>
      </c>
      <c r="E36" s="43">
        <v>3.0</v>
      </c>
      <c r="F36" s="43">
        <v>0.0</v>
      </c>
      <c r="G36" s="43">
        <v>6.0</v>
      </c>
      <c r="H36" s="44" t="s">
        <v>76</v>
      </c>
      <c r="I36" s="45" t="s">
        <v>81</v>
      </c>
      <c r="J36" s="7"/>
    </row>
    <row r="37" ht="48.75" customHeight="1">
      <c r="B37" s="24">
        <v>30.0</v>
      </c>
      <c r="C37" s="41" t="str">
        <f>IMAGE("https://i.imgur.com/KvZACWH.png")</f>
        <v/>
      </c>
      <c r="D37" s="42" t="s">
        <v>82</v>
      </c>
      <c r="E37" s="43">
        <v>3.0</v>
      </c>
      <c r="F37" s="43">
        <v>0.0</v>
      </c>
      <c r="G37" s="43">
        <v>5.0</v>
      </c>
      <c r="H37" s="44" t="s">
        <v>83</v>
      </c>
      <c r="I37" s="45" t="s">
        <v>84</v>
      </c>
      <c r="J37" s="7"/>
    </row>
    <row r="38" ht="48.75" customHeight="1">
      <c r="B38" s="24">
        <v>31.0</v>
      </c>
      <c r="C38" s="41" t="str">
        <f>IMAGE("https://i.imgur.com/rIGPaQ3.png")</f>
        <v/>
      </c>
      <c r="D38" s="42" t="s">
        <v>85</v>
      </c>
      <c r="E38" s="43">
        <v>2.0</v>
      </c>
      <c r="F38" s="43">
        <v>0.0</v>
      </c>
      <c r="G38" s="43">
        <v>5.0</v>
      </c>
      <c r="H38" s="44" t="s">
        <v>76</v>
      </c>
      <c r="I38" s="45" t="s">
        <v>86</v>
      </c>
      <c r="J38" s="7"/>
    </row>
    <row r="39" ht="48.75" customHeight="1">
      <c r="B39" s="24">
        <v>32.0</v>
      </c>
      <c r="C39" s="55" t="str">
        <f>IMAGE("https://i.imgur.com/d1zCLwK.png")</f>
        <v/>
      </c>
      <c r="D39" s="56" t="s">
        <v>87</v>
      </c>
      <c r="E39" s="57">
        <v>4.0</v>
      </c>
      <c r="F39" s="57">
        <v>3.0</v>
      </c>
      <c r="G39" s="57">
        <v>4.0</v>
      </c>
      <c r="H39" s="58" t="s">
        <v>76</v>
      </c>
      <c r="I39" s="59" t="s">
        <v>88</v>
      </c>
      <c r="J39" s="60"/>
    </row>
    <row r="40" ht="15.0" customHeight="1">
      <c r="A40" s="15"/>
      <c r="B40" s="16"/>
      <c r="C40" s="17"/>
      <c r="D40" s="18"/>
      <c r="E40" s="19"/>
      <c r="F40" s="19"/>
      <c r="G40" s="19"/>
      <c r="H40" s="20"/>
      <c r="I40" s="21"/>
      <c r="J40" s="22"/>
    </row>
    <row r="41" ht="48.75" customHeight="1">
      <c r="A41" s="48" t="s">
        <v>89</v>
      </c>
      <c r="B41" s="24">
        <v>33.0</v>
      </c>
      <c r="C41" s="2" t="str">
        <f>IMAGE("https://i.imgur.com/FdpaSGj.png")</f>
        <v/>
      </c>
      <c r="D41" s="42" t="s">
        <v>90</v>
      </c>
      <c r="E41" s="43">
        <v>1.0</v>
      </c>
      <c r="F41" s="43">
        <v>0.0</v>
      </c>
      <c r="G41" s="43">
        <v>4.0</v>
      </c>
      <c r="H41" s="44" t="s">
        <v>91</v>
      </c>
      <c r="I41" s="45" t="s">
        <v>92</v>
      </c>
      <c r="J41" s="61" t="s">
        <v>93</v>
      </c>
    </row>
    <row r="42" ht="48.75" customHeight="1">
      <c r="B42" s="24">
        <v>34.0</v>
      </c>
      <c r="C42" s="2" t="str">
        <f>IMAGE("https://i.imgur.com/4RkNosr.png")</f>
        <v/>
      </c>
      <c r="D42" s="42" t="s">
        <v>94</v>
      </c>
      <c r="E42" s="43">
        <v>1.0</v>
      </c>
      <c r="F42" s="43">
        <v>0.0</v>
      </c>
      <c r="G42" s="43">
        <v>4.0</v>
      </c>
      <c r="H42" s="44" t="s">
        <v>95</v>
      </c>
      <c r="I42" s="45" t="s">
        <v>96</v>
      </c>
      <c r="J42" s="61" t="s">
        <v>97</v>
      </c>
    </row>
    <row r="43" ht="48.75" customHeight="1">
      <c r="B43" s="24">
        <v>35.0</v>
      </c>
      <c r="C43" s="62" t="str">
        <f>IMAGE("https://i.imgur.com/nCT2vpf.png")</f>
        <v/>
      </c>
      <c r="D43" s="63" t="s">
        <v>98</v>
      </c>
      <c r="E43" s="57">
        <v>1.0</v>
      </c>
      <c r="F43" s="57">
        <v>1.0</v>
      </c>
      <c r="G43" s="57">
        <v>4.0</v>
      </c>
      <c r="H43" s="58" t="s">
        <v>99</v>
      </c>
      <c r="I43" s="59" t="s">
        <v>100</v>
      </c>
      <c r="J43" s="64" t="s">
        <v>101</v>
      </c>
    </row>
    <row r="44" ht="48.75" customHeight="1">
      <c r="B44" s="24">
        <v>36.0</v>
      </c>
      <c r="C44" s="2" t="str">
        <f>IMAGE("https://i.imgur.com/OulFML7.png")</f>
        <v/>
      </c>
      <c r="D44" s="42" t="s">
        <v>102</v>
      </c>
      <c r="E44" s="43">
        <v>1.0</v>
      </c>
      <c r="F44" s="43">
        <v>0.0</v>
      </c>
      <c r="G44" s="43">
        <v>4.0</v>
      </c>
      <c r="H44" s="44" t="s">
        <v>103</v>
      </c>
      <c r="I44" s="45" t="s">
        <v>104</v>
      </c>
      <c r="J44" s="61" t="s">
        <v>105</v>
      </c>
    </row>
    <row r="45" ht="48.75" customHeight="1">
      <c r="B45" s="24">
        <v>37.0</v>
      </c>
      <c r="C45" s="62" t="str">
        <f>IMAGE("https://i.imgur.com/Da2cGKj.png")</f>
        <v/>
      </c>
      <c r="D45" s="56" t="s">
        <v>106</v>
      </c>
      <c r="E45" s="57">
        <v>1.0</v>
      </c>
      <c r="F45" s="57">
        <v>1.0</v>
      </c>
      <c r="G45" s="57">
        <v>4.0</v>
      </c>
      <c r="H45" s="58" t="s">
        <v>107</v>
      </c>
      <c r="I45" s="59" t="s">
        <v>108</v>
      </c>
      <c r="J45" s="64" t="s">
        <v>109</v>
      </c>
    </row>
    <row r="46" ht="48.75" customHeight="1">
      <c r="B46" s="24">
        <v>38.0</v>
      </c>
      <c r="C46" s="2" t="str">
        <f>IMAGE("https://i.imgur.com/tB5WWE6.png")</f>
        <v/>
      </c>
      <c r="D46" s="42" t="s">
        <v>110</v>
      </c>
      <c r="E46" s="43">
        <v>2.0</v>
      </c>
      <c r="F46" s="43">
        <v>0.0</v>
      </c>
      <c r="G46" s="43">
        <v>3.0</v>
      </c>
      <c r="H46" s="44" t="s">
        <v>111</v>
      </c>
      <c r="I46" s="45" t="s">
        <v>112</v>
      </c>
      <c r="J46" s="61" t="s">
        <v>113</v>
      </c>
    </row>
    <row r="47" ht="48.75" customHeight="1">
      <c r="B47" s="24">
        <v>39.0</v>
      </c>
      <c r="C47" s="62" t="str">
        <f>IMAGE("https://i.imgur.com/gp91Da5.png")</f>
        <v/>
      </c>
      <c r="D47" s="63" t="s">
        <v>114</v>
      </c>
      <c r="E47" s="57">
        <v>3.0</v>
      </c>
      <c r="F47" s="57">
        <v>1.0</v>
      </c>
      <c r="G47" s="57">
        <v>5.0</v>
      </c>
      <c r="H47" s="58" t="s">
        <v>115</v>
      </c>
      <c r="I47" s="59" t="s">
        <v>116</v>
      </c>
      <c r="J47" s="64" t="s">
        <v>117</v>
      </c>
    </row>
    <row r="48" ht="48.75" customHeight="1">
      <c r="B48" s="24">
        <v>40.0</v>
      </c>
      <c r="C48" s="2" t="str">
        <f>IMAGE("https://i.imgur.com/lnLMlcF.png")</f>
        <v/>
      </c>
      <c r="D48" s="42" t="s">
        <v>118</v>
      </c>
      <c r="E48" s="43">
        <v>2.0</v>
      </c>
      <c r="F48" s="43">
        <v>0.0</v>
      </c>
      <c r="G48" s="43">
        <v>3.0</v>
      </c>
      <c r="H48" s="44" t="s">
        <v>119</v>
      </c>
      <c r="I48" s="45" t="s">
        <v>120</v>
      </c>
      <c r="J48" s="61" t="s">
        <v>121</v>
      </c>
    </row>
    <row r="49" ht="48.75" customHeight="1">
      <c r="B49" s="24">
        <v>41.0</v>
      </c>
      <c r="C49" s="65" t="str">
        <f>IMAGE("https://i.imgur.com/HApUqUo.png")
</f>
        <v/>
      </c>
      <c r="D49" s="50" t="s">
        <v>122</v>
      </c>
      <c r="E49" s="51">
        <v>2.0</v>
      </c>
      <c r="F49" s="51">
        <v>1.0</v>
      </c>
      <c r="G49" s="51">
        <v>5.0</v>
      </c>
      <c r="H49" s="52" t="s">
        <v>123</v>
      </c>
      <c r="I49" s="53" t="s">
        <v>124</v>
      </c>
      <c r="J49" s="66" t="s">
        <v>125</v>
      </c>
    </row>
    <row r="50" ht="15.0" customHeight="1">
      <c r="A50" s="15"/>
      <c r="B50" s="16"/>
      <c r="C50" s="17"/>
      <c r="D50" s="18"/>
      <c r="E50" s="19"/>
      <c r="F50" s="19"/>
      <c r="G50" s="19"/>
      <c r="H50" s="20"/>
      <c r="I50" s="21"/>
      <c r="J50" s="22"/>
    </row>
  </sheetData>
  <mergeCells count="6">
    <mergeCell ref="A4:A10"/>
    <mergeCell ref="A12:A18"/>
    <mergeCell ref="A20:A25"/>
    <mergeCell ref="A27:A32"/>
    <mergeCell ref="A34:A39"/>
    <mergeCell ref="A41:A4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38"/>
    <col customWidth="1" min="2" max="2" width="7.25"/>
    <col customWidth="1" min="3" max="3" width="8.25"/>
    <col customWidth="1" min="4" max="4" width="20.5"/>
    <col customWidth="1" min="5" max="7" width="6.38"/>
    <col customWidth="1" min="8" max="8" width="12.63"/>
    <col customWidth="1" min="9" max="9" width="133.88"/>
  </cols>
  <sheetData>
    <row r="1" ht="48.75" customHeight="1">
      <c r="A1" s="67" t="s">
        <v>126</v>
      </c>
      <c r="B1" s="68"/>
      <c r="C1" s="68"/>
      <c r="D1" s="68"/>
      <c r="E1" s="68"/>
      <c r="F1" s="68"/>
      <c r="G1" s="68"/>
      <c r="H1" s="68"/>
      <c r="I1" s="68"/>
    </row>
    <row r="2">
      <c r="A2" s="69" t="s">
        <v>0</v>
      </c>
      <c r="B2" s="70" t="s">
        <v>1</v>
      </c>
      <c r="C2" s="69" t="s">
        <v>2</v>
      </c>
      <c r="D2" s="69" t="s">
        <v>3</v>
      </c>
      <c r="E2" s="71" t="s">
        <v>4</v>
      </c>
      <c r="F2" s="71" t="s">
        <v>5</v>
      </c>
      <c r="G2" s="71" t="s">
        <v>6</v>
      </c>
      <c r="H2" s="69" t="s">
        <v>7</v>
      </c>
      <c r="I2" s="70" t="s">
        <v>8</v>
      </c>
    </row>
    <row r="3">
      <c r="A3" s="72"/>
      <c r="B3" s="73"/>
      <c r="C3" s="17"/>
      <c r="D3" s="74"/>
      <c r="E3" s="74"/>
      <c r="F3" s="74"/>
      <c r="G3" s="74"/>
      <c r="H3" s="74"/>
      <c r="I3" s="74"/>
    </row>
    <row r="4" ht="51.0" customHeight="1">
      <c r="A4" s="75" t="s">
        <v>10</v>
      </c>
      <c r="B4" s="76">
        <v>1.0</v>
      </c>
      <c r="C4" s="25" t="str">
        <f>IMAGE("https://i.imgur.com/a0FcuLZ.png")</f>
        <v/>
      </c>
      <c r="D4" s="69" t="s">
        <v>11</v>
      </c>
      <c r="E4" s="77">
        <v>1.0</v>
      </c>
      <c r="F4" s="77">
        <v>0.0</v>
      </c>
      <c r="G4" s="77">
        <v>3.0</v>
      </c>
      <c r="H4" s="78" t="s">
        <v>12</v>
      </c>
      <c r="I4" s="79" t="s">
        <v>127</v>
      </c>
    </row>
    <row r="5" ht="51.0" customHeight="1">
      <c r="A5" s="31"/>
      <c r="B5" s="76">
        <v>2.0</v>
      </c>
      <c r="C5" s="32" t="str">
        <f>IMAGE("https://i.imgur.com/k6rhOpA.png")</f>
        <v/>
      </c>
      <c r="D5" s="69" t="s">
        <v>14</v>
      </c>
      <c r="E5" s="77">
        <v>1.0</v>
      </c>
      <c r="F5" s="77">
        <v>0.0</v>
      </c>
      <c r="G5" s="77">
        <v>3.0</v>
      </c>
      <c r="H5" s="78" t="s">
        <v>12</v>
      </c>
      <c r="I5" s="79" t="s">
        <v>128</v>
      </c>
    </row>
    <row r="6" ht="51.0" customHeight="1">
      <c r="A6" s="31"/>
      <c r="B6" s="76">
        <v>3.0</v>
      </c>
      <c r="C6" s="32" t="str">
        <f>IMAGE("https://i.imgur.com/nBmoQPE.png")</f>
        <v/>
      </c>
      <c r="D6" s="69" t="s">
        <v>16</v>
      </c>
      <c r="E6" s="77">
        <v>2.0</v>
      </c>
      <c r="F6" s="77">
        <v>0.0</v>
      </c>
      <c r="G6" s="77">
        <v>3.0</v>
      </c>
      <c r="H6" s="78" t="s">
        <v>12</v>
      </c>
      <c r="I6" s="79" t="s">
        <v>129</v>
      </c>
    </row>
    <row r="7" ht="51.0" customHeight="1">
      <c r="A7" s="31"/>
      <c r="B7" s="80">
        <v>4.0</v>
      </c>
      <c r="C7" s="34" t="str">
        <f>IMAGE("https://i.imgur.com/VaGaVBm.png")</f>
        <v/>
      </c>
      <c r="D7" s="69" t="s">
        <v>18</v>
      </c>
      <c r="E7" s="77">
        <v>1.0</v>
      </c>
      <c r="F7" s="77">
        <v>0.0</v>
      </c>
      <c r="G7" s="77">
        <v>6.0</v>
      </c>
      <c r="H7" s="78" t="s">
        <v>12</v>
      </c>
      <c r="I7" s="79" t="s">
        <v>130</v>
      </c>
    </row>
    <row r="8" ht="51.0" customHeight="1">
      <c r="A8" s="31"/>
      <c r="B8" s="76">
        <v>5.0</v>
      </c>
      <c r="C8" s="41" t="str">
        <f>IMAGE("https://i.imgur.com/Cyt3yje.png")</f>
        <v/>
      </c>
      <c r="D8" s="69" t="s">
        <v>20</v>
      </c>
      <c r="E8" s="77">
        <v>1.0</v>
      </c>
      <c r="F8" s="77">
        <v>0.0</v>
      </c>
      <c r="G8" s="77">
        <v>2.0</v>
      </c>
      <c r="H8" s="78" t="s">
        <v>12</v>
      </c>
      <c r="I8" s="79" t="s">
        <v>131</v>
      </c>
    </row>
    <row r="9" ht="51.0" customHeight="1">
      <c r="A9" s="31"/>
      <c r="B9" s="76">
        <v>6.0</v>
      </c>
      <c r="C9" s="32" t="str">
        <f>IMAGE("https://i.imgur.com/RBxQDsh.png")</f>
        <v/>
      </c>
      <c r="D9" s="69" t="s">
        <v>22</v>
      </c>
      <c r="E9" s="77">
        <v>1.0</v>
      </c>
      <c r="F9" s="77">
        <v>0.0</v>
      </c>
      <c r="G9" s="77">
        <v>2.0</v>
      </c>
      <c r="H9" s="78" t="s">
        <v>12</v>
      </c>
      <c r="I9" s="79" t="s">
        <v>132</v>
      </c>
    </row>
    <row r="10" ht="51.0" customHeight="1">
      <c r="A10" s="81"/>
      <c r="B10" s="80">
        <v>7.0</v>
      </c>
      <c r="C10" s="34" t="str">
        <f>IMAGE("https://i.imgur.com/mJhROng.png")</f>
        <v/>
      </c>
      <c r="D10" s="69" t="s">
        <v>24</v>
      </c>
      <c r="E10" s="77">
        <v>2.0</v>
      </c>
      <c r="F10" s="77">
        <v>0.0</v>
      </c>
      <c r="G10" s="77">
        <v>3.0</v>
      </c>
      <c r="H10" s="78" t="s">
        <v>12</v>
      </c>
      <c r="I10" s="79" t="s">
        <v>133</v>
      </c>
    </row>
    <row r="11">
      <c r="A11" s="72"/>
      <c r="B11" s="73"/>
      <c r="C11" s="17"/>
      <c r="D11" s="74"/>
      <c r="E11" s="74"/>
      <c r="F11" s="74"/>
      <c r="G11" s="74"/>
      <c r="H11" s="74"/>
      <c r="I11" s="74"/>
    </row>
    <row r="12" ht="51.0" customHeight="1">
      <c r="A12" s="75" t="s">
        <v>26</v>
      </c>
      <c r="B12" s="76">
        <v>8.0</v>
      </c>
      <c r="C12" s="32" t="str">
        <f>IMAGE("https://i.imgur.com/0Bd4g7s.png")</f>
        <v/>
      </c>
      <c r="D12" s="69" t="s">
        <v>27</v>
      </c>
      <c r="E12" s="77">
        <v>1.0</v>
      </c>
      <c r="F12" s="77">
        <v>0.0</v>
      </c>
      <c r="G12" s="77">
        <v>3.0</v>
      </c>
      <c r="H12" s="78" t="s">
        <v>28</v>
      </c>
      <c r="I12" s="79" t="s">
        <v>134</v>
      </c>
    </row>
    <row r="13" ht="51.0" customHeight="1">
      <c r="A13" s="31"/>
      <c r="B13" s="76">
        <v>9.0</v>
      </c>
      <c r="C13" s="32" t="str">
        <f>IMAGE("https://i.imgur.com/1I308DS.png")</f>
        <v/>
      </c>
      <c r="D13" s="69" t="s">
        <v>30</v>
      </c>
      <c r="E13" s="77">
        <v>1.0</v>
      </c>
      <c r="F13" s="77">
        <v>0.0</v>
      </c>
      <c r="G13" s="77">
        <v>4.0</v>
      </c>
      <c r="H13" s="78" t="s">
        <v>28</v>
      </c>
      <c r="I13" s="79" t="s">
        <v>135</v>
      </c>
    </row>
    <row r="14" ht="51.0" customHeight="1">
      <c r="A14" s="31"/>
      <c r="B14" s="76">
        <v>10.0</v>
      </c>
      <c r="C14" s="41" t="str">
        <f>IMAGE("https://i.imgur.com/dbl5jvi.png")</f>
        <v/>
      </c>
      <c r="D14" s="69" t="s">
        <v>32</v>
      </c>
      <c r="E14" s="77">
        <v>2.0</v>
      </c>
      <c r="F14" s="77">
        <v>0.0</v>
      </c>
      <c r="G14" s="77">
        <v>4.0</v>
      </c>
      <c r="H14" s="78" t="s">
        <v>28</v>
      </c>
      <c r="I14" s="79" t="s">
        <v>136</v>
      </c>
    </row>
    <row r="15" ht="51.0" customHeight="1">
      <c r="A15" s="31"/>
      <c r="B15" s="80">
        <v>11.0</v>
      </c>
      <c r="C15" s="32" t="str">
        <f>IMAGE("https://i.imgur.com/xQzRUfL.png")</f>
        <v/>
      </c>
      <c r="D15" s="69" t="s">
        <v>34</v>
      </c>
      <c r="E15" s="77">
        <v>3.0</v>
      </c>
      <c r="F15" s="77">
        <v>0.0</v>
      </c>
      <c r="G15" s="77">
        <v>5.0</v>
      </c>
      <c r="H15" s="78" t="s">
        <v>28</v>
      </c>
      <c r="I15" s="79" t="s">
        <v>137</v>
      </c>
    </row>
    <row r="16" ht="51.0" customHeight="1">
      <c r="A16" s="31"/>
      <c r="B16" s="76">
        <v>12.0</v>
      </c>
      <c r="C16" s="41" t="str">
        <f>IMAGE("https://i.imgur.com/UrveZGr.png")</f>
        <v/>
      </c>
      <c r="D16" s="69" t="s">
        <v>36</v>
      </c>
      <c r="E16" s="77">
        <v>2.0</v>
      </c>
      <c r="F16" s="77">
        <v>0.0</v>
      </c>
      <c r="G16" s="77">
        <v>4.0</v>
      </c>
      <c r="H16" s="78" t="s">
        <v>28</v>
      </c>
      <c r="I16" s="79" t="s">
        <v>138</v>
      </c>
    </row>
    <row r="17" ht="51.0" customHeight="1">
      <c r="A17" s="31"/>
      <c r="B17" s="76">
        <v>13.0</v>
      </c>
      <c r="C17" s="32" t="str">
        <f>IMAGE("https://i.imgur.com/JXfGojF.png")</f>
        <v/>
      </c>
      <c r="D17" s="69" t="s">
        <v>38</v>
      </c>
      <c r="E17" s="77">
        <v>2.0</v>
      </c>
      <c r="F17" s="77">
        <v>0.0</v>
      </c>
      <c r="G17" s="77">
        <v>3.0</v>
      </c>
      <c r="H17" s="78" t="s">
        <v>39</v>
      </c>
      <c r="I17" s="79" t="s">
        <v>139</v>
      </c>
    </row>
    <row r="18" ht="51.0" customHeight="1">
      <c r="A18" s="81"/>
      <c r="B18" s="80">
        <v>14.0</v>
      </c>
      <c r="C18" s="34" t="str">
        <f>IMAGE("https://i.imgur.com/lSKBIsS.png")</f>
        <v/>
      </c>
      <c r="D18" s="69" t="s">
        <v>41</v>
      </c>
      <c r="E18" s="77">
        <v>2.0</v>
      </c>
      <c r="F18" s="77">
        <v>0.0</v>
      </c>
      <c r="G18" s="77">
        <v>6.0</v>
      </c>
      <c r="H18" s="78" t="s">
        <v>42</v>
      </c>
      <c r="I18" s="79" t="s">
        <v>140</v>
      </c>
    </row>
    <row r="19">
      <c r="A19" s="72"/>
      <c r="B19" s="73"/>
      <c r="C19" s="17"/>
      <c r="D19" s="74"/>
      <c r="E19" s="74"/>
      <c r="F19" s="74"/>
      <c r="G19" s="74"/>
      <c r="H19" s="74"/>
      <c r="I19" s="74"/>
    </row>
    <row r="20" ht="51.0" customHeight="1">
      <c r="A20" s="75" t="s">
        <v>44</v>
      </c>
      <c r="B20" s="76">
        <v>15.0</v>
      </c>
      <c r="C20" s="25" t="str">
        <f>IMAGE("https://i.imgur.com/KLNFdMk.png")</f>
        <v/>
      </c>
      <c r="D20" s="69" t="s">
        <v>45</v>
      </c>
      <c r="E20" s="77">
        <v>3.0</v>
      </c>
      <c r="F20" s="77">
        <v>0.0</v>
      </c>
      <c r="G20" s="77">
        <v>4.0</v>
      </c>
      <c r="H20" s="78" t="s">
        <v>46</v>
      </c>
      <c r="I20" s="79" t="s">
        <v>141</v>
      </c>
    </row>
    <row r="21" ht="51.0" customHeight="1">
      <c r="A21" s="31"/>
      <c r="B21" s="76">
        <v>16.0</v>
      </c>
      <c r="C21" s="41" t="str">
        <f>IMAGE("https://i.imgur.com/wpjwUwB.png")</f>
        <v/>
      </c>
      <c r="D21" s="69" t="s">
        <v>48</v>
      </c>
      <c r="E21" s="77">
        <v>2.0</v>
      </c>
      <c r="F21" s="77">
        <v>0.0</v>
      </c>
      <c r="G21" s="77">
        <v>3.0</v>
      </c>
      <c r="H21" s="78" t="s">
        <v>46</v>
      </c>
      <c r="I21" s="79" t="s">
        <v>142</v>
      </c>
    </row>
    <row r="22" ht="51.0" customHeight="1">
      <c r="A22" s="31"/>
      <c r="B22" s="76">
        <v>17.0</v>
      </c>
      <c r="C22" s="41" t="str">
        <f>IMAGE("https://i.imgur.com/HwULfy0.png")</f>
        <v/>
      </c>
      <c r="D22" s="69" t="s">
        <v>50</v>
      </c>
      <c r="E22" s="77">
        <v>2.0</v>
      </c>
      <c r="F22" s="77">
        <v>0.0</v>
      </c>
      <c r="G22" s="77">
        <v>4.0</v>
      </c>
      <c r="H22" s="78" t="s">
        <v>46</v>
      </c>
      <c r="I22" s="79" t="s">
        <v>143</v>
      </c>
    </row>
    <row r="23" ht="51.0" customHeight="1">
      <c r="A23" s="31"/>
      <c r="B23" s="80">
        <v>18.0</v>
      </c>
      <c r="C23" s="41" t="str">
        <f>IMAGE("https://i.imgur.com/WR1s9UU.png")</f>
        <v/>
      </c>
      <c r="D23" s="69" t="s">
        <v>52</v>
      </c>
      <c r="E23" s="77">
        <v>1.0</v>
      </c>
      <c r="F23" s="77">
        <v>0.0</v>
      </c>
      <c r="G23" s="77">
        <v>5.0</v>
      </c>
      <c r="H23" s="78" t="s">
        <v>53</v>
      </c>
      <c r="I23" s="79" t="s">
        <v>144</v>
      </c>
    </row>
    <row r="24" ht="51.0" customHeight="1">
      <c r="A24" s="31"/>
      <c r="B24" s="76">
        <v>19.0</v>
      </c>
      <c r="C24" s="41" t="str">
        <f>IMAGE("https://i.imgur.com/Gt7kafo.png")</f>
        <v/>
      </c>
      <c r="D24" s="69" t="s">
        <v>55</v>
      </c>
      <c r="E24" s="77">
        <v>2.0</v>
      </c>
      <c r="F24" s="77">
        <v>0.0</v>
      </c>
      <c r="G24" s="77">
        <v>6.0</v>
      </c>
      <c r="H24" s="78" t="s">
        <v>56</v>
      </c>
      <c r="I24" s="79" t="s">
        <v>145</v>
      </c>
    </row>
    <row r="25" ht="51.0" customHeight="1">
      <c r="A25" s="31"/>
      <c r="B25" s="76">
        <v>20.0</v>
      </c>
      <c r="C25" s="49" t="str">
        <f>IMAGE("https://i.imgur.com/vofYdSi.png")</f>
        <v/>
      </c>
      <c r="D25" s="69" t="s">
        <v>58</v>
      </c>
      <c r="E25" s="77">
        <v>3.0</v>
      </c>
      <c r="F25" s="77">
        <v>1.0</v>
      </c>
      <c r="G25" s="77">
        <v>5.0</v>
      </c>
      <c r="H25" s="78" t="s">
        <v>46</v>
      </c>
      <c r="I25" s="79" t="s">
        <v>146</v>
      </c>
    </row>
    <row r="26">
      <c r="A26" s="72"/>
      <c r="B26" s="73"/>
      <c r="C26" s="17"/>
      <c r="D26" s="74"/>
      <c r="E26" s="74"/>
      <c r="F26" s="74"/>
      <c r="G26" s="74"/>
      <c r="H26" s="74"/>
      <c r="I26" s="74"/>
    </row>
    <row r="27" ht="51.0" customHeight="1">
      <c r="A27" s="75" t="s">
        <v>60</v>
      </c>
      <c r="B27" s="76">
        <v>21.0</v>
      </c>
      <c r="C27" s="41" t="str">
        <f>IMAGE("https://i.imgur.com/6rjYouG.png")</f>
        <v/>
      </c>
      <c r="D27" s="69" t="s">
        <v>61</v>
      </c>
      <c r="E27" s="77">
        <v>3.0</v>
      </c>
      <c r="F27" s="77">
        <v>0.0</v>
      </c>
      <c r="G27" s="77">
        <v>4.0</v>
      </c>
      <c r="H27" s="78" t="s">
        <v>62</v>
      </c>
      <c r="I27" s="79" t="s">
        <v>147</v>
      </c>
    </row>
    <row r="28" ht="51.0" customHeight="1">
      <c r="A28" s="31"/>
      <c r="B28" s="76">
        <v>22.0</v>
      </c>
      <c r="C28" s="34" t="str">
        <f>IMAGE("https://i.imgur.com/6jD5ffc.png")</f>
        <v/>
      </c>
      <c r="D28" s="69" t="s">
        <v>64</v>
      </c>
      <c r="E28" s="77">
        <v>3.0</v>
      </c>
      <c r="F28" s="77">
        <v>0.0</v>
      </c>
      <c r="G28" s="77">
        <v>5.0</v>
      </c>
      <c r="H28" s="78" t="s">
        <v>62</v>
      </c>
      <c r="I28" s="79" t="s">
        <v>148</v>
      </c>
    </row>
    <row r="29" ht="51.0" customHeight="1">
      <c r="A29" s="31"/>
      <c r="B29" s="76">
        <v>23.0</v>
      </c>
      <c r="C29" s="41" t="str">
        <f>IMAGE("https://i.imgur.com/r6HYLHj.png")</f>
        <v/>
      </c>
      <c r="D29" s="69" t="s">
        <v>66</v>
      </c>
      <c r="E29" s="77">
        <v>2.0</v>
      </c>
      <c r="F29" s="77">
        <v>0.0</v>
      </c>
      <c r="G29" s="77">
        <v>5.0</v>
      </c>
      <c r="H29" s="78" t="s">
        <v>62</v>
      </c>
      <c r="I29" s="79" t="s">
        <v>149</v>
      </c>
    </row>
    <row r="30" ht="51.0" customHeight="1">
      <c r="A30" s="31"/>
      <c r="B30" s="80">
        <v>24.0</v>
      </c>
      <c r="C30" s="41" t="str">
        <f>IMAGE("https://i.imgur.com/TSsaJlk.png")</f>
        <v/>
      </c>
      <c r="D30" s="69" t="s">
        <v>68</v>
      </c>
      <c r="E30" s="77">
        <v>2.0</v>
      </c>
      <c r="F30" s="77">
        <v>0.0</v>
      </c>
      <c r="G30" s="77">
        <v>5.0</v>
      </c>
      <c r="H30" s="78" t="s">
        <v>62</v>
      </c>
      <c r="I30" s="79" t="s">
        <v>150</v>
      </c>
    </row>
    <row r="31" ht="51.0" customHeight="1">
      <c r="A31" s="31"/>
      <c r="B31" s="76">
        <v>25.0</v>
      </c>
      <c r="C31" s="41" t="str">
        <f>IMAGE("https://i.imgur.com/qHEnp0a.png")</f>
        <v/>
      </c>
      <c r="D31" s="69" t="s">
        <v>70</v>
      </c>
      <c r="E31" s="77">
        <v>3.0</v>
      </c>
      <c r="F31" s="77">
        <v>0.0</v>
      </c>
      <c r="G31" s="77">
        <v>5.0</v>
      </c>
      <c r="H31" s="78" t="s">
        <v>62</v>
      </c>
      <c r="I31" s="79" t="s">
        <v>151</v>
      </c>
    </row>
    <row r="32" ht="51.0" customHeight="1">
      <c r="A32" s="31"/>
      <c r="B32" s="76">
        <v>26.0</v>
      </c>
      <c r="C32" s="49" t="str">
        <f>IMAGE("https://i.imgur.com/cm5k9eD.png")</f>
        <v/>
      </c>
      <c r="D32" s="69" t="s">
        <v>72</v>
      </c>
      <c r="E32" s="77">
        <v>4.0</v>
      </c>
      <c r="F32" s="77">
        <v>2.0</v>
      </c>
      <c r="G32" s="77">
        <v>5.0</v>
      </c>
      <c r="H32" s="78" t="s">
        <v>62</v>
      </c>
      <c r="I32" s="79" t="s">
        <v>152</v>
      </c>
    </row>
    <row r="33">
      <c r="A33" s="72"/>
      <c r="B33" s="73"/>
      <c r="C33" s="17"/>
      <c r="D33" s="74"/>
      <c r="E33" s="74"/>
      <c r="F33" s="74"/>
      <c r="G33" s="74"/>
      <c r="H33" s="74"/>
      <c r="I33" s="74"/>
    </row>
    <row r="34" ht="51.0" customHeight="1">
      <c r="A34" s="75" t="s">
        <v>74</v>
      </c>
      <c r="B34" s="76">
        <v>27.0</v>
      </c>
      <c r="C34" s="41" t="str">
        <f>IMAGE("https://i.imgur.com/aGmsOP8.png")</f>
        <v/>
      </c>
      <c r="D34" s="69" t="s">
        <v>75</v>
      </c>
      <c r="E34" s="77">
        <v>2.0</v>
      </c>
      <c r="F34" s="77">
        <v>0.0</v>
      </c>
      <c r="G34" s="77">
        <v>5.0</v>
      </c>
      <c r="H34" s="78" t="s">
        <v>76</v>
      </c>
      <c r="I34" s="79" t="s">
        <v>153</v>
      </c>
    </row>
    <row r="35" ht="51.0" customHeight="1">
      <c r="A35" s="31"/>
      <c r="B35" s="76">
        <v>28.0</v>
      </c>
      <c r="C35" s="41" t="str">
        <f>IMAGE("https://i.imgur.com/0ZCm9Qr.png")</f>
        <v/>
      </c>
      <c r="D35" s="69" t="s">
        <v>78</v>
      </c>
      <c r="E35" s="77">
        <v>3.0</v>
      </c>
      <c r="F35" s="77">
        <v>0.0</v>
      </c>
      <c r="G35" s="77">
        <v>6.0</v>
      </c>
      <c r="H35" s="78" t="s">
        <v>76</v>
      </c>
      <c r="I35" s="79" t="s">
        <v>154</v>
      </c>
    </row>
    <row r="36" ht="51.0" customHeight="1">
      <c r="A36" s="31"/>
      <c r="B36" s="76">
        <v>29.0</v>
      </c>
      <c r="C36" s="41" t="str">
        <f>IMAGE("https://i.imgur.com/bx8xhYA.png")</f>
        <v/>
      </c>
      <c r="D36" s="69" t="s">
        <v>80</v>
      </c>
      <c r="E36" s="77">
        <v>3.0</v>
      </c>
      <c r="F36" s="77">
        <v>0.0</v>
      </c>
      <c r="G36" s="77">
        <v>6.0</v>
      </c>
      <c r="H36" s="78" t="s">
        <v>76</v>
      </c>
      <c r="I36" s="79" t="s">
        <v>155</v>
      </c>
    </row>
    <row r="37" ht="51.0" customHeight="1">
      <c r="A37" s="31"/>
      <c r="B37" s="80">
        <v>30.0</v>
      </c>
      <c r="C37" s="41" t="str">
        <f>IMAGE("https://i.imgur.com/KvZACWH.png")</f>
        <v/>
      </c>
      <c r="D37" s="69" t="s">
        <v>82</v>
      </c>
      <c r="E37" s="77">
        <v>3.0</v>
      </c>
      <c r="F37" s="77">
        <v>0.0</v>
      </c>
      <c r="G37" s="77">
        <v>5.0</v>
      </c>
      <c r="H37" s="82" t="s">
        <v>156</v>
      </c>
      <c r="I37" s="79" t="s">
        <v>157</v>
      </c>
    </row>
    <row r="38" ht="51.0" customHeight="1">
      <c r="A38" s="31"/>
      <c r="B38" s="76">
        <v>31.0</v>
      </c>
      <c r="C38" s="41" t="str">
        <f>IMAGE("https://i.imgur.com/rIGPaQ3.png")</f>
        <v/>
      </c>
      <c r="D38" s="69" t="s">
        <v>85</v>
      </c>
      <c r="E38" s="77">
        <v>2.0</v>
      </c>
      <c r="F38" s="77">
        <v>0.0</v>
      </c>
      <c r="G38" s="77">
        <v>5.0</v>
      </c>
      <c r="H38" s="78" t="s">
        <v>76</v>
      </c>
      <c r="I38" s="79" t="s">
        <v>158</v>
      </c>
    </row>
    <row r="39" ht="51.0" customHeight="1">
      <c r="A39" s="31"/>
      <c r="B39" s="76">
        <v>32.0</v>
      </c>
      <c r="C39" s="55" t="str">
        <f>IMAGE("https://i.imgur.com/d1zCLwK.png")</f>
        <v/>
      </c>
      <c r="D39" s="83" t="s">
        <v>159</v>
      </c>
      <c r="E39" s="77">
        <v>4.0</v>
      </c>
      <c r="F39" s="77">
        <v>3.0</v>
      </c>
      <c r="G39" s="77">
        <v>4.0</v>
      </c>
      <c r="H39" s="78" t="s">
        <v>76</v>
      </c>
      <c r="I39" s="79" t="s">
        <v>160</v>
      </c>
    </row>
    <row r="40">
      <c r="A40" s="72"/>
      <c r="B40" s="73"/>
      <c r="C40" s="17"/>
      <c r="D40" s="74"/>
      <c r="E40" s="74"/>
      <c r="F40" s="74"/>
      <c r="G40" s="74"/>
      <c r="H40" s="74"/>
      <c r="I40" s="74"/>
    </row>
    <row r="41" ht="51.0" customHeight="1">
      <c r="A41" s="75" t="s">
        <v>89</v>
      </c>
      <c r="B41" s="76">
        <v>33.0</v>
      </c>
      <c r="C41" s="2" t="str">
        <f>IMAGE("https://i.imgur.com/FdpaSGj.png")</f>
        <v/>
      </c>
      <c r="D41" s="83" t="s">
        <v>161</v>
      </c>
      <c r="E41" s="77">
        <v>1.0</v>
      </c>
      <c r="F41" s="77">
        <v>0.0</v>
      </c>
      <c r="G41" s="77">
        <v>4.0</v>
      </c>
      <c r="H41" s="82" t="s">
        <v>162</v>
      </c>
      <c r="I41" s="79" t="s">
        <v>163</v>
      </c>
    </row>
    <row r="42" ht="51.0" customHeight="1">
      <c r="A42" s="31"/>
      <c r="B42" s="76">
        <v>34.0</v>
      </c>
      <c r="C42" s="2" t="str">
        <f>IMAGE("https://i.imgur.com/4RkNosr.png")</f>
        <v/>
      </c>
      <c r="D42" s="83" t="s">
        <v>164</v>
      </c>
      <c r="E42" s="77">
        <v>1.0</v>
      </c>
      <c r="F42" s="77">
        <v>0.0</v>
      </c>
      <c r="G42" s="77">
        <v>4.0</v>
      </c>
      <c r="H42" s="82" t="s">
        <v>165</v>
      </c>
      <c r="I42" s="79" t="s">
        <v>166</v>
      </c>
    </row>
    <row r="43" ht="51.0" customHeight="1">
      <c r="A43" s="31"/>
      <c r="B43" s="76">
        <v>35.0</v>
      </c>
      <c r="C43" s="62" t="str">
        <f>IMAGE("https://i.imgur.com/nCT2vpf.png")</f>
        <v/>
      </c>
      <c r="D43" s="83" t="s">
        <v>167</v>
      </c>
      <c r="E43" s="77">
        <v>1.0</v>
      </c>
      <c r="F43" s="77">
        <v>1.0</v>
      </c>
      <c r="G43" s="77">
        <v>4.0</v>
      </c>
      <c r="H43" s="82" t="s">
        <v>168</v>
      </c>
      <c r="I43" s="79" t="s">
        <v>169</v>
      </c>
    </row>
    <row r="44" ht="51.0" customHeight="1">
      <c r="A44" s="31"/>
      <c r="B44" s="80">
        <v>36.0</v>
      </c>
      <c r="C44" s="2" t="str">
        <f>IMAGE("https://i.imgur.com/OulFML7.png")</f>
        <v/>
      </c>
      <c r="D44" s="83" t="s">
        <v>170</v>
      </c>
      <c r="E44" s="77">
        <v>1.0</v>
      </c>
      <c r="F44" s="77">
        <v>0.0</v>
      </c>
      <c r="G44" s="77">
        <v>4.0</v>
      </c>
      <c r="H44" s="82" t="s">
        <v>171</v>
      </c>
      <c r="I44" s="79" t="s">
        <v>172</v>
      </c>
    </row>
    <row r="45" ht="51.0" customHeight="1">
      <c r="A45" s="31"/>
      <c r="B45" s="76">
        <v>37.0</v>
      </c>
      <c r="C45" s="62" t="str">
        <f>IMAGE("https://i.imgur.com/Da2cGKj.png")</f>
        <v/>
      </c>
      <c r="D45" s="83" t="s">
        <v>173</v>
      </c>
      <c r="E45" s="77">
        <v>1.0</v>
      </c>
      <c r="F45" s="77">
        <v>1.0</v>
      </c>
      <c r="G45" s="77">
        <v>4.0</v>
      </c>
      <c r="H45" s="82" t="s">
        <v>174</v>
      </c>
      <c r="I45" s="79" t="s">
        <v>175</v>
      </c>
    </row>
    <row r="46" ht="51.0" customHeight="1">
      <c r="A46" s="31"/>
      <c r="B46" s="76">
        <v>38.0</v>
      </c>
      <c r="C46" s="2" t="str">
        <f>IMAGE("https://i.imgur.com/tB5WWE6.png")</f>
        <v/>
      </c>
      <c r="D46" s="69" t="s">
        <v>110</v>
      </c>
      <c r="E46" s="77">
        <v>2.0</v>
      </c>
      <c r="F46" s="77">
        <v>0.0</v>
      </c>
      <c r="G46" s="77">
        <v>3.0</v>
      </c>
      <c r="H46" s="82" t="s">
        <v>176</v>
      </c>
      <c r="I46" s="79" t="s">
        <v>177</v>
      </c>
    </row>
    <row r="47" ht="51.0" customHeight="1">
      <c r="A47" s="31"/>
      <c r="B47" s="80">
        <v>39.0</v>
      </c>
      <c r="C47" s="62" t="str">
        <f>IMAGE("https://i.imgur.com/gp91Da5.png")</f>
        <v/>
      </c>
      <c r="D47" s="69" t="s">
        <v>114</v>
      </c>
      <c r="E47" s="77">
        <v>3.0</v>
      </c>
      <c r="F47" s="77">
        <v>1.0</v>
      </c>
      <c r="G47" s="77">
        <v>5.0</v>
      </c>
      <c r="H47" s="82" t="s">
        <v>178</v>
      </c>
      <c r="I47" s="79" t="s">
        <v>179</v>
      </c>
    </row>
    <row r="48" ht="51.0" customHeight="1">
      <c r="A48" s="31"/>
      <c r="B48" s="76">
        <v>40.0</v>
      </c>
      <c r="C48" s="2" t="str">
        <f>IMAGE("https://i.imgur.com/lnLMlcF.png")</f>
        <v/>
      </c>
      <c r="D48" s="83" t="s">
        <v>180</v>
      </c>
      <c r="E48" s="77">
        <v>2.0</v>
      </c>
      <c r="F48" s="77">
        <v>0.0</v>
      </c>
      <c r="G48" s="77">
        <v>3.0</v>
      </c>
      <c r="H48" s="82" t="s">
        <v>181</v>
      </c>
      <c r="I48" s="79" t="s">
        <v>182</v>
      </c>
    </row>
    <row r="49" ht="51.0" customHeight="1">
      <c r="A49" s="31"/>
      <c r="B49" s="76">
        <v>41.0</v>
      </c>
      <c r="C49" s="65" t="str">
        <f>IMAGE("https://i.imgur.com/HApUqUo.png")
</f>
        <v/>
      </c>
      <c r="D49" s="83" t="s">
        <v>183</v>
      </c>
      <c r="E49" s="77">
        <v>2.0</v>
      </c>
      <c r="F49" s="77">
        <v>1.0</v>
      </c>
      <c r="G49" s="77">
        <v>5.0</v>
      </c>
      <c r="H49" s="82" t="s">
        <v>184</v>
      </c>
      <c r="I49" s="79" t="s">
        <v>185</v>
      </c>
    </row>
    <row r="50" ht="15.0" customHeight="1">
      <c r="A50" s="15"/>
      <c r="B50" s="16"/>
      <c r="C50" s="17"/>
      <c r="D50" s="18"/>
      <c r="E50" s="19"/>
      <c r="F50" s="19"/>
      <c r="G50" s="19"/>
      <c r="H50" s="20"/>
      <c r="I50" s="21"/>
    </row>
  </sheetData>
  <mergeCells count="6">
    <mergeCell ref="A4:A10"/>
    <mergeCell ref="A12:A18"/>
    <mergeCell ref="A20:A25"/>
    <mergeCell ref="A27:A32"/>
    <mergeCell ref="A34:A39"/>
    <mergeCell ref="A41:A49"/>
  </mergeCells>
  <printOptions gridLines="1" horizontalCentered="1"/>
  <pageMargins bottom="0.75" footer="0.0" header="0.0" left="0.7" right="0.7" top="0.75"/>
  <pageSetup fitToHeight="0" paperSize="9" cellComments="atEnd" orientation="landscape" pageOrder="overThenDown"/>
  <drawing r:id="rId1"/>
</worksheet>
</file>