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2D\Grupo (3)\"/>
    </mc:Choice>
  </mc:AlternateContent>
  <xr:revisionPtr revIDLastSave="0" documentId="13_ncr:1_{D73EC8C5-1EDA-4739-A919-130E2DC76472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G84" i="1" s="1"/>
  <c r="D84" i="1"/>
  <c r="E84" i="1" s="1"/>
  <c r="F83" i="1"/>
  <c r="G83" i="1" s="1"/>
  <c r="D83" i="1"/>
  <c r="E83" i="1" s="1"/>
  <c r="G82" i="1"/>
  <c r="E82" i="1"/>
  <c r="G81" i="1"/>
  <c r="E81" i="1"/>
  <c r="F80" i="1"/>
  <c r="G80" i="1" s="1"/>
  <c r="D80" i="1"/>
  <c r="E80" i="1" s="1"/>
  <c r="F79" i="1"/>
  <c r="G79" i="1" s="1"/>
  <c r="D79" i="1"/>
  <c r="E79" i="1" s="1"/>
  <c r="F78" i="1"/>
  <c r="G78" i="1" s="1"/>
  <c r="D78" i="1"/>
  <c r="E78" i="1" s="1"/>
  <c r="F71" i="1"/>
  <c r="G71" i="1" s="1"/>
  <c r="D71" i="1"/>
  <c r="E71" i="1" s="1"/>
  <c r="F70" i="1"/>
  <c r="G70" i="1" s="1"/>
  <c r="D70" i="1"/>
  <c r="E70" i="1" s="1"/>
  <c r="G69" i="1"/>
  <c r="E69" i="1"/>
  <c r="G68" i="1"/>
  <c r="E68" i="1"/>
  <c r="F67" i="1"/>
  <c r="G67" i="1" s="1"/>
  <c r="D67" i="1"/>
  <c r="E67" i="1" s="1"/>
  <c r="F66" i="1"/>
  <c r="G66" i="1" s="1"/>
  <c r="D66" i="1"/>
  <c r="E66" i="1" s="1"/>
  <c r="F65" i="1"/>
  <c r="G65" i="1" s="1"/>
  <c r="D65" i="1"/>
  <c r="E65" i="1" s="1"/>
  <c r="F58" i="1"/>
  <c r="G58" i="1" s="1"/>
  <c r="D58" i="1"/>
  <c r="E58" i="1" s="1"/>
  <c r="F57" i="1"/>
  <c r="G57" i="1" s="1"/>
  <c r="D57" i="1"/>
  <c r="E57" i="1" s="1"/>
  <c r="G56" i="1"/>
  <c r="E56" i="1"/>
  <c r="G55" i="1"/>
  <c r="E55" i="1"/>
  <c r="F54" i="1"/>
  <c r="G54" i="1" s="1"/>
  <c r="D54" i="1"/>
  <c r="E54" i="1" s="1"/>
  <c r="F53" i="1"/>
  <c r="G53" i="1" s="1"/>
  <c r="D53" i="1"/>
  <c r="E53" i="1" s="1"/>
  <c r="F52" i="1"/>
  <c r="G52" i="1" s="1"/>
  <c r="D52" i="1"/>
  <c r="E52" i="1" s="1"/>
  <c r="F45" i="1"/>
  <c r="G45" i="1" s="1"/>
  <c r="D45" i="1"/>
  <c r="E45" i="1" s="1"/>
  <c r="F44" i="1"/>
  <c r="G44" i="1" s="1"/>
  <c r="D44" i="1"/>
  <c r="E44" i="1" s="1"/>
  <c r="G43" i="1"/>
  <c r="E43" i="1"/>
  <c r="G42" i="1"/>
  <c r="E42" i="1"/>
  <c r="F41" i="1"/>
  <c r="G41" i="1" s="1"/>
  <c r="D41" i="1"/>
  <c r="E41" i="1" s="1"/>
  <c r="F40" i="1"/>
  <c r="G40" i="1" s="1"/>
  <c r="D40" i="1"/>
  <c r="E40" i="1" s="1"/>
  <c r="F39" i="1"/>
  <c r="G39" i="1" s="1"/>
  <c r="D39" i="1"/>
  <c r="E39" i="1" s="1"/>
  <c r="F32" i="1"/>
  <c r="G32" i="1" s="1"/>
  <c r="D32" i="1"/>
  <c r="E32" i="1" s="1"/>
  <c r="F31" i="1"/>
  <c r="G31" i="1" s="1"/>
  <c r="D31" i="1"/>
  <c r="E31" i="1" s="1"/>
  <c r="G30" i="1"/>
  <c r="E30" i="1"/>
  <c r="G29" i="1"/>
  <c r="E29" i="1"/>
  <c r="F28" i="1"/>
  <c r="G28" i="1" s="1"/>
  <c r="D28" i="1"/>
  <c r="E28" i="1" s="1"/>
  <c r="F27" i="1"/>
  <c r="G27" i="1" s="1"/>
  <c r="D27" i="1"/>
  <c r="E27" i="1" s="1"/>
  <c r="F26" i="1"/>
  <c r="G26" i="1" s="1"/>
  <c r="D26" i="1"/>
  <c r="E26" i="1" s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E16" i="1"/>
  <c r="E17" i="1"/>
  <c r="D18" i="1"/>
  <c r="E18" i="1" s="1"/>
  <c r="D19" i="1"/>
  <c r="E19" i="1" s="1"/>
  <c r="G17" i="1" l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G16" i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<sst xmlns="http://schemas.openxmlformats.org/spreadsheetml/2006/main" count="176" uniqueCount="67">
  <si>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</si>
  <si>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</si>
  <si>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</si>
  <si>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</si>
  <si>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</si>
  <si>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</si>
  <si>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</si>
  <si>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</si>
  <si>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</si>
  <si>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</si>
  <si>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</si>
  <si>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</si>
  <si>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</si>
  <si>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</si>
  <si>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</si>
  <si>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</si>
  <si>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</si>
  <si>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</si>
  <si>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</si>
  <si>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</si>
  <si>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</si>
  <si>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</si>
  <si>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</si>
  <si>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</si>
  <si>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</si>
  <si>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</si>
  <si>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</si>
  <si>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</si>
  <si>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</si>
  <si>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</si>
  <si>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</si>
  <si>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</si>
  <si>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</si>
  <si>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</si>
  <si>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</si>
  <si>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</si>
  <si>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</si>
  <si>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</si>
  <si>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</si>
  <si>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</si>
  <si>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</si>
  <si>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</si>
  <si>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</si>
  <si>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</si>
  <si>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</si>
  <si>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</si>
  <si>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</si>
  <si>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</si>
  <si>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</si>
  <si>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</si>
  <si>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</si>
  <si>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</si>
  <si>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</si>
  <si>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</si>
  <si>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</si>
  <si>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</si>
  <si>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</si>
  <si>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</si>
  <si>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</si>
  <si>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</si>
  <si>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</si>
  <si>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</si>
  <si>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</si>
  <si>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FLEIDERMAN FLEIDERMAN JAVIER ANDRES</t>
  </si>
  <si>
    <t>HENRIQUEZ PARDO EIMY GRACE</t>
  </si>
  <si>
    <t>MUNOZ RIVERA BYRON DANIEL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</si>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</sst>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16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57" t="s">
        <v>63</v>
      </c>
      <c r="C4" s="30">
        <f>C21</f>
        <v>6.9</v>
      </c>
      <c r="D4" s="36">
        <f>C60</f>
        <v>6.9</v>
      </c>
      <c r="E4" s="35">
        <f>C4*C$2+D4*D$2</f>
        <v>6.9</v>
      </c>
    </row>
    <row r="5" spans="1:11" x14ac:dyDescent="0.25">
      <c r="A5" s="3">
        <v>2</v>
      </c>
      <c r="B5" s="57" t="s">
        <v>64</v>
      </c>
      <c r="C5" s="30">
        <f>C34</f>
        <v>6.9</v>
      </c>
      <c r="D5" s="36">
        <f>C73</f>
        <v>6.9</v>
      </c>
      <c r="E5" s="35">
        <f t="shared" ref="E5:E6" si="0">C5*C$2+D5*D$2</f>
        <v>6.9</v>
      </c>
    </row>
    <row r="6" spans="1:11" x14ac:dyDescent="0.25">
      <c r="A6" s="3">
        <v>3</v>
      </c>
      <c r="B6" s="57" t="s">
        <v>65</v>
      </c>
      <c r="C6" s="30">
        <f>C47</f>
        <v>6.9</v>
      </c>
      <c r="D6" s="36">
        <f>C86</f>
        <v>6.9</v>
      </c>
      <c r="E6" s="35">
        <f t="shared" si="0"/>
        <v>6.9</v>
      </c>
    </row>
    <row r="11" spans="1:11" ht="18.75" outlineLevel="1" x14ac:dyDescent="0.25">
      <c r="A11" s="47" t="s">
        <v>4</v>
      </c>
      <c r="B11" s="11" t="str">
        <f>B4</f>
        <v>FLEIDERMAN FLEIDERMAN JAVIER ANDRES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outlineLevel="1" x14ac:dyDescent="0.25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4" outlineLevel="1" x14ac:dyDescent="0.25">
      <c r="A13" s="40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0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0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0"/>
      <c r="B16" s="18" t="str">
        <f>RUBRICA!A7</f>
        <v>4. Expone el Proyecto APT, considerando el formato y el tiempo establecido para la presentación.</v>
      </c>
      <c r="C16" s="16" t="s">
        <v>8</v>
      </c>
      <c r="D16" s="12" t="s">
        <v>66</v>
      </c>
      <c r="E16" s="12">
        <f>IF(D16="X",100*0.05,"")</f>
        <v>5</v>
      </c>
      <c r="F16" s="12"/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0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/>
      <c r="E17" s="12" t="str">
        <f>IF(D17="X",100*0.05,"")</f>
        <v/>
      </c>
      <c r="F17" s="12" t="s">
        <v>66</v>
      </c>
      <c r="G17" s="12">
        <f>IF(F17="X",60*0.05,"")</f>
        <v>3</v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0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0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39"/>
      <c r="B20" s="17" t="s">
        <v>12</v>
      </c>
      <c r="C20" s="21">
        <f>E20+G20+I20+K20</f>
        <v>98</v>
      </c>
      <c r="D20" s="13"/>
      <c r="E20" s="13">
        <f>SUM(E13:E19)</f>
        <v>95</v>
      </c>
      <c r="F20" s="13"/>
      <c r="G20" s="13">
        <f>SUM(G13:G19)</f>
        <v>3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1"/>
      <c r="B21" s="20" t="s">
        <v>13</v>
      </c>
      <c r="C21" s="14">
        <f>VLOOKUP(C20,ESCALA_IEP!A2:B202,2,FALSE)</f>
        <v>6.9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7" t="s">
        <v>4</v>
      </c>
      <c r="B24" s="11" t="str">
        <f>B5</f>
        <v>HENRIQUEZ PARDO EIMY GRACE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5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25">
      <c r="A26" s="40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0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0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0"/>
      <c r="B29" s="18" t="str">
        <f>RUBRICA!A7</f>
        <v>4. Expone el Proyecto APT, considerando el formato y el tiempo establecido para la presentación.</v>
      </c>
      <c r="C29" s="16" t="s">
        <v>8</v>
      </c>
      <c r="D29" s="12" t="s">
        <v>66</v>
      </c>
      <c r="E29" s="12">
        <f>IF(D29="X",100*0.05,"")</f>
        <v>5</v>
      </c>
      <c r="F29" s="12"/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0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/>
      <c r="E30" s="12" t="str">
        <f>IF(D30="X",100*0.05,"")</f>
        <v/>
      </c>
      <c r="F30" s="12" t="s">
        <v>66</v>
      </c>
      <c r="G30" s="12">
        <f>IF(F30="X",60*0.05,"")</f>
        <v>3</v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0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0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39"/>
      <c r="B33" s="17" t="s">
        <v>12</v>
      </c>
      <c r="C33" s="21">
        <f>E33+G33+I33+K33</f>
        <v>98</v>
      </c>
      <c r="D33" s="13"/>
      <c r="E33" s="13">
        <f>SUM(E26:E32)</f>
        <v>95</v>
      </c>
      <c r="F33" s="13"/>
      <c r="G33" s="13">
        <f>SUM(G26:G32)</f>
        <v>3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1"/>
      <c r="B34" s="20" t="s">
        <v>13</v>
      </c>
      <c r="C34" s="14">
        <f>VLOOKUP(C33,ESCALA_IEP!A15:B215,2,FALSE)</f>
        <v>6.9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7" t="s">
        <v>4</v>
      </c>
      <c r="B37" s="11" t="str">
        <f>B6</f>
        <v>MUNOZ RIVERA BYRON DANIEL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5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25">
      <c r="A39" s="40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0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0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0"/>
      <c r="B42" s="18" t="str">
        <f>RUBRICA!A7</f>
        <v>4. Expone el Proyecto APT, considerando el formato y el tiempo establecido para la presentación.</v>
      </c>
      <c r="C42" s="16" t="s">
        <v>8</v>
      </c>
      <c r="D42" s="12" t="s">
        <v>66</v>
      </c>
      <c r="E42" s="12">
        <f>IF(D42="X",100*0.05,"")</f>
        <v>5</v>
      </c>
      <c r="F42" s="12"/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0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/>
      <c r="E43" s="12" t="str">
        <f>IF(D43="X",100*0.05,"")</f>
        <v/>
      </c>
      <c r="F43" s="12" t="s">
        <v>66</v>
      </c>
      <c r="G43" s="12">
        <f>IF(F43="X",60*0.05,"")</f>
        <v>3</v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0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0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39"/>
      <c r="B46" s="17" t="s">
        <v>12</v>
      </c>
      <c r="C46" s="21">
        <f>E46+G46+I46+K46</f>
        <v>98</v>
      </c>
      <c r="D46" s="13"/>
      <c r="E46" s="13">
        <f>SUM(E39:E45)</f>
        <v>95</v>
      </c>
      <c r="F46" s="13"/>
      <c r="G46" s="13">
        <f>SUM(G39:G45)</f>
        <v>3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1"/>
      <c r="B47" s="20" t="s">
        <v>13</v>
      </c>
      <c r="C47" s="14">
        <f>VLOOKUP(C46,ESCALA_IEP!A28:B228,2,FALSE)</f>
        <v>6.9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8" t="s">
        <v>14</v>
      </c>
      <c r="B50" s="11" t="str">
        <f>B4</f>
        <v>FLEIDERMAN FLEIDERMAN JAVIER ANDRES</v>
      </c>
      <c r="C50" s="42" t="s">
        <v>5</v>
      </c>
      <c r="D50" s="43" t="s">
        <v>6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5">
      <c r="A51" s="39"/>
      <c r="B51" s="15" t="s">
        <v>7</v>
      </c>
      <c r="C51" s="41"/>
      <c r="D51" s="43" t="s">
        <v>8</v>
      </c>
      <c r="E51" s="45"/>
      <c r="F51" s="43" t="s">
        <v>9</v>
      </c>
      <c r="G51" s="45"/>
      <c r="H51" s="46" t="s">
        <v>10</v>
      </c>
      <c r="I51" s="45"/>
      <c r="J51" s="43" t="s">
        <v>11</v>
      </c>
      <c r="K51" s="45"/>
    </row>
    <row r="52" spans="1:11" ht="24" customHeight="1" x14ac:dyDescent="0.25">
      <c r="A52" s="40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0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0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0"/>
      <c r="B55" s="18" t="str">
        <f>RUBRICA!A7</f>
        <v>4. Expone el Proyecto APT, considerando el formato y el tiempo establecido para la presentación.</v>
      </c>
      <c r="C55" s="16" t="s">
        <v>8</v>
      </c>
      <c r="D55" s="12" t="s">
        <v>66</v>
      </c>
      <c r="E55" s="12">
        <f>IF(D55="X",100*0.05,"")</f>
        <v>5</v>
      </c>
      <c r="F55" s="12"/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0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/>
      <c r="E56" s="12" t="str">
        <f>IF(D56="X",100*0.05,"")</f>
        <v/>
      </c>
      <c r="F56" s="12" t="s">
        <v>66</v>
      </c>
      <c r="G56" s="12">
        <f>IF(F56="X",60*0.05,"")</f>
        <v>3</v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0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0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39"/>
      <c r="B59" s="17" t="s">
        <v>12</v>
      </c>
      <c r="C59" s="21">
        <f>E59+G59+I59+K59</f>
        <v>98</v>
      </c>
      <c r="D59" s="13"/>
      <c r="E59" s="13">
        <f>SUM(E52:E58)</f>
        <v>95</v>
      </c>
      <c r="F59" s="13"/>
      <c r="G59" s="13">
        <f>SUM(G52:G58)</f>
        <v>3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1"/>
      <c r="B60" s="20" t="s">
        <v>13</v>
      </c>
      <c r="C60" s="14">
        <f>VLOOKUP(C59,ESCALA_IEP!A41:B241,2,FALSE)</f>
        <v>6.9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8" t="s">
        <v>15</v>
      </c>
      <c r="B63" s="11" t="str">
        <f>B5</f>
        <v>HENRIQUEZ PARDO EIMY GRACE</v>
      </c>
      <c r="C63" s="42" t="s">
        <v>5</v>
      </c>
      <c r="D63" s="43" t="s">
        <v>6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5">
      <c r="A64" s="39"/>
      <c r="B64" s="15" t="s">
        <v>7</v>
      </c>
      <c r="C64" s="41"/>
      <c r="D64" s="43" t="s">
        <v>8</v>
      </c>
      <c r="E64" s="45"/>
      <c r="F64" s="43" t="s">
        <v>9</v>
      </c>
      <c r="G64" s="45"/>
      <c r="H64" s="46" t="s">
        <v>10</v>
      </c>
      <c r="I64" s="45"/>
      <c r="J64" s="43" t="s">
        <v>11</v>
      </c>
      <c r="K64" s="45"/>
    </row>
    <row r="65" spans="1:11" ht="24" customHeight="1" x14ac:dyDescent="0.25">
      <c r="A65" s="40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0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0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0"/>
      <c r="B68" s="18" t="str">
        <f>RUBRICA!A7</f>
        <v>4. Expone el Proyecto APT, considerando el formato y el tiempo establecido para la presentación.</v>
      </c>
      <c r="C68" s="16" t="s">
        <v>8</v>
      </c>
      <c r="D68" s="12" t="s">
        <v>66</v>
      </c>
      <c r="E68" s="12">
        <f>IF(D68="X",100*0.05,"")</f>
        <v>5</v>
      </c>
      <c r="F68" s="12"/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0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/>
      <c r="E69" s="12" t="str">
        <f>IF(D69="X",100*0.05,"")</f>
        <v/>
      </c>
      <c r="F69" s="12" t="s">
        <v>66</v>
      </c>
      <c r="G69" s="12">
        <f>IF(F69="X",60*0.05,"")</f>
        <v>3</v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0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0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39"/>
      <c r="B72" s="17" t="s">
        <v>12</v>
      </c>
      <c r="C72" s="21">
        <f>E72+G72+I72+K72</f>
        <v>98</v>
      </c>
      <c r="D72" s="13"/>
      <c r="E72" s="13">
        <f>SUM(E65:E71)</f>
        <v>95</v>
      </c>
      <c r="F72" s="13"/>
      <c r="G72" s="13">
        <f>SUM(G65:G71)</f>
        <v>3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1"/>
      <c r="B73" s="20" t="s">
        <v>13</v>
      </c>
      <c r="C73" s="14">
        <f>VLOOKUP(C72,ESCALA_IEP!A54:B254,2,FALSE)</f>
        <v>6.9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8" t="s">
        <v>16</v>
      </c>
      <c r="B76" s="11" t="str">
        <f>B6</f>
        <v>MUNOZ RIVERA BYRON DANIEL</v>
      </c>
      <c r="C76" s="42" t="s">
        <v>5</v>
      </c>
      <c r="D76" s="43" t="s">
        <v>6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5">
      <c r="A77" s="39"/>
      <c r="B77" s="15" t="s">
        <v>7</v>
      </c>
      <c r="C77" s="41"/>
      <c r="D77" s="43" t="s">
        <v>8</v>
      </c>
      <c r="E77" s="45"/>
      <c r="F77" s="43" t="s">
        <v>9</v>
      </c>
      <c r="G77" s="45"/>
      <c r="H77" s="46" t="s">
        <v>10</v>
      </c>
      <c r="I77" s="45"/>
      <c r="J77" s="43" t="s">
        <v>11</v>
      </c>
      <c r="K77" s="45"/>
    </row>
    <row r="78" spans="1:11" ht="24" customHeight="1" x14ac:dyDescent="0.25">
      <c r="A78" s="40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40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40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40"/>
      <c r="B81" s="18" t="str">
        <f>RUBRICA!A7</f>
        <v>4. Expone el Proyecto APT, considerando el formato y el tiempo establecido para la presentación.</v>
      </c>
      <c r="C81" s="16" t="s">
        <v>8</v>
      </c>
      <c r="D81" s="12" t="s">
        <v>66</v>
      </c>
      <c r="E81" s="12">
        <f>IF(D81="X",100*0.05,"")</f>
        <v>5</v>
      </c>
      <c r="F81" s="12"/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0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/>
      <c r="E82" s="12" t="str">
        <f>IF(D82="X",100*0.05,"")</f>
        <v/>
      </c>
      <c r="F82" s="12" t="s">
        <v>66</v>
      </c>
      <c r="G82" s="12">
        <f>IF(F82="X",60*0.05,"")</f>
        <v>3</v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0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40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39"/>
      <c r="B85" s="17" t="s">
        <v>12</v>
      </c>
      <c r="C85" s="21">
        <f>E85+G85+I85+K85</f>
        <v>98</v>
      </c>
      <c r="D85" s="13"/>
      <c r="E85" s="13">
        <f>SUM(E78:E84)</f>
        <v>95</v>
      </c>
      <c r="F85" s="13"/>
      <c r="G85" s="13">
        <f>SUM(G78:G84)</f>
        <v>3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1"/>
      <c r="B86" s="20" t="s">
        <v>13</v>
      </c>
      <c r="C86" s="14">
        <f>VLOOKUP(C85,ESCALA_IEP!A67:B267,2,FALSE)</f>
        <v>6.9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x14ac:dyDescent="0.25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5">
      <c r="A3" s="49"/>
      <c r="B3" s="54"/>
      <c r="C3" s="54"/>
      <c r="D3" s="26">
        <v>0.3</v>
      </c>
      <c r="E3" s="26">
        <v>0</v>
      </c>
      <c r="F3" s="49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5" t="s">
        <v>60</v>
      </c>
      <c r="B1" s="4" t="s">
        <v>12</v>
      </c>
      <c r="C1" s="5"/>
      <c r="D1" s="5"/>
      <c r="E1" s="6"/>
    </row>
    <row r="2" spans="1:5" ht="45.75" thickBot="1" x14ac:dyDescent="0.3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2024-12-08T02:37:25Z</dcterms:modified>
  <cp:category/>
  <cp:contentStatus/>
</cp:coreProperties>
</file>