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gsanh\Desktop\Memoria\documentacion\analisis-evaluacion-memoria\"/>
    </mc:Choice>
  </mc:AlternateContent>
  <xr:revisionPtr revIDLastSave="0" documentId="13_ncr:1_{8890FDB1-6FDC-4A51-AAAA-7854365FE161}" xr6:coauthVersionLast="44" xr6:coauthVersionMax="44" xr10:uidLastSave="{00000000-0000-0000-0000-000000000000}"/>
  <bookViews>
    <workbookView minimized="1" xWindow="1905" yWindow="1905" windowWidth="21600" windowHeight="11385" activeTab="1" xr2:uid="{00000000-000D-0000-FFFF-FFFF00000000}"/>
  </bookViews>
  <sheets>
    <sheet name="functionality" sheetId="1" r:id="rId1"/>
    <sheet name="usability" sheetId="2" r:id="rId2"/>
    <sheet name="utility" sheetId="3" r:id="rId3"/>
    <sheet name="other_app" sheetId="4" r:id="rId4"/>
    <sheet name="utility_manual" sheetId="5" r:id="rId5"/>
    <sheet name="other_manual" sheetId="6" r:id="rId6"/>
    <sheet name="Hoja2" sheetId="8"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5" l="1"/>
  <c r="D33" i="3"/>
  <c r="D32" i="3"/>
  <c r="D31" i="3"/>
  <c r="D30" i="3"/>
  <c r="D29" i="3"/>
  <c r="D34" i="3"/>
  <c r="D29" i="1"/>
  <c r="D30" i="1"/>
  <c r="D31" i="1"/>
  <c r="D32" i="1"/>
  <c r="D33" i="1"/>
  <c r="D22" i="1"/>
  <c r="D29" i="5" l="1"/>
  <c r="P10" i="2"/>
  <c r="O10" i="2"/>
  <c r="O3" i="2"/>
  <c r="O4" i="2"/>
  <c r="O2" i="2"/>
  <c r="D22" i="5"/>
  <c r="D18" i="5"/>
  <c r="D19" i="5"/>
  <c r="D20" i="5"/>
  <c r="D21" i="5"/>
  <c r="C21" i="5"/>
  <c r="C20" i="5"/>
  <c r="C19" i="5"/>
  <c r="C18" i="5"/>
  <c r="C17" i="5"/>
  <c r="F11" i="5"/>
  <c r="D8" i="5"/>
  <c r="F12" i="5"/>
  <c r="E12" i="5"/>
  <c r="D12" i="5"/>
  <c r="C12" i="5"/>
  <c r="E11" i="5"/>
  <c r="D11" i="5"/>
  <c r="C11" i="5"/>
  <c r="F10" i="5"/>
  <c r="E10" i="5"/>
  <c r="D10" i="5"/>
  <c r="C10" i="5"/>
  <c r="F9" i="5"/>
  <c r="E9" i="5"/>
  <c r="D9" i="5"/>
  <c r="C9" i="5"/>
  <c r="F8" i="5"/>
  <c r="E8" i="5"/>
  <c r="C8" i="5"/>
  <c r="F8" i="3"/>
  <c r="E8" i="3"/>
  <c r="D8" i="3"/>
  <c r="D9" i="3"/>
  <c r="E9" i="3"/>
  <c r="F9" i="3"/>
  <c r="G9" i="3"/>
  <c r="H9" i="3"/>
  <c r="I9" i="3"/>
  <c r="J9" i="3"/>
  <c r="K9" i="3"/>
  <c r="L9" i="3"/>
  <c r="D10" i="3"/>
  <c r="E10" i="3"/>
  <c r="F10" i="3"/>
  <c r="G10" i="3"/>
  <c r="H10" i="3"/>
  <c r="I10" i="3"/>
  <c r="J10" i="3"/>
  <c r="D19" i="3" s="1"/>
  <c r="K10" i="3"/>
  <c r="L10" i="3"/>
  <c r="D11" i="3"/>
  <c r="D20" i="3" s="1"/>
  <c r="E11" i="3"/>
  <c r="F11" i="3"/>
  <c r="G11" i="3"/>
  <c r="H11" i="3"/>
  <c r="I11" i="3"/>
  <c r="J11" i="3"/>
  <c r="K11" i="3"/>
  <c r="L11" i="3"/>
  <c r="D12" i="3"/>
  <c r="E12" i="3"/>
  <c r="F12" i="3"/>
  <c r="G12" i="3"/>
  <c r="H12" i="3"/>
  <c r="I12" i="3"/>
  <c r="J12" i="3"/>
  <c r="K12" i="3"/>
  <c r="L12" i="3"/>
  <c r="G8" i="3"/>
  <c r="H8" i="3"/>
  <c r="I8" i="3"/>
  <c r="J8" i="3"/>
  <c r="K8" i="3"/>
  <c r="L8" i="3"/>
  <c r="C21" i="3"/>
  <c r="C20" i="3"/>
  <c r="C19" i="3"/>
  <c r="C18" i="3"/>
  <c r="C17" i="3"/>
  <c r="C8" i="3"/>
  <c r="C9" i="3"/>
  <c r="C10" i="3"/>
  <c r="C11" i="3"/>
  <c r="C12" i="3"/>
  <c r="D18" i="1"/>
  <c r="D19" i="1"/>
  <c r="D20" i="1"/>
  <c r="D21" i="1"/>
  <c r="D17" i="1"/>
  <c r="F12" i="1"/>
  <c r="F10" i="1"/>
  <c r="F9" i="1"/>
  <c r="D9" i="1"/>
  <c r="E9" i="1"/>
  <c r="G9" i="1"/>
  <c r="H9" i="1"/>
  <c r="I9" i="1"/>
  <c r="J9" i="1"/>
  <c r="K9" i="1"/>
  <c r="L9" i="1"/>
  <c r="M9" i="1"/>
  <c r="N9" i="1"/>
  <c r="O9" i="1"/>
  <c r="P9" i="1"/>
  <c r="D10" i="1"/>
  <c r="E10" i="1"/>
  <c r="G10" i="1"/>
  <c r="H10" i="1"/>
  <c r="I10" i="1"/>
  <c r="J10" i="1"/>
  <c r="K10" i="1"/>
  <c r="L10" i="1"/>
  <c r="M10" i="1"/>
  <c r="N10" i="1"/>
  <c r="O10" i="1"/>
  <c r="P10" i="1"/>
  <c r="D11" i="1"/>
  <c r="E11" i="1"/>
  <c r="F11" i="1"/>
  <c r="G11" i="1"/>
  <c r="H11" i="1"/>
  <c r="I11" i="1"/>
  <c r="J11" i="1"/>
  <c r="K11" i="1"/>
  <c r="L11" i="1"/>
  <c r="M11" i="1"/>
  <c r="N11" i="1"/>
  <c r="O11" i="1"/>
  <c r="P11" i="1"/>
  <c r="D12" i="1"/>
  <c r="E12" i="1"/>
  <c r="G12" i="1"/>
  <c r="H12" i="1"/>
  <c r="I12" i="1"/>
  <c r="J12" i="1"/>
  <c r="K12" i="1"/>
  <c r="L12" i="1"/>
  <c r="M12" i="1"/>
  <c r="N12" i="1"/>
  <c r="O12" i="1"/>
  <c r="P12" i="1"/>
  <c r="E8" i="1"/>
  <c r="F8" i="1"/>
  <c r="G8" i="1"/>
  <c r="H8" i="1"/>
  <c r="I8" i="1"/>
  <c r="J8" i="1"/>
  <c r="K8" i="1"/>
  <c r="L8" i="1"/>
  <c r="M8" i="1"/>
  <c r="N8" i="1"/>
  <c r="O8" i="1"/>
  <c r="P8" i="1"/>
  <c r="D8" i="1"/>
  <c r="C18" i="1"/>
  <c r="C19" i="1"/>
  <c r="C20" i="1"/>
  <c r="C21" i="1"/>
  <c r="C17" i="1"/>
  <c r="C10" i="1"/>
  <c r="C9" i="1"/>
  <c r="C11" i="1"/>
  <c r="C12" i="1"/>
  <c r="C8" i="1"/>
  <c r="D31" i="5" l="1"/>
  <c r="D30" i="5"/>
  <c r="D34" i="5" s="1"/>
  <c r="D33" i="5"/>
  <c r="D32" i="5"/>
  <c r="D34" i="1"/>
  <c r="D18" i="3"/>
  <c r="D17" i="3"/>
  <c r="D21" i="3" l="1"/>
  <c r="D22" i="3" s="1"/>
</calcChain>
</file>

<file path=xl/sharedStrings.xml><?xml version="1.0" encoding="utf-8"?>
<sst xmlns="http://schemas.openxmlformats.org/spreadsheetml/2006/main" count="157" uniqueCount="73">
  <si>
    <t>Marca temporal</t>
  </si>
  <si>
    <t>Por favor, indique su nombre y apellido.</t>
  </si>
  <si>
    <t xml:space="preserve"> [La aplicación permite visualizar la red.]</t>
  </si>
  <si>
    <t xml:space="preserve"> [La aplicación permite visualizar la configuración de los elementos de la red.]</t>
  </si>
  <si>
    <t xml:space="preserve"> [La aplicación permite realizar la simulación hidráulica sobre una red.]</t>
  </si>
  <si>
    <t xml:space="preserve"> [La aplicación permite resolver desde el enfoque monoobjetivo problemas asociados a las RDA.]</t>
  </si>
  <si>
    <t xml:space="preserve"> [La aplicación permite resolver desde el enfoque multiobjetivo problemas asociados a las RDA.]</t>
  </si>
  <si>
    <t xml:space="preserve"> [La aplicación permite visualizar un gráfico para mostrar las soluciones del problema monoobjetivo.]</t>
  </si>
  <si>
    <t xml:space="preserve"> [La aplicación permite visualizar un gráfico para mostrar las soluciones del problema multiobjetivo.]</t>
  </si>
  <si>
    <t xml:space="preserve"> [La aplicación permite exportar el gráfico a una imagen.]</t>
  </si>
  <si>
    <t xml:space="preserve"> [La aplicación muestra los resultados obtenidos de los problemas monoobjetivo.]</t>
  </si>
  <si>
    <t xml:space="preserve"> [La aplicación muestra los resultados obtenidos de los problemas multiobjetivo.]</t>
  </si>
  <si>
    <t xml:space="preserve"> [La aplicación permite exportar la tabla de resultados de los problemas a Excel.]</t>
  </si>
  <si>
    <t xml:space="preserve"> [La aplicación permite exportar únicamente los objetivos y variables a archivos tsv.]</t>
  </si>
  <si>
    <t xml:space="preserve"> [La aplicación permite seleccionar una solución para modificar la red original.]</t>
  </si>
  <si>
    <t>2020/07/05 1:13:56 p. m. GMT-4</t>
  </si>
  <si>
    <t>Yamisleydi Salgueiro</t>
  </si>
  <si>
    <t>2020/07/07 1:29:01 p. m. GMT-4</t>
  </si>
  <si>
    <t>Marco Alsina</t>
  </si>
  <si>
    <t>2020/07/16 1:44:38 a. m. GMT-4</t>
  </si>
  <si>
    <t>Sergio Silva Rubio</t>
  </si>
  <si>
    <t xml:space="preserve"> [Creo que usaría esta aplicación frecuentemente.]</t>
  </si>
  <si>
    <t xml:space="preserve"> [Encuentro esta aplicación innecesariamente complejo.]</t>
  </si>
  <si>
    <t xml:space="preserve"> [Creo que la aplicación fue fácil de usar.]</t>
  </si>
  <si>
    <t xml:space="preserve"> [Creo que necesitaría ayuda de una persona con conocimientos técnicos para usar esta aplicación.]</t>
  </si>
  <si>
    <t xml:space="preserve"> [Las funciones de esta aplicación están bien integradas.]</t>
  </si>
  <si>
    <t xml:space="preserve"> [Creo que la aplicación es muy inconsistente.]</t>
  </si>
  <si>
    <t xml:space="preserve"> [Imagino que la mayoría de la gente aprendería a usar esta aplicación en forma muy rápida.]</t>
  </si>
  <si>
    <t xml:space="preserve"> [Encuentro que la aplicación es muy difícil de usar.]</t>
  </si>
  <si>
    <t xml:space="preserve"> [Me siento confiado al usar esta aplicación.]</t>
  </si>
  <si>
    <t xml:space="preserve"> [Necesité aprender muchas cosas antes de ser capaz de usar esta aplicación.]</t>
  </si>
  <si>
    <t xml:space="preserve"> [Es útil para usted poder realizar la simulación hidráulica de la red por defecto desde la misma aplicación.]</t>
  </si>
  <si>
    <t xml:space="preserve"> [Los resultados mostrados cuando se realiza una simulación hidráulica utilizando la configuración de la red por defecto son adecuados.]</t>
  </si>
  <si>
    <t xml:space="preserve"> [El gráfico que se muestra al resolver problemas monoobjetivos es adecuado.]</t>
  </si>
  <si>
    <t xml:space="preserve"> [El gráfico que se muestra al resolver problemas multiobjetivos es adecuado.]</t>
  </si>
  <si>
    <t xml:space="preserve"> [Los atributos mostrados en la tabla de resultados de los problemas monoobjetivos son los adecuados.]</t>
  </si>
  <si>
    <t xml:space="preserve"> [Los atributos mostrados en la tabla de resultados de los problemas multiobjetivo son los adecuados.]</t>
  </si>
  <si>
    <t xml:space="preserve"> [Es útil para usted poder exportar la tabla de resultados de los problemas a Excel.]</t>
  </si>
  <si>
    <t xml:space="preserve"> [Es útil para usted poder seleccionar una solución y generar un nuevo archivo de red de acuerdo a esta.]</t>
  </si>
  <si>
    <t xml:space="preserve"> [Es útil para usted poder guardar los valores de las soluciones en dos archivos diferentes. Uno con los objetivos y el otro con las variables.]</t>
  </si>
  <si>
    <t>¿El sistema presento algún error durante su uso?</t>
  </si>
  <si>
    <t>¿Qué cambios o mejoras le haría usted a la aplicación?</t>
  </si>
  <si>
    <t>No</t>
  </si>
  <si>
    <t>Mejorar la ayuda, de esta forma cualquier usuario podría utilizar la herramienta.</t>
  </si>
  <si>
    <t>Si. Los errores se asociaron a la ausencia de Epanet en mi equipo (resuelto), y al parecer una versión incorrecta de JRE que restaba de toda funcionalidad al programa.</t>
  </si>
  <si>
    <t>Agregaría un manual de usuario, que explicara con suficiente detalle que es lo que hace cada opción del programa, ideal con ejemplos guiados (e.g. como resolver la red, como modificar la red, como correr una optimización),  y detallando los valores de columna presentados en la tabla de resultados.</t>
  </si>
  <si>
    <t>Error no. Solo No me fué fácil encontrar los archivos "gama" y "json".</t>
  </si>
  <si>
    <t>Redondear números en algún decimal. Validar datos en formulario. Mostrar las soluciones de un problema multiobjetivo, no solo su representación entera.</t>
  </si>
  <si>
    <t xml:space="preserve"> [Fue útil para usted contar con un manual de usuario para agregar nuevos algoritmos, problemas y operadores.]</t>
  </si>
  <si>
    <t xml:space="preserve"> [Los temas explicados en el manual de usuario fueron los apropiados.]</t>
  </si>
  <si>
    <t xml:space="preserve"> [Fue el lenguaje usado para escribir el manual usuario adecuado.]</t>
  </si>
  <si>
    <t>¿Encontró alguna sección del manual de usuario difícil de entender o que debiera ser mejorada?</t>
  </si>
  <si>
    <t>¿Hay algún tema de la aplicación que crea que debe ser incluido en el manual de usuario?</t>
  </si>
  <si>
    <t>No encontré el manual de usuario entre los archivo enviados. Además, no pude abrir la ayuda dentro del sistema.</t>
  </si>
  <si>
    <t>El manual de usuario actual del framework no indica el proposito del programa, no otorga un contexto para determinar si es relevante su uso para el lector, ni indica el publico objetivo que podría estar interesado en utilizar el framework.</t>
  </si>
  <si>
    <t>Es necesario un manual de usuario del programa mismo, mas allá del framework</t>
  </si>
  <si>
    <t>Creo que falta una introduccion explicando algunos aspectos como: en que consite el manual, por qué es necesario, sobre que lenguaje se esta trabajando, agregar algunos detalles de para qué y por qué se utiliza @notaciones por ejemplo, etc.</t>
  </si>
  <si>
    <t>Un ejemplo base sobre el uso de la aplicación y que permita probar que este todo funcionando. También se podría agregar una sección de "troubleshooting" con solución a errores tipicos</t>
  </si>
  <si>
    <t xml:space="preserve"> </t>
  </si>
  <si>
    <t>Respuesta</t>
  </si>
  <si>
    <t>Totalmente en desacuerdo</t>
  </si>
  <si>
    <t>En desacuerdo</t>
  </si>
  <si>
    <t>Ni de acuerdo ni en desacuerdo</t>
  </si>
  <si>
    <t>De acuerdo</t>
  </si>
  <si>
    <t>Totalmente de acuerdo</t>
  </si>
  <si>
    <t>Columna1</t>
  </si>
  <si>
    <t>Total</t>
  </si>
  <si>
    <t>Contar elementos</t>
  </si>
  <si>
    <t>Composición Total de elementos</t>
  </si>
  <si>
    <t>SUS SCORE</t>
  </si>
  <si>
    <t>Promedio:</t>
  </si>
  <si>
    <t>Desviación estandar</t>
  </si>
  <si>
    <t>Porcentual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</si>
</sst>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font>
      <sz val="11"/>
      <color theme="1"/>
      <name val="Calibri"/>
      <family val="2"/>
      <scheme val="minor"/>
    </font>
    <font>
      <b/>
      <sz val="11"/>
      <name val="Calibri"/>
    </font>
    <font>
      <u/>
      <sz val="11"/>
      <color theme="1"/>
      <name val="Calibri"/>
      <family val="2"/>
      <scheme val="minor"/>
    </font>
    <font>
      <sz val="11"/>
      <color theme="1"/>
      <name val="Latin mo"/>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2" fillId="0" borderId="0" xfId="0" applyFont="1"/>
    <xf numFmtId="0" fontId="0" fillId="0" borderId="1" xfId="0" applyBorder="1"/>
    <xf numFmtId="0" fontId="0" fillId="0" borderId="0" xfId="0" applyBorder="1"/>
    <xf numFmtId="0" fontId="0" fillId="0" borderId="0" xfId="0" applyFont="1"/>
    <xf numFmtId="0" fontId="3" fillId="0" borderId="0" xfId="0" applyFont="1"/>
    <xf numFmtId="10" fontId="0" fillId="0" borderId="1" xfId="0" applyNumberFormat="1" applyBorder="1"/>
    <xf numFmtId="0" fontId="0" fillId="0" borderId="1" xfId="0" applyFill="1" applyBorder="1"/>
    <xf numFmtId="9" fontId="0" fillId="0" borderId="1" xfId="0" applyNumberFormat="1" applyBorder="1"/>
    <xf numFmtId="164" fontId="0" fillId="0" borderId="1" xfId="0" applyNumberFormat="1" applyBorder="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CL" sz="2400">
                <a:latin typeface="Times New Roman" panose="02020603050405020304" pitchFamily="18" charset="0"/>
                <a:cs typeface="Times New Roman" panose="02020603050405020304" pitchFamily="18" charset="0"/>
              </a:rPr>
              <a:t>Funcionalidad</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0E1-4511-94B4-738FA8B3804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1-43E4-43B0-A35D-94B34B3454A8}"/>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70E1-4511-94B4-738FA8B3804B}"/>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70E1-4511-94B4-738FA8B3804B}"/>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70E1-4511-94B4-738FA8B3804B}"/>
              </c:ext>
            </c:extLst>
          </c:dPt>
          <c:dLbls>
            <c:dLbl>
              <c:idx val="0"/>
              <c:layout>
                <c:manualLayout>
                  <c:x val="-8.9828725368696245E-3"/>
                  <c:y val="6.13811507936507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0E1-4511-94B4-738FA8B3804B}"/>
                </c:ext>
              </c:extLst>
            </c:dLbl>
            <c:dLbl>
              <c:idx val="1"/>
              <c:delete val="1"/>
              <c:extLst>
                <c:ext xmlns:c15="http://schemas.microsoft.com/office/drawing/2012/chart" uri="{CE6537A1-D6FC-4f65-9D91-7224C49458BB}"/>
                <c:ext xmlns:c16="http://schemas.microsoft.com/office/drawing/2014/chart" uri="{C3380CC4-5D6E-409C-BE32-E72D297353CC}">
                  <c16:uniqueId val="{00000001-43E4-43B0-A35D-94B34B3454A8}"/>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5-70E1-4511-94B4-738FA8B3804B}"/>
                </c:ext>
              </c:extLst>
            </c:dLbl>
            <c:dLbl>
              <c:idx val="3"/>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7-70E1-4511-94B4-738FA8B3804B}"/>
                </c:ext>
              </c:extLst>
            </c:dLbl>
            <c:dLbl>
              <c:idx val="4"/>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9-70E1-4511-94B4-738FA8B3804B}"/>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functionality!$C$17:$C$21</c:f>
              <c:strCache>
                <c:ptCount val="5"/>
                <c:pt idx="0">
                  <c:v>Totalmente en desacuerdo</c:v>
                </c:pt>
                <c:pt idx="1">
                  <c:v>En desacuerdo</c:v>
                </c:pt>
                <c:pt idx="2">
                  <c:v>Ni de acuerdo ni en desacuerdo</c:v>
                </c:pt>
                <c:pt idx="3">
                  <c:v>De acuerdo</c:v>
                </c:pt>
                <c:pt idx="4">
                  <c:v>Totalmente de acuerdo</c:v>
                </c:pt>
              </c:strCache>
            </c:strRef>
          </c:cat>
          <c:val>
            <c:numRef>
              <c:f>functionality!$D$17:$D$21</c:f>
              <c:numCache>
                <c:formatCode>General</c:formatCode>
                <c:ptCount val="5"/>
                <c:pt idx="0">
                  <c:v>1</c:v>
                </c:pt>
                <c:pt idx="1">
                  <c:v>0</c:v>
                </c:pt>
                <c:pt idx="2">
                  <c:v>2</c:v>
                </c:pt>
                <c:pt idx="3">
                  <c:v>3</c:v>
                </c:pt>
                <c:pt idx="4">
                  <c:v>33</c:v>
                </c:pt>
              </c:numCache>
            </c:numRef>
          </c:val>
          <c:extLst>
            <c:ext xmlns:c16="http://schemas.microsoft.com/office/drawing/2014/chart" uri="{C3380CC4-5D6E-409C-BE32-E72D297353CC}">
              <c16:uniqueId val="{00000000-43E4-43B0-A35D-94B34B3454A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620209311825722"/>
          <c:y val="0.25147242063492065"/>
          <c:w val="0.39191957121502269"/>
          <c:h val="0.56279761904761905"/>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400">
                <a:latin typeface="Times New Roman" panose="02020603050405020304" pitchFamily="18" charset="0"/>
                <a:cs typeface="Times New Roman" panose="02020603050405020304" pitchFamily="18" charset="0"/>
              </a:rPr>
              <a:t>Utilidad</a:t>
            </a:r>
            <a:endParaRPr lang="en-US" sz="28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title>
    <c:autoTitleDeleted val="0"/>
    <c:plotArea>
      <c:layout/>
      <c:pieChart>
        <c:varyColors val="1"/>
        <c:ser>
          <c:idx val="0"/>
          <c:order val="0"/>
          <c:tx>
            <c:v>Serie</c:v>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B19E-4632-B80A-2B0E5173DF7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2-B19E-4632-B80A-2B0E5173DF77}"/>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7794-4886-B2A8-48B9823C342B}"/>
              </c:ext>
            </c:extLst>
          </c:dPt>
          <c:dPt>
            <c:idx val="3"/>
            <c:bubble3D val="0"/>
            <c:spPr>
              <a:solidFill>
                <a:srgbClr val="00B050"/>
              </a:solidFill>
              <a:ln w="19050">
                <a:noFill/>
              </a:ln>
              <a:effectLst/>
            </c:spPr>
            <c:extLst>
              <c:ext xmlns:c16="http://schemas.microsoft.com/office/drawing/2014/chart" uri="{C3380CC4-5D6E-409C-BE32-E72D297353CC}">
                <c16:uniqueId val="{00000007-7794-4886-B2A8-48B9823C342B}"/>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7794-4886-B2A8-48B9823C342B}"/>
              </c:ext>
            </c:extLst>
          </c:dPt>
          <c:dLbls>
            <c:dLbl>
              <c:idx val="0"/>
              <c:delete val="1"/>
              <c:extLst>
                <c:ext xmlns:c15="http://schemas.microsoft.com/office/drawing/2012/chart" uri="{CE6537A1-D6FC-4f65-9D91-7224C49458BB}"/>
                <c:ext xmlns:c16="http://schemas.microsoft.com/office/drawing/2014/chart" uri="{C3380CC4-5D6E-409C-BE32-E72D297353CC}">
                  <c16:uniqueId val="{00000001-B19E-4632-B80A-2B0E5173DF77}"/>
                </c:ext>
              </c:extLst>
            </c:dLbl>
            <c:dLbl>
              <c:idx val="1"/>
              <c:delete val="1"/>
              <c:extLst>
                <c:ext xmlns:c15="http://schemas.microsoft.com/office/drawing/2012/chart" uri="{CE6537A1-D6FC-4f65-9D91-7224C49458BB}"/>
                <c:ext xmlns:c16="http://schemas.microsoft.com/office/drawing/2014/chart" uri="{C3380CC4-5D6E-409C-BE32-E72D297353CC}">
                  <c16:uniqueId val="{00000002-B19E-4632-B80A-2B0E5173DF77}"/>
                </c:ext>
              </c:extLst>
            </c:dLbl>
            <c:dLbl>
              <c:idx val="2"/>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5-7794-4886-B2A8-48B9823C342B}"/>
                </c:ext>
              </c:extLst>
            </c:dLbl>
            <c:dLbl>
              <c:idx val="4"/>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9-7794-4886-B2A8-48B9823C342B}"/>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utility!$C$17:$C$21</c:f>
              <c:strCache>
                <c:ptCount val="5"/>
                <c:pt idx="0">
                  <c:v>Totalmente en desacuerdo</c:v>
                </c:pt>
                <c:pt idx="1">
                  <c:v>En desacuerdo</c:v>
                </c:pt>
                <c:pt idx="2">
                  <c:v>Ni de acuerdo ni en desacuerdo</c:v>
                </c:pt>
                <c:pt idx="3">
                  <c:v>De acuerdo</c:v>
                </c:pt>
                <c:pt idx="4">
                  <c:v>Totalmente de acuerdo</c:v>
                </c:pt>
              </c:strCache>
            </c:strRef>
          </c:cat>
          <c:val>
            <c:numRef>
              <c:f>utility!$D$17:$D$21</c:f>
              <c:numCache>
                <c:formatCode>General</c:formatCode>
                <c:ptCount val="5"/>
                <c:pt idx="0">
                  <c:v>0</c:v>
                </c:pt>
                <c:pt idx="1">
                  <c:v>0</c:v>
                </c:pt>
                <c:pt idx="2">
                  <c:v>3</c:v>
                </c:pt>
                <c:pt idx="3">
                  <c:v>7</c:v>
                </c:pt>
                <c:pt idx="4">
                  <c:v>17</c:v>
                </c:pt>
              </c:numCache>
            </c:numRef>
          </c:val>
          <c:extLst>
            <c:ext xmlns:c16="http://schemas.microsoft.com/office/drawing/2014/chart" uri="{C3380CC4-5D6E-409C-BE32-E72D297353CC}">
              <c16:uniqueId val="{00000000-B19E-4632-B80A-2B0E5173DF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050401019590441"/>
          <c:y val="0.21897820831232895"/>
          <c:w val="0.36191444669070078"/>
          <c:h val="0.4948975840167264"/>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L" sz="2400">
                <a:latin typeface="Times New Roman" panose="02020603050405020304" pitchFamily="18" charset="0"/>
                <a:cs typeface="Times New Roman" panose="02020603050405020304" pitchFamily="18" charset="0"/>
              </a:rPr>
              <a:t>Utilidad del manual de usuario</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E3CB-4850-B3E6-06B959907C7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E33-4FE2-86DC-2FA985CEF11F}"/>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8E33-4FE2-86DC-2FA985CEF11F}"/>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8E33-4FE2-86DC-2FA985CEF11F}"/>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2-E3CB-4850-B3E6-06B959907C77}"/>
              </c:ext>
            </c:extLst>
          </c:dPt>
          <c:dLbls>
            <c:dLbl>
              <c:idx val="0"/>
              <c:delete val="1"/>
              <c:extLst>
                <c:ext xmlns:c15="http://schemas.microsoft.com/office/drawing/2012/chart" uri="{CE6537A1-D6FC-4f65-9D91-7224C49458BB}"/>
                <c:ext xmlns:c16="http://schemas.microsoft.com/office/drawing/2014/chart" uri="{C3380CC4-5D6E-409C-BE32-E72D297353CC}">
                  <c16:uniqueId val="{00000001-E3CB-4850-B3E6-06B959907C77}"/>
                </c:ext>
              </c:extLst>
            </c:dLbl>
            <c:dLbl>
              <c:idx val="1"/>
              <c:numFmt formatCode="General"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3-8E33-4FE2-86DC-2FA985CEF11F}"/>
                </c:ext>
              </c:extLst>
            </c:dLbl>
            <c:dLbl>
              <c:idx val="3"/>
              <c:numFmt formatCode="General" sourceLinked="0"/>
              <c:spPr>
                <a:no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7-8E33-4FE2-86DC-2FA985CEF11F}"/>
                </c:ext>
              </c:extLst>
            </c:dLbl>
            <c:dLbl>
              <c:idx val="4"/>
              <c:delete val="1"/>
              <c:extLst>
                <c:ext xmlns:c15="http://schemas.microsoft.com/office/drawing/2012/chart" uri="{CE6537A1-D6FC-4f65-9D91-7224C49458BB}"/>
                <c:ext xmlns:c16="http://schemas.microsoft.com/office/drawing/2014/chart" uri="{C3380CC4-5D6E-409C-BE32-E72D297353CC}">
                  <c16:uniqueId val="{00000002-E3CB-4850-B3E6-06B959907C77}"/>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utility_manual!$C$17:$C$21</c:f>
              <c:strCache>
                <c:ptCount val="5"/>
                <c:pt idx="0">
                  <c:v>Totalmente en desacuerdo</c:v>
                </c:pt>
                <c:pt idx="1">
                  <c:v>En desacuerdo</c:v>
                </c:pt>
                <c:pt idx="2">
                  <c:v>Ni de acuerdo ni en desacuerdo</c:v>
                </c:pt>
                <c:pt idx="3">
                  <c:v>De acuerdo</c:v>
                </c:pt>
                <c:pt idx="4">
                  <c:v>Totalmente de acuerdo</c:v>
                </c:pt>
              </c:strCache>
            </c:strRef>
          </c:cat>
          <c:val>
            <c:numRef>
              <c:f>utility_manual!$D$17:$D$21</c:f>
              <c:numCache>
                <c:formatCode>General</c:formatCode>
                <c:ptCount val="5"/>
                <c:pt idx="0">
                  <c:v>0</c:v>
                </c:pt>
                <c:pt idx="1">
                  <c:v>2</c:v>
                </c:pt>
                <c:pt idx="2">
                  <c:v>3</c:v>
                </c:pt>
                <c:pt idx="3">
                  <c:v>4</c:v>
                </c:pt>
                <c:pt idx="4">
                  <c:v>0</c:v>
                </c:pt>
              </c:numCache>
            </c:numRef>
          </c:val>
          <c:extLst>
            <c:ext xmlns:c16="http://schemas.microsoft.com/office/drawing/2014/chart" uri="{C3380CC4-5D6E-409C-BE32-E72D297353CC}">
              <c16:uniqueId val="{00000000-E3CB-4850-B3E6-06B959907C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219930555555569"/>
          <c:y val="0.24629293825636284"/>
          <c:w val="0.36761555555555553"/>
          <c:h val="0.49430869938991395"/>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CL" sz="2400">
                <a:latin typeface="Times New Roman" panose="02020603050405020304" pitchFamily="18" charset="0"/>
                <a:cs typeface="Times New Roman" panose="02020603050405020304" pitchFamily="18" charset="0"/>
              </a:rPr>
              <a:t>Funcionalidad</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DD-4023-A9BE-BFE506D4257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75DD-4023-A9BE-BFE506D4257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75DD-4023-A9BE-BFE506D4257E}"/>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75DD-4023-A9BE-BFE506D4257E}"/>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75DD-4023-A9BE-BFE506D4257E}"/>
              </c:ext>
            </c:extLst>
          </c:dPt>
          <c:dLbls>
            <c:dLbl>
              <c:idx val="0"/>
              <c:layout>
                <c:manualLayout>
                  <c:x val="-8.9828725368696245E-3"/>
                  <c:y val="6.13811507936507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5DD-4023-A9BE-BFE506D4257E}"/>
                </c:ext>
              </c:extLst>
            </c:dLbl>
            <c:dLbl>
              <c:idx val="1"/>
              <c:delete val="1"/>
              <c:extLst>
                <c:ext xmlns:c15="http://schemas.microsoft.com/office/drawing/2012/chart" uri="{CE6537A1-D6FC-4f65-9D91-7224C49458BB}"/>
                <c:ext xmlns:c16="http://schemas.microsoft.com/office/drawing/2014/chart" uri="{C3380CC4-5D6E-409C-BE32-E72D297353CC}">
                  <c16:uniqueId val="{00000003-75DD-4023-A9BE-BFE506D4257E}"/>
                </c:ext>
              </c:extLst>
            </c:dLbl>
            <c:dLbl>
              <c:idx val="2"/>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5-75DD-4023-A9BE-BFE506D4257E}"/>
                </c:ext>
              </c:extLst>
            </c:dLbl>
            <c:dLbl>
              <c:idx val="3"/>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7-75DD-4023-A9BE-BFE506D4257E}"/>
                </c:ext>
              </c:extLst>
            </c:dLbl>
            <c:dLbl>
              <c:idx val="4"/>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9-75DD-4023-A9BE-BFE506D4257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functionality!$C$17:$C$21</c:f>
              <c:strCache>
                <c:ptCount val="5"/>
                <c:pt idx="0">
                  <c:v>Totalmente en desacuerdo</c:v>
                </c:pt>
                <c:pt idx="1">
                  <c:v>En desacuerdo</c:v>
                </c:pt>
                <c:pt idx="2">
                  <c:v>Ni de acuerdo ni en desacuerdo</c:v>
                </c:pt>
                <c:pt idx="3">
                  <c:v>De acuerdo</c:v>
                </c:pt>
                <c:pt idx="4">
                  <c:v>Totalmente de acuerdo</c:v>
                </c:pt>
              </c:strCache>
            </c:strRef>
          </c:cat>
          <c:val>
            <c:numRef>
              <c:f>functionality!$D$17:$D$21</c:f>
              <c:numCache>
                <c:formatCode>General</c:formatCode>
                <c:ptCount val="5"/>
                <c:pt idx="0">
                  <c:v>1</c:v>
                </c:pt>
                <c:pt idx="1">
                  <c:v>0</c:v>
                </c:pt>
                <c:pt idx="2">
                  <c:v>2</c:v>
                </c:pt>
                <c:pt idx="3">
                  <c:v>3</c:v>
                </c:pt>
                <c:pt idx="4">
                  <c:v>33</c:v>
                </c:pt>
              </c:numCache>
            </c:numRef>
          </c:val>
          <c:extLst>
            <c:ext xmlns:c16="http://schemas.microsoft.com/office/drawing/2014/chart" uri="{C3380CC4-5D6E-409C-BE32-E72D297353CC}">
              <c16:uniqueId val="{0000000A-75DD-4023-A9BE-BFE506D425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620209311825722"/>
          <c:y val="0.25147242063492065"/>
          <c:w val="0.39191957121502269"/>
          <c:h val="0.56279761904761905"/>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400">
                <a:latin typeface="Times New Roman" panose="02020603050405020304" pitchFamily="18" charset="0"/>
                <a:cs typeface="Times New Roman" panose="02020603050405020304" pitchFamily="18" charset="0"/>
              </a:rPr>
              <a:t>Utilidad</a:t>
            </a:r>
            <a:endParaRPr lang="en-US" sz="28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title>
    <c:autoTitleDeleted val="0"/>
    <c:plotArea>
      <c:layout/>
      <c:pieChart>
        <c:varyColors val="1"/>
        <c:ser>
          <c:idx val="0"/>
          <c:order val="0"/>
          <c:tx>
            <c:v>Serie</c:v>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5773-4579-83B5-DC47B60D002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5773-4579-83B5-DC47B60D0027}"/>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5773-4579-83B5-DC47B60D0027}"/>
              </c:ext>
            </c:extLst>
          </c:dPt>
          <c:dPt>
            <c:idx val="3"/>
            <c:bubble3D val="0"/>
            <c:spPr>
              <a:solidFill>
                <a:srgbClr val="00B050"/>
              </a:solidFill>
              <a:ln w="19050">
                <a:noFill/>
              </a:ln>
              <a:effectLst/>
            </c:spPr>
            <c:extLst>
              <c:ext xmlns:c16="http://schemas.microsoft.com/office/drawing/2014/chart" uri="{C3380CC4-5D6E-409C-BE32-E72D297353CC}">
                <c16:uniqueId val="{00000007-5773-4579-83B5-DC47B60D0027}"/>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5773-4579-83B5-DC47B60D0027}"/>
              </c:ext>
            </c:extLst>
          </c:dPt>
          <c:dLbls>
            <c:dLbl>
              <c:idx val="0"/>
              <c:delete val="1"/>
              <c:extLst>
                <c:ext xmlns:c15="http://schemas.microsoft.com/office/drawing/2012/chart" uri="{CE6537A1-D6FC-4f65-9D91-7224C49458BB}"/>
                <c:ext xmlns:c16="http://schemas.microsoft.com/office/drawing/2014/chart" uri="{C3380CC4-5D6E-409C-BE32-E72D297353CC}">
                  <c16:uniqueId val="{00000001-5773-4579-83B5-DC47B60D0027}"/>
                </c:ext>
              </c:extLst>
            </c:dLbl>
            <c:dLbl>
              <c:idx val="1"/>
              <c:delete val="1"/>
              <c:extLst>
                <c:ext xmlns:c15="http://schemas.microsoft.com/office/drawing/2012/chart" uri="{CE6537A1-D6FC-4f65-9D91-7224C49458BB}"/>
                <c:ext xmlns:c16="http://schemas.microsoft.com/office/drawing/2014/chart" uri="{C3380CC4-5D6E-409C-BE32-E72D297353CC}">
                  <c16:uniqueId val="{00000003-5773-4579-83B5-DC47B60D0027}"/>
                </c:ext>
              </c:extLst>
            </c:dLbl>
            <c:dLbl>
              <c:idx val="2"/>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5-5773-4579-83B5-DC47B60D0027}"/>
                </c:ext>
              </c:extLst>
            </c:dLbl>
            <c:dLbl>
              <c:idx val="4"/>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9-5773-4579-83B5-DC47B60D0027}"/>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utility!$C$17:$C$21</c:f>
              <c:strCache>
                <c:ptCount val="5"/>
                <c:pt idx="0">
                  <c:v>Totalmente en desacuerdo</c:v>
                </c:pt>
                <c:pt idx="1">
                  <c:v>En desacuerdo</c:v>
                </c:pt>
                <c:pt idx="2">
                  <c:v>Ni de acuerdo ni en desacuerdo</c:v>
                </c:pt>
                <c:pt idx="3">
                  <c:v>De acuerdo</c:v>
                </c:pt>
                <c:pt idx="4">
                  <c:v>Totalmente de acuerdo</c:v>
                </c:pt>
              </c:strCache>
            </c:strRef>
          </c:cat>
          <c:val>
            <c:numRef>
              <c:f>utility!$D$17:$D$21</c:f>
              <c:numCache>
                <c:formatCode>General</c:formatCode>
                <c:ptCount val="5"/>
                <c:pt idx="0">
                  <c:v>0</c:v>
                </c:pt>
                <c:pt idx="1">
                  <c:v>0</c:v>
                </c:pt>
                <c:pt idx="2">
                  <c:v>3</c:v>
                </c:pt>
                <c:pt idx="3">
                  <c:v>7</c:v>
                </c:pt>
                <c:pt idx="4">
                  <c:v>17</c:v>
                </c:pt>
              </c:numCache>
            </c:numRef>
          </c:val>
          <c:extLst>
            <c:ext xmlns:c16="http://schemas.microsoft.com/office/drawing/2014/chart" uri="{C3380CC4-5D6E-409C-BE32-E72D297353CC}">
              <c16:uniqueId val="{0000000A-5773-4579-83B5-DC47B60D00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050401019590441"/>
          <c:y val="0.21897820831232895"/>
          <c:w val="0.36191444669070078"/>
          <c:h val="0.4948975840167264"/>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L" sz="2400">
                <a:latin typeface="Times New Roman" panose="02020603050405020304" pitchFamily="18" charset="0"/>
                <a:cs typeface="Times New Roman" panose="02020603050405020304" pitchFamily="18" charset="0"/>
              </a:rPr>
              <a:t>Utilidad del manual de usuario</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1385-43E3-A5E2-CBDC69AC55C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385-43E3-A5E2-CBDC69AC55C5}"/>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1385-43E3-A5E2-CBDC69AC55C5}"/>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1385-43E3-A5E2-CBDC69AC55C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1385-43E3-A5E2-CBDC69AC55C5}"/>
              </c:ext>
            </c:extLst>
          </c:dPt>
          <c:dLbls>
            <c:dLbl>
              <c:idx val="0"/>
              <c:delete val="1"/>
              <c:extLst>
                <c:ext xmlns:c15="http://schemas.microsoft.com/office/drawing/2012/chart" uri="{CE6537A1-D6FC-4f65-9D91-7224C49458BB}"/>
                <c:ext xmlns:c16="http://schemas.microsoft.com/office/drawing/2014/chart" uri="{C3380CC4-5D6E-409C-BE32-E72D297353CC}">
                  <c16:uniqueId val="{00000001-1385-43E3-A5E2-CBDC69AC55C5}"/>
                </c:ext>
              </c:extLst>
            </c:dLbl>
            <c:dLbl>
              <c:idx val="1"/>
              <c:numFmt formatCode="General"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3-1385-43E3-A5E2-CBDC69AC55C5}"/>
                </c:ext>
              </c:extLst>
            </c:dLbl>
            <c:dLbl>
              <c:idx val="3"/>
              <c:numFmt formatCode="General" sourceLinked="0"/>
              <c:spPr>
                <a:no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extLst>
                <c:ext xmlns:c16="http://schemas.microsoft.com/office/drawing/2014/chart" uri="{C3380CC4-5D6E-409C-BE32-E72D297353CC}">
                  <c16:uniqueId val="{00000007-1385-43E3-A5E2-CBDC69AC55C5}"/>
                </c:ext>
              </c:extLst>
            </c:dLbl>
            <c:dLbl>
              <c:idx val="4"/>
              <c:delete val="1"/>
              <c:extLst>
                <c:ext xmlns:c15="http://schemas.microsoft.com/office/drawing/2012/chart" uri="{CE6537A1-D6FC-4f65-9D91-7224C49458BB}"/>
                <c:ext xmlns:c16="http://schemas.microsoft.com/office/drawing/2014/chart" uri="{C3380CC4-5D6E-409C-BE32-E72D297353CC}">
                  <c16:uniqueId val="{00000009-1385-43E3-A5E2-CBDC69AC55C5}"/>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s-CL"/>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utility_manual!$C$17:$C$21</c:f>
              <c:strCache>
                <c:ptCount val="5"/>
                <c:pt idx="0">
                  <c:v>Totalmente en desacuerdo</c:v>
                </c:pt>
                <c:pt idx="1">
                  <c:v>En desacuerdo</c:v>
                </c:pt>
                <c:pt idx="2">
                  <c:v>Ni de acuerdo ni en desacuerdo</c:v>
                </c:pt>
                <c:pt idx="3">
                  <c:v>De acuerdo</c:v>
                </c:pt>
                <c:pt idx="4">
                  <c:v>Totalmente de acuerdo</c:v>
                </c:pt>
              </c:strCache>
            </c:strRef>
          </c:cat>
          <c:val>
            <c:numRef>
              <c:f>utility_manual!$D$17:$D$21</c:f>
              <c:numCache>
                <c:formatCode>General</c:formatCode>
                <c:ptCount val="5"/>
                <c:pt idx="0">
                  <c:v>0</c:v>
                </c:pt>
                <c:pt idx="1">
                  <c:v>2</c:v>
                </c:pt>
                <c:pt idx="2">
                  <c:v>3</c:v>
                </c:pt>
                <c:pt idx="3">
                  <c:v>4</c:v>
                </c:pt>
                <c:pt idx="4">
                  <c:v>0</c:v>
                </c:pt>
              </c:numCache>
            </c:numRef>
          </c:val>
          <c:extLst>
            <c:ext xmlns:c16="http://schemas.microsoft.com/office/drawing/2014/chart" uri="{C3380CC4-5D6E-409C-BE32-E72D297353CC}">
              <c16:uniqueId val="{0000000A-1385-43E3-A5E2-CBDC69AC55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219930555555569"/>
          <c:y val="0.24629293825636284"/>
          <c:w val="0.36761555555555553"/>
          <c:h val="0.49430869938991395"/>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592230</xdr:colOff>
      <xdr:row>15</xdr:row>
      <xdr:rowOff>11486</xdr:rowOff>
    </xdr:from>
    <xdr:to>
      <xdr:col>16</xdr:col>
      <xdr:colOff>549088</xdr:colOff>
      <xdr:row>41</xdr:row>
      <xdr:rowOff>98486</xdr:rowOff>
    </xdr:to>
    <xdr:graphicFrame macro="">
      <xdr:nvGraphicFramePr>
        <xdr:cNvPr id="3" name="Gráfico 2">
          <a:extLst>
            <a:ext uri="{FF2B5EF4-FFF2-40B4-BE49-F238E27FC236}">
              <a16:creationId xmlns:a16="http://schemas.microsoft.com/office/drawing/2014/main" id="{431C2A30-32F9-4E22-A878-E5090D1DA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233362</xdr:colOff>
      <xdr:row>14</xdr:row>
      <xdr:rowOff>4760</xdr:rowOff>
    </xdr:from>
    <xdr:to>
      <xdr:col>16</xdr:col>
      <xdr:colOff>347383</xdr:colOff>
      <xdr:row>40</xdr:row>
      <xdr:rowOff>91760</xdr:rowOff>
    </xdr:to>
    <xdr:graphicFrame macro="">
      <xdr:nvGraphicFramePr>
        <xdr:cNvPr id="3" name="Gráfico 2">
          <a:extLst>
            <a:ext uri="{FF2B5EF4-FFF2-40B4-BE49-F238E27FC236}">
              <a16:creationId xmlns:a16="http://schemas.microsoft.com/office/drawing/2014/main" id="{7BD62F7E-9A29-46CF-8A05-D85B3D7C7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442910</xdr:colOff>
      <xdr:row>14</xdr:row>
      <xdr:rowOff>166686</xdr:rowOff>
    </xdr:from>
    <xdr:to>
      <xdr:col>20</xdr:col>
      <xdr:colOff>327710</xdr:colOff>
      <xdr:row>41</xdr:row>
      <xdr:rowOff>63186</xdr:rowOff>
    </xdr:to>
    <xdr:graphicFrame macro="">
      <xdr:nvGraphicFramePr>
        <xdr:cNvPr id="2" name="Gráfico 1">
          <a:extLst>
            <a:ext uri="{FF2B5EF4-FFF2-40B4-BE49-F238E27FC236}">
              <a16:creationId xmlns:a16="http://schemas.microsoft.com/office/drawing/2014/main" id="{169C67D3-959C-4801-9764-384C93EA7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618005</xdr:colOff>
      <xdr:row>29</xdr:row>
      <xdr:rowOff>87000</xdr:rowOff>
    </xdr:to>
    <xdr:graphicFrame macro="">
      <xdr:nvGraphicFramePr>
        <xdr:cNvPr id="7" name="Gráfico 6">
          <a:extLst>
            <a:ext uri="{FF2B5EF4-FFF2-40B4-BE49-F238E27FC236}">
              <a16:creationId xmlns:a16="http://schemas.microsoft.com/office/drawing/2014/main" id="{A72182FA-E280-4654-875F-29865F9FD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71437</xdr:colOff>
      <xdr:row>3</xdr:row>
      <xdr:rowOff>0</xdr:rowOff>
    </xdr:from>
    <xdr:to>
      <xdr:col>19</xdr:col>
      <xdr:colOff>588869</xdr:colOff>
      <xdr:row>29</xdr:row>
      <xdr:rowOff>87000</xdr:rowOff>
    </xdr:to>
    <xdr:graphicFrame macro="">
      <xdr:nvGraphicFramePr>
        <xdr:cNvPr id="8" name="Gráfico 7">
          <a:extLst>
            <a:ext uri="{FF2B5EF4-FFF2-40B4-BE49-F238E27FC236}">
              <a16:creationId xmlns:a16="http://schemas.microsoft.com/office/drawing/2014/main" id="{7DE8A7D3-0DCA-45E7-B76C-CDA51CBEA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261937</xdr:colOff>
      <xdr:row>3</xdr:row>
      <xdr:rowOff>23812</xdr:rowOff>
    </xdr:from>
    <xdr:to>
      <xdr:col>29</xdr:col>
      <xdr:colOff>550148</xdr:colOff>
      <xdr:row>29</xdr:row>
      <xdr:rowOff>110812</xdr:rowOff>
    </xdr:to>
    <xdr:graphicFrame macro="">
      <xdr:nvGraphicFramePr>
        <xdr:cNvPr id="9" name="Gráfico 8">
          <a:extLst>
            <a:ext uri="{FF2B5EF4-FFF2-40B4-BE49-F238E27FC236}">
              <a16:creationId xmlns:a16="http://schemas.microsoft.com/office/drawing/2014/main" id="{8283C5B9-296F-41EC-878E-FBB749B5E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E5967C-5621-40A6-BBEE-EE2E7A24C7F8}" name="Tabla1" displayName="Tabla1" ref="T7:U12" totalsRowShown="0">
  <autoFilter ref="T7:U12" xr:uid="{85116D24-81EB-4407-81C5-5703B568EF72}"/>
  <tableColumns count="2">
    <tableColumn id="1" xr3:uid="{69DFBA23-CA9A-4BE2-BB7D-8139DCDB9494}" name="Respuesta"/>
    <tableColumn id="2" xr3:uid="{C7AE381A-1A04-4256-9CC4-AADFF90F5411}" name="Columna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66A6D1-E559-4AD8-91AA-FCE860BF5BA4}" name="Tabla14" displayName="Tabla14" ref="T7:U12" totalsRowShown="0">
  <autoFilter ref="T7:U12" xr:uid="{BF1DD84E-04E0-4A4E-B5C9-1A4952A6C6E7}"/>
  <tableColumns count="2">
    <tableColumn id="1" xr3:uid="{E28FFCB6-A8D7-4F40-915B-9C5885D70319}" name="Respuesta"/>
    <tableColumn id="2" xr3:uid="{1D98178E-A8D2-4E82-9BFB-2E1294F4F369}" name="Columna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07C075-8FAA-4882-8331-9E38964DE26C}" name="Tabla145" displayName="Tabla145" ref="T7:U12" totalsRowShown="0">
  <autoFilter ref="T7:U12" xr:uid="{754166F7-7F02-462E-8DA7-E3987F6D3A0B}"/>
  <tableColumns count="2">
    <tableColumn id="1" xr3:uid="{2DB9D7D3-62E0-4F28-8589-38A2302ECB67}" name="Respuesta"/>
    <tableColumn id="2" xr3:uid="{15029546-DADC-4C74-87C9-4F9630DB4020}" name="Columna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
  <sheetViews>
    <sheetView topLeftCell="A4" zoomScale="85" zoomScaleNormal="85" workbookViewId="0">
      <selection activeCell="D34" sqref="D34"/>
    </sheetView>
  </sheetViews>
  <sheetFormatPr baseColWidth="10" defaultColWidth="9.140625" defaultRowHeight="15"/>
  <cols>
    <col min="1" max="1" width="29.28515625" bestFit="1" customWidth="1"/>
    <col min="2" max="2" width="10.28515625" customWidth="1"/>
    <col min="3" max="3" width="29.28515625" bestFit="1" customWidth="1"/>
    <col min="4" max="16" width="10.28515625" customWidth="1"/>
    <col min="20" max="20" width="29.28515625" bestFit="1" customWidth="1"/>
    <col min="23" max="23" width="12.42578125" customWidth="1"/>
  </cols>
  <sheetData>
    <row r="1" spans="1:21" s="2" customFormat="1" ht="195">
      <c r="B1" s="3" t="s">
        <v>0</v>
      </c>
      <c r="C1" s="3" t="s">
        <v>1</v>
      </c>
      <c r="D1" s="3" t="s">
        <v>2</v>
      </c>
      <c r="E1" s="3" t="s">
        <v>3</v>
      </c>
      <c r="F1" s="3" t="s">
        <v>4</v>
      </c>
      <c r="G1" s="3" t="s">
        <v>5</v>
      </c>
      <c r="H1" s="3" t="s">
        <v>6</v>
      </c>
      <c r="I1" s="3" t="s">
        <v>7</v>
      </c>
      <c r="J1" s="3" t="s">
        <v>8</v>
      </c>
      <c r="K1" s="3" t="s">
        <v>9</v>
      </c>
      <c r="L1" s="3" t="s">
        <v>10</v>
      </c>
      <c r="M1" s="3" t="s">
        <v>11</v>
      </c>
      <c r="N1" s="3" t="s">
        <v>12</v>
      </c>
      <c r="O1" s="3" t="s">
        <v>13</v>
      </c>
      <c r="P1" s="3" t="s">
        <v>14</v>
      </c>
    </row>
    <row r="2" spans="1:21">
      <c r="A2" s="1">
        <v>0</v>
      </c>
      <c r="B2" t="s">
        <v>15</v>
      </c>
      <c r="C2" t="s">
        <v>16</v>
      </c>
      <c r="D2">
        <v>5</v>
      </c>
      <c r="E2">
        <v>5</v>
      </c>
      <c r="F2">
        <v>5</v>
      </c>
      <c r="G2">
        <v>5</v>
      </c>
      <c r="H2">
        <v>5</v>
      </c>
      <c r="I2">
        <v>5</v>
      </c>
      <c r="J2">
        <v>5</v>
      </c>
      <c r="K2">
        <v>5</v>
      </c>
      <c r="L2">
        <v>5</v>
      </c>
      <c r="M2">
        <v>5</v>
      </c>
      <c r="N2">
        <v>5</v>
      </c>
      <c r="O2">
        <v>5</v>
      </c>
      <c r="P2">
        <v>5</v>
      </c>
    </row>
    <row r="3" spans="1:21">
      <c r="A3" s="1">
        <v>1</v>
      </c>
      <c r="B3" t="s">
        <v>17</v>
      </c>
      <c r="C3" t="s">
        <v>18</v>
      </c>
      <c r="D3">
        <v>5</v>
      </c>
      <c r="E3">
        <v>5</v>
      </c>
      <c r="F3">
        <v>4</v>
      </c>
      <c r="G3">
        <v>4</v>
      </c>
      <c r="H3">
        <v>4</v>
      </c>
      <c r="I3">
        <v>5</v>
      </c>
      <c r="J3">
        <v>5</v>
      </c>
      <c r="K3">
        <v>5</v>
      </c>
      <c r="L3">
        <v>5</v>
      </c>
      <c r="M3">
        <v>5</v>
      </c>
      <c r="N3">
        <v>5</v>
      </c>
      <c r="O3">
        <v>5</v>
      </c>
      <c r="P3">
        <v>5</v>
      </c>
    </row>
    <row r="4" spans="1:21">
      <c r="A4" s="1">
        <v>2</v>
      </c>
      <c r="B4" t="s">
        <v>19</v>
      </c>
      <c r="C4" t="s">
        <v>20</v>
      </c>
      <c r="D4">
        <v>5</v>
      </c>
      <c r="E4">
        <v>5</v>
      </c>
      <c r="F4">
        <v>5</v>
      </c>
      <c r="G4">
        <v>5</v>
      </c>
      <c r="H4">
        <v>5</v>
      </c>
      <c r="I4">
        <v>5</v>
      </c>
      <c r="J4">
        <v>3</v>
      </c>
      <c r="K4">
        <v>1</v>
      </c>
      <c r="L4">
        <v>5</v>
      </c>
      <c r="M4">
        <v>5</v>
      </c>
      <c r="N4">
        <v>5</v>
      </c>
      <c r="O4">
        <v>5</v>
      </c>
      <c r="P4">
        <v>3</v>
      </c>
    </row>
    <row r="7" spans="1:21">
      <c r="C7" s="5" t="s">
        <v>67</v>
      </c>
      <c r="D7" s="5"/>
      <c r="E7" s="5"/>
      <c r="F7" s="5"/>
      <c r="G7" s="5"/>
      <c r="H7" s="5"/>
      <c r="I7" s="5"/>
      <c r="J7" s="5"/>
      <c r="K7" s="5"/>
      <c r="L7" s="5"/>
      <c r="M7" s="5"/>
      <c r="N7" s="5"/>
      <c r="O7" s="5"/>
      <c r="P7" s="5"/>
      <c r="T7" t="s">
        <v>59</v>
      </c>
      <c r="U7" t="s">
        <v>65</v>
      </c>
    </row>
    <row r="8" spans="1:21" ht="15.75" customHeight="1">
      <c r="C8" s="5" t="str">
        <f>T8</f>
        <v>Totalmente en desacuerdo</v>
      </c>
      <c r="D8" s="5">
        <f>COUNTIF(D$2:D$4,$U8)</f>
        <v>0</v>
      </c>
      <c r="E8" s="5">
        <f t="shared" ref="E8:P12" si="0">COUNTIF(E$2:E$4,$U8)</f>
        <v>0</v>
      </c>
      <c r="F8" s="5">
        <f t="shared" si="0"/>
        <v>0</v>
      </c>
      <c r="G8" s="5">
        <f t="shared" si="0"/>
        <v>0</v>
      </c>
      <c r="H8" s="5">
        <f t="shared" si="0"/>
        <v>0</v>
      </c>
      <c r="I8" s="5">
        <f t="shared" si="0"/>
        <v>0</v>
      </c>
      <c r="J8" s="5">
        <f t="shared" si="0"/>
        <v>0</v>
      </c>
      <c r="K8" s="5">
        <f t="shared" si="0"/>
        <v>1</v>
      </c>
      <c r="L8" s="5">
        <f t="shared" si="0"/>
        <v>0</v>
      </c>
      <c r="M8" s="5">
        <f t="shared" si="0"/>
        <v>0</v>
      </c>
      <c r="N8" s="5">
        <f t="shared" si="0"/>
        <v>0</v>
      </c>
      <c r="O8" s="5">
        <f t="shared" si="0"/>
        <v>0</v>
      </c>
      <c r="P8" s="5">
        <f t="shared" si="0"/>
        <v>0</v>
      </c>
      <c r="T8" t="s">
        <v>60</v>
      </c>
      <c r="U8">
        <v>1</v>
      </c>
    </row>
    <row r="9" spans="1:21">
      <c r="C9" s="5" t="str">
        <f t="shared" ref="C9:C12" si="1">T9</f>
        <v>En desacuerdo</v>
      </c>
      <c r="D9" s="5">
        <f>COUNTIF(D$2:D$4,$U9)</f>
        <v>0</v>
      </c>
      <c r="E9" s="5">
        <f t="shared" si="0"/>
        <v>0</v>
      </c>
      <c r="F9" s="5">
        <f>COUNTIF(F$2:F$4,$U9)</f>
        <v>0</v>
      </c>
      <c r="G9" s="5">
        <f t="shared" si="0"/>
        <v>0</v>
      </c>
      <c r="H9" s="5">
        <f t="shared" si="0"/>
        <v>0</v>
      </c>
      <c r="I9" s="5">
        <f t="shared" si="0"/>
        <v>0</v>
      </c>
      <c r="J9" s="5">
        <f t="shared" si="0"/>
        <v>0</v>
      </c>
      <c r="K9" s="5">
        <f t="shared" si="0"/>
        <v>0</v>
      </c>
      <c r="L9" s="5">
        <f t="shared" si="0"/>
        <v>0</v>
      </c>
      <c r="M9" s="5">
        <f t="shared" si="0"/>
        <v>0</v>
      </c>
      <c r="N9" s="5">
        <f t="shared" si="0"/>
        <v>0</v>
      </c>
      <c r="O9" s="5">
        <f t="shared" si="0"/>
        <v>0</v>
      </c>
      <c r="P9" s="5">
        <f t="shared" si="0"/>
        <v>0</v>
      </c>
      <c r="T9" t="s">
        <v>61</v>
      </c>
      <c r="U9">
        <v>2</v>
      </c>
    </row>
    <row r="10" spans="1:21">
      <c r="C10" s="5" t="str">
        <f>T10</f>
        <v>Ni de acuerdo ni en desacuerdo</v>
      </c>
      <c r="D10" s="5">
        <f t="shared" ref="D10:D12" si="2">COUNTIF(D$2:D$4,$U10)</f>
        <v>0</v>
      </c>
      <c r="E10" s="5">
        <f t="shared" si="0"/>
        <v>0</v>
      </c>
      <c r="F10" s="5">
        <f>COUNTIF(F$2:F$4,$U10)</f>
        <v>0</v>
      </c>
      <c r="G10" s="5">
        <f t="shared" si="0"/>
        <v>0</v>
      </c>
      <c r="H10" s="5">
        <f t="shared" si="0"/>
        <v>0</v>
      </c>
      <c r="I10" s="5">
        <f t="shared" si="0"/>
        <v>0</v>
      </c>
      <c r="J10" s="5">
        <f t="shared" si="0"/>
        <v>1</v>
      </c>
      <c r="K10" s="5">
        <f t="shared" si="0"/>
        <v>0</v>
      </c>
      <c r="L10" s="5">
        <f t="shared" si="0"/>
        <v>0</v>
      </c>
      <c r="M10" s="5">
        <f t="shared" si="0"/>
        <v>0</v>
      </c>
      <c r="N10" s="5">
        <f t="shared" si="0"/>
        <v>0</v>
      </c>
      <c r="O10" s="5">
        <f t="shared" si="0"/>
        <v>0</v>
      </c>
      <c r="P10" s="5">
        <f t="shared" si="0"/>
        <v>1</v>
      </c>
      <c r="T10" t="s">
        <v>62</v>
      </c>
      <c r="U10">
        <v>3</v>
      </c>
    </row>
    <row r="11" spans="1:21">
      <c r="C11" s="5" t="str">
        <f t="shared" si="1"/>
        <v>De acuerdo</v>
      </c>
      <c r="D11" s="5">
        <f t="shared" si="2"/>
        <v>0</v>
      </c>
      <c r="E11" s="5">
        <f t="shared" si="0"/>
        <v>0</v>
      </c>
      <c r="F11" s="5">
        <f t="shared" si="0"/>
        <v>1</v>
      </c>
      <c r="G11" s="5">
        <f t="shared" si="0"/>
        <v>1</v>
      </c>
      <c r="H11" s="5">
        <f t="shared" si="0"/>
        <v>1</v>
      </c>
      <c r="I11" s="5">
        <f t="shared" si="0"/>
        <v>0</v>
      </c>
      <c r="J11" s="5">
        <f t="shared" si="0"/>
        <v>0</v>
      </c>
      <c r="K11" s="5">
        <f t="shared" si="0"/>
        <v>0</v>
      </c>
      <c r="L11" s="5">
        <f t="shared" si="0"/>
        <v>0</v>
      </c>
      <c r="M11" s="5">
        <f t="shared" si="0"/>
        <v>0</v>
      </c>
      <c r="N11" s="5">
        <f t="shared" si="0"/>
        <v>0</v>
      </c>
      <c r="O11" s="5">
        <f t="shared" si="0"/>
        <v>0</v>
      </c>
      <c r="P11" s="5">
        <f t="shared" si="0"/>
        <v>0</v>
      </c>
      <c r="T11" t="s">
        <v>63</v>
      </c>
      <c r="U11">
        <v>4</v>
      </c>
    </row>
    <row r="12" spans="1:21">
      <c r="C12" s="5" t="str">
        <f t="shared" si="1"/>
        <v>Totalmente de acuerdo</v>
      </c>
      <c r="D12" s="5">
        <f t="shared" si="2"/>
        <v>3</v>
      </c>
      <c r="E12" s="5">
        <f t="shared" si="0"/>
        <v>3</v>
      </c>
      <c r="F12" s="5">
        <f>COUNTIF(F$2:F$4,$U12)</f>
        <v>2</v>
      </c>
      <c r="G12" s="5">
        <f t="shared" si="0"/>
        <v>2</v>
      </c>
      <c r="H12" s="5">
        <f t="shared" si="0"/>
        <v>2</v>
      </c>
      <c r="I12" s="5">
        <f t="shared" si="0"/>
        <v>3</v>
      </c>
      <c r="J12" s="5">
        <f t="shared" si="0"/>
        <v>2</v>
      </c>
      <c r="K12" s="5">
        <f t="shared" si="0"/>
        <v>2</v>
      </c>
      <c r="L12" s="5">
        <f t="shared" si="0"/>
        <v>3</v>
      </c>
      <c r="M12" s="5">
        <f t="shared" si="0"/>
        <v>3</v>
      </c>
      <c r="N12" s="5">
        <f t="shared" si="0"/>
        <v>3</v>
      </c>
      <c r="O12" s="5">
        <f t="shared" si="0"/>
        <v>3</v>
      </c>
      <c r="P12" s="5">
        <f t="shared" si="0"/>
        <v>2</v>
      </c>
      <c r="T12" t="s">
        <v>64</v>
      </c>
      <c r="U12">
        <v>5</v>
      </c>
    </row>
    <row r="16" spans="1:21">
      <c r="C16" s="5" t="s">
        <v>68</v>
      </c>
      <c r="D16" s="5"/>
    </row>
    <row r="17" spans="3:16">
      <c r="C17" s="5" t="str">
        <f>T8</f>
        <v>Totalmente en desacuerdo</v>
      </c>
      <c r="D17" s="5">
        <f>SUM($D8:$P8)</f>
        <v>1</v>
      </c>
      <c r="E17" s="6"/>
      <c r="F17" s="6"/>
      <c r="G17" s="6"/>
      <c r="H17" s="6"/>
      <c r="I17" s="6"/>
      <c r="J17" s="6"/>
      <c r="K17" s="6"/>
      <c r="L17" s="6"/>
      <c r="M17" s="6"/>
      <c r="N17" s="6"/>
      <c r="O17" s="6"/>
      <c r="P17" s="6"/>
    </row>
    <row r="18" spans="3:16">
      <c r="C18" s="5" t="str">
        <f t="shared" ref="C18:C21" si="3">T9</f>
        <v>En desacuerdo</v>
      </c>
      <c r="D18" s="5">
        <f t="shared" ref="D18:D21" si="4">SUM($D9:$P9)</f>
        <v>0</v>
      </c>
      <c r="E18" s="6"/>
      <c r="F18" s="6"/>
      <c r="G18" s="6"/>
      <c r="H18" s="6"/>
      <c r="I18" s="6"/>
      <c r="J18" s="6"/>
      <c r="K18" s="6"/>
      <c r="L18" s="6"/>
      <c r="M18" s="6"/>
      <c r="N18" s="6"/>
      <c r="O18" s="6"/>
      <c r="P18" s="6"/>
    </row>
    <row r="19" spans="3:16">
      <c r="C19" s="5" t="str">
        <f t="shared" si="3"/>
        <v>Ni de acuerdo ni en desacuerdo</v>
      </c>
      <c r="D19" s="5">
        <f t="shared" si="4"/>
        <v>2</v>
      </c>
      <c r="E19" s="6"/>
      <c r="F19" s="6"/>
      <c r="G19" s="6"/>
      <c r="H19" s="6"/>
      <c r="I19" s="6"/>
      <c r="J19" s="6"/>
      <c r="K19" s="6"/>
      <c r="L19" s="6"/>
      <c r="M19" s="6"/>
      <c r="N19" s="6"/>
      <c r="O19" s="6"/>
      <c r="P19" s="6"/>
    </row>
    <row r="20" spans="3:16">
      <c r="C20" s="5" t="str">
        <f t="shared" si="3"/>
        <v>De acuerdo</v>
      </c>
      <c r="D20" s="5">
        <f t="shared" si="4"/>
        <v>3</v>
      </c>
      <c r="E20" s="6"/>
      <c r="F20" s="6"/>
      <c r="G20" s="6"/>
      <c r="H20" s="6"/>
      <c r="I20" s="6"/>
      <c r="J20" s="6"/>
      <c r="K20" s="6"/>
      <c r="L20" s="6"/>
      <c r="M20" s="6"/>
      <c r="N20" s="6"/>
      <c r="O20" s="6"/>
      <c r="P20" s="6"/>
    </row>
    <row r="21" spans="3:16">
      <c r="C21" s="5" t="str">
        <f t="shared" si="3"/>
        <v>Totalmente de acuerdo</v>
      </c>
      <c r="D21" s="5">
        <f t="shared" si="4"/>
        <v>33</v>
      </c>
      <c r="E21" s="6"/>
      <c r="F21" s="6"/>
      <c r="G21" s="6"/>
      <c r="H21" s="6"/>
      <c r="I21" s="6"/>
      <c r="J21" s="6"/>
      <c r="K21" s="6"/>
      <c r="L21" s="6"/>
      <c r="M21" s="6"/>
      <c r="N21" s="6"/>
      <c r="O21" s="6"/>
      <c r="P21" s="6"/>
    </row>
    <row r="22" spans="3:16">
      <c r="C22" s="5" t="s">
        <v>66</v>
      </c>
      <c r="D22" s="5">
        <f>SUM(D17:D21)</f>
        <v>39</v>
      </c>
      <c r="E22" s="6"/>
      <c r="F22" s="6"/>
      <c r="G22" s="6"/>
      <c r="H22" s="6"/>
      <c r="I22" s="6"/>
      <c r="J22" s="6"/>
      <c r="K22" s="6"/>
      <c r="L22" s="6"/>
      <c r="M22" s="6"/>
      <c r="N22" s="6"/>
      <c r="O22" s="6"/>
      <c r="P22" s="6"/>
    </row>
    <row r="27" spans="3:16">
      <c r="C27" s="5" t="s">
        <v>72</v>
      </c>
    </row>
    <row r="28" spans="3:16">
      <c r="C28" s="5" t="s">
        <v>59</v>
      </c>
      <c r="D28" s="5"/>
    </row>
    <row r="29" spans="3:16">
      <c r="C29" s="5" t="s">
        <v>60</v>
      </c>
      <c r="D29" s="12">
        <f>D17/D$22</f>
        <v>2.564102564102564E-2</v>
      </c>
    </row>
    <row r="30" spans="3:16">
      <c r="C30" s="5" t="s">
        <v>61</v>
      </c>
      <c r="D30" s="12">
        <f>D18/D$22</f>
        <v>0</v>
      </c>
    </row>
    <row r="31" spans="3:16">
      <c r="C31" s="5" t="s">
        <v>62</v>
      </c>
      <c r="D31" s="12">
        <f>D19/D$22</f>
        <v>5.128205128205128E-2</v>
      </c>
    </row>
    <row r="32" spans="3:16">
      <c r="C32" s="5" t="s">
        <v>63</v>
      </c>
      <c r="D32" s="12">
        <f>D20/D$22</f>
        <v>7.6923076923076927E-2</v>
      </c>
    </row>
    <row r="33" spans="3:4">
      <c r="C33" s="5" t="s">
        <v>64</v>
      </c>
      <c r="D33" s="12">
        <f>D21/D$22</f>
        <v>0.84615384615384615</v>
      </c>
    </row>
    <row r="34" spans="3:4">
      <c r="C34" s="10" t="s">
        <v>66</v>
      </c>
      <c r="D34" s="11">
        <f>SUM(D29:D33)</f>
        <v>1</v>
      </c>
    </row>
    <row r="37" spans="3:4">
      <c r="D37" s="8"/>
    </row>
  </sheetData>
  <pageMargins left="0.75" right="0.75" top="1" bottom="1" header="0.5" footer="0.5"/>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
  <sheetViews>
    <sheetView tabSelected="1" workbookViewId="0">
      <selection activeCell="O10" sqref="O10:P10"/>
    </sheetView>
  </sheetViews>
  <sheetFormatPr baseColWidth="10" defaultColWidth="9.140625" defaultRowHeight="15"/>
  <cols>
    <col min="15" max="16" width="11.85546875" bestFit="1" customWidth="1"/>
  </cols>
  <sheetData>
    <row r="1" spans="1:16" s="2" customFormat="1" ht="210">
      <c r="B1" s="3" t="s">
        <v>0</v>
      </c>
      <c r="C1" s="3" t="s">
        <v>1</v>
      </c>
      <c r="D1" s="3" t="s">
        <v>21</v>
      </c>
      <c r="E1" s="3" t="s">
        <v>22</v>
      </c>
      <c r="F1" s="3" t="s">
        <v>23</v>
      </c>
      <c r="G1" s="3" t="s">
        <v>24</v>
      </c>
      <c r="H1" s="3" t="s">
        <v>25</v>
      </c>
      <c r="I1" s="3" t="s">
        <v>26</v>
      </c>
      <c r="J1" s="3" t="s">
        <v>27</v>
      </c>
      <c r="K1" s="3" t="s">
        <v>28</v>
      </c>
      <c r="L1" s="3" t="s">
        <v>29</v>
      </c>
      <c r="M1" s="3" t="s">
        <v>30</v>
      </c>
      <c r="O1" s="2" t="s">
        <v>69</v>
      </c>
    </row>
    <row r="2" spans="1:16">
      <c r="A2" s="1">
        <v>0</v>
      </c>
      <c r="B2" t="s">
        <v>15</v>
      </c>
      <c r="C2" t="s">
        <v>16</v>
      </c>
      <c r="D2">
        <v>4</v>
      </c>
      <c r="E2">
        <v>2</v>
      </c>
      <c r="F2">
        <v>4</v>
      </c>
      <c r="G2">
        <v>4</v>
      </c>
      <c r="H2">
        <v>5</v>
      </c>
      <c r="I2">
        <v>1</v>
      </c>
      <c r="J2">
        <v>4</v>
      </c>
      <c r="K2">
        <v>4</v>
      </c>
      <c r="L2">
        <v>4</v>
      </c>
      <c r="M2">
        <v>1</v>
      </c>
      <c r="O2">
        <f>((D2-1)+(F2-1)+(H2-1)+(J2-1)+(L2-1)+(5-E2)+(5-G2)+(5-I2)+(5-K2)+(5-M2))*2.5</f>
        <v>72.5</v>
      </c>
    </row>
    <row r="3" spans="1:16">
      <c r="A3" s="1">
        <v>1</v>
      </c>
      <c r="B3" t="s">
        <v>17</v>
      </c>
      <c r="C3" t="s">
        <v>18</v>
      </c>
      <c r="D3">
        <v>4</v>
      </c>
      <c r="E3">
        <v>1</v>
      </c>
      <c r="F3">
        <v>4</v>
      </c>
      <c r="G3">
        <v>4</v>
      </c>
      <c r="H3">
        <v>5</v>
      </c>
      <c r="I3">
        <v>2</v>
      </c>
      <c r="J3">
        <v>4</v>
      </c>
      <c r="K3">
        <v>1</v>
      </c>
      <c r="L3">
        <v>4</v>
      </c>
      <c r="M3">
        <v>3</v>
      </c>
      <c r="O3">
        <f>((D3-1)+(F3-1)+(H3-1)+(J3-1)+(L3-1)+(5-E3)+(5-G3)+(5-I3)+(5-K3)+(5-M3))*2.5</f>
        <v>75</v>
      </c>
    </row>
    <row r="4" spans="1:16">
      <c r="A4" s="1">
        <v>2</v>
      </c>
      <c r="B4" t="s">
        <v>19</v>
      </c>
      <c r="C4" t="s">
        <v>20</v>
      </c>
      <c r="D4">
        <v>5</v>
      </c>
      <c r="E4">
        <v>1</v>
      </c>
      <c r="F4">
        <v>5</v>
      </c>
      <c r="G4">
        <v>2</v>
      </c>
      <c r="H4">
        <v>4</v>
      </c>
      <c r="I4">
        <v>1</v>
      </c>
      <c r="J4">
        <v>4</v>
      </c>
      <c r="K4">
        <v>1</v>
      </c>
      <c r="L4">
        <v>5</v>
      </c>
      <c r="M4">
        <v>2</v>
      </c>
      <c r="O4">
        <f t="shared" ref="O4" si="0">((D4-1)+(F4-1)+(H4-1)+(J4-1)+(L4-1)+(5-E4)+(5-G4)+(5-I4)+(5-K4)+(5-M4))*2.5</f>
        <v>90</v>
      </c>
    </row>
    <row r="9" spans="1:16">
      <c r="O9" t="s">
        <v>70</v>
      </c>
      <c r="P9" t="s">
        <v>71</v>
      </c>
    </row>
    <row r="10" spans="1:16">
      <c r="O10" s="13">
        <f>AVERAGE(O2:O4)</f>
        <v>79.166666666666671</v>
      </c>
      <c r="P10" s="13">
        <f>STDEV(O2:O4)</f>
        <v>9.464847243000456</v>
      </c>
    </row>
    <row r="12" spans="1:16">
      <c r="O12" s="4"/>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4"/>
  <sheetViews>
    <sheetView topLeftCell="A7" zoomScale="85" zoomScaleNormal="85" workbookViewId="0">
      <selection activeCell="D31" sqref="D31:D33"/>
    </sheetView>
  </sheetViews>
  <sheetFormatPr baseColWidth="10" defaultColWidth="9.140625" defaultRowHeight="15"/>
  <cols>
    <col min="3" max="3" width="30.42578125" bestFit="1" customWidth="1"/>
  </cols>
  <sheetData>
    <row r="1" spans="1:21" s="2" customFormat="1" ht="345">
      <c r="B1" s="3" t="s">
        <v>0</v>
      </c>
      <c r="C1" s="3" t="s">
        <v>1</v>
      </c>
      <c r="D1" s="3" t="s">
        <v>31</v>
      </c>
      <c r="E1" s="3" t="s">
        <v>32</v>
      </c>
      <c r="F1" s="3" t="s">
        <v>33</v>
      </c>
      <c r="G1" s="3" t="s">
        <v>34</v>
      </c>
      <c r="H1" s="3" t="s">
        <v>35</v>
      </c>
      <c r="I1" s="3" t="s">
        <v>36</v>
      </c>
      <c r="J1" s="3" t="s">
        <v>37</v>
      </c>
      <c r="K1" s="3" t="s">
        <v>38</v>
      </c>
      <c r="L1" s="3" t="s">
        <v>39</v>
      </c>
    </row>
    <row r="2" spans="1:21">
      <c r="A2" s="1">
        <v>0</v>
      </c>
      <c r="B2" t="s">
        <v>15</v>
      </c>
      <c r="C2" t="s">
        <v>16</v>
      </c>
      <c r="D2">
        <v>5</v>
      </c>
      <c r="E2">
        <v>5</v>
      </c>
      <c r="F2">
        <v>5</v>
      </c>
      <c r="G2">
        <v>5</v>
      </c>
      <c r="H2">
        <v>5</v>
      </c>
      <c r="I2">
        <v>5</v>
      </c>
      <c r="J2">
        <v>5</v>
      </c>
      <c r="K2">
        <v>5</v>
      </c>
      <c r="L2">
        <v>5</v>
      </c>
    </row>
    <row r="3" spans="1:21">
      <c r="A3" s="1">
        <v>1</v>
      </c>
      <c r="B3" t="s">
        <v>17</v>
      </c>
      <c r="C3" t="s">
        <v>18</v>
      </c>
      <c r="D3">
        <v>5</v>
      </c>
      <c r="E3">
        <v>4</v>
      </c>
      <c r="F3">
        <v>4</v>
      </c>
      <c r="G3">
        <v>4</v>
      </c>
      <c r="H3">
        <v>3</v>
      </c>
      <c r="I3">
        <v>3</v>
      </c>
      <c r="J3">
        <v>5</v>
      </c>
      <c r="K3">
        <v>5</v>
      </c>
      <c r="L3">
        <v>5</v>
      </c>
    </row>
    <row r="4" spans="1:21">
      <c r="A4" s="1">
        <v>2</v>
      </c>
      <c r="B4" t="s">
        <v>19</v>
      </c>
      <c r="C4" t="s">
        <v>20</v>
      </c>
      <c r="D4">
        <v>4</v>
      </c>
      <c r="E4">
        <v>4</v>
      </c>
      <c r="F4">
        <v>5</v>
      </c>
      <c r="G4">
        <v>3</v>
      </c>
      <c r="H4">
        <v>4</v>
      </c>
      <c r="I4">
        <v>4</v>
      </c>
      <c r="J4">
        <v>5</v>
      </c>
      <c r="K4">
        <v>5</v>
      </c>
      <c r="L4">
        <v>5</v>
      </c>
    </row>
    <row r="7" spans="1:21">
      <c r="C7" s="5" t="s">
        <v>67</v>
      </c>
      <c r="D7" s="5"/>
      <c r="E7" s="5"/>
      <c r="F7" s="5"/>
      <c r="G7" s="5"/>
      <c r="H7" s="5"/>
      <c r="I7" s="5"/>
      <c r="J7" s="5"/>
      <c r="K7" s="5"/>
      <c r="L7" s="5"/>
      <c r="M7" s="6"/>
      <c r="N7" s="6"/>
      <c r="O7" s="6"/>
      <c r="P7" s="6"/>
      <c r="T7" t="s">
        <v>59</v>
      </c>
      <c r="U7" t="s">
        <v>65</v>
      </c>
    </row>
    <row r="8" spans="1:21">
      <c r="C8" s="5" t="str">
        <f>T8</f>
        <v>Totalmente en desacuerdo</v>
      </c>
      <c r="D8" s="5">
        <f>COUNTIF(D$2:D$4,$U8)</f>
        <v>0</v>
      </c>
      <c r="E8" s="5">
        <f>COUNTIF(E$2:E$4,$U8)</f>
        <v>0</v>
      </c>
      <c r="F8" s="5">
        <f>COUNTIF(F$2:F$4,$U8)</f>
        <v>0</v>
      </c>
      <c r="G8" s="5">
        <f t="shared" ref="E8:L12" si="0">COUNTIF(G$2:G$4,$U8)</f>
        <v>0</v>
      </c>
      <c r="H8" s="5">
        <f t="shared" si="0"/>
        <v>0</v>
      </c>
      <c r="I8" s="5">
        <f t="shared" si="0"/>
        <v>0</v>
      </c>
      <c r="J8" s="5">
        <f t="shared" si="0"/>
        <v>0</v>
      </c>
      <c r="K8" s="5">
        <f t="shared" si="0"/>
        <v>0</v>
      </c>
      <c r="L8" s="5">
        <f t="shared" si="0"/>
        <v>0</v>
      </c>
      <c r="M8" s="6"/>
      <c r="N8" s="6"/>
      <c r="O8" s="6"/>
      <c r="P8" s="6"/>
      <c r="T8" t="s">
        <v>60</v>
      </c>
      <c r="U8">
        <v>1</v>
      </c>
    </row>
    <row r="9" spans="1:21">
      <c r="C9" s="5" t="str">
        <f>T9</f>
        <v>En desacuerdo</v>
      </c>
      <c r="D9" s="5">
        <f t="shared" ref="D9:D12" si="1">COUNTIF(D$2:D$4,$U9)</f>
        <v>0</v>
      </c>
      <c r="E9" s="5">
        <f t="shared" si="0"/>
        <v>0</v>
      </c>
      <c r="F9" s="5">
        <f t="shared" si="0"/>
        <v>0</v>
      </c>
      <c r="G9" s="5">
        <f t="shared" si="0"/>
        <v>0</v>
      </c>
      <c r="H9" s="5">
        <f t="shared" si="0"/>
        <v>0</v>
      </c>
      <c r="I9" s="5">
        <f t="shared" si="0"/>
        <v>0</v>
      </c>
      <c r="J9" s="5">
        <f t="shared" si="0"/>
        <v>0</v>
      </c>
      <c r="K9" s="5">
        <f t="shared" si="0"/>
        <v>0</v>
      </c>
      <c r="L9" s="5">
        <f t="shared" si="0"/>
        <v>0</v>
      </c>
      <c r="M9" s="6"/>
      <c r="N9" s="6"/>
      <c r="O9" s="6"/>
      <c r="P9" s="6"/>
      <c r="T9" t="s">
        <v>61</v>
      </c>
      <c r="U9">
        <v>2</v>
      </c>
    </row>
    <row r="10" spans="1:21">
      <c r="C10" s="5" t="str">
        <f>T10</f>
        <v>Ni de acuerdo ni en desacuerdo</v>
      </c>
      <c r="D10" s="5">
        <f t="shared" si="1"/>
        <v>0</v>
      </c>
      <c r="E10" s="5">
        <f t="shared" si="0"/>
        <v>0</v>
      </c>
      <c r="F10" s="5">
        <f t="shared" si="0"/>
        <v>0</v>
      </c>
      <c r="G10" s="5">
        <f t="shared" si="0"/>
        <v>1</v>
      </c>
      <c r="H10" s="5">
        <f t="shared" si="0"/>
        <v>1</v>
      </c>
      <c r="I10" s="5">
        <f t="shared" si="0"/>
        <v>1</v>
      </c>
      <c r="J10" s="5">
        <f t="shared" si="0"/>
        <v>0</v>
      </c>
      <c r="K10" s="5">
        <f t="shared" si="0"/>
        <v>0</v>
      </c>
      <c r="L10" s="5">
        <f t="shared" si="0"/>
        <v>0</v>
      </c>
      <c r="M10" s="6"/>
      <c r="N10" s="6"/>
      <c r="O10" s="6"/>
      <c r="P10" s="6"/>
      <c r="T10" t="s">
        <v>62</v>
      </c>
      <c r="U10">
        <v>3</v>
      </c>
    </row>
    <row r="11" spans="1:21">
      <c r="C11" s="5" t="str">
        <f>T11</f>
        <v>De acuerdo</v>
      </c>
      <c r="D11" s="5">
        <f t="shared" si="1"/>
        <v>1</v>
      </c>
      <c r="E11" s="5">
        <f t="shared" si="0"/>
        <v>2</v>
      </c>
      <c r="F11" s="5">
        <f t="shared" si="0"/>
        <v>1</v>
      </c>
      <c r="G11" s="5">
        <f t="shared" si="0"/>
        <v>1</v>
      </c>
      <c r="H11" s="5">
        <f t="shared" si="0"/>
        <v>1</v>
      </c>
      <c r="I11" s="5">
        <f t="shared" si="0"/>
        <v>1</v>
      </c>
      <c r="J11" s="5">
        <f t="shared" si="0"/>
        <v>0</v>
      </c>
      <c r="K11" s="5">
        <f t="shared" si="0"/>
        <v>0</v>
      </c>
      <c r="L11" s="5">
        <f t="shared" si="0"/>
        <v>0</v>
      </c>
      <c r="M11" s="6"/>
      <c r="N11" s="6"/>
      <c r="O11" s="6"/>
      <c r="P11" s="6"/>
      <c r="T11" t="s">
        <v>63</v>
      </c>
      <c r="U11">
        <v>4</v>
      </c>
    </row>
    <row r="12" spans="1:21">
      <c r="C12" s="5" t="str">
        <f>T12</f>
        <v>Totalmente de acuerdo</v>
      </c>
      <c r="D12" s="5">
        <f t="shared" si="1"/>
        <v>2</v>
      </c>
      <c r="E12" s="5">
        <f t="shared" si="0"/>
        <v>1</v>
      </c>
      <c r="F12" s="5">
        <f t="shared" si="0"/>
        <v>2</v>
      </c>
      <c r="G12" s="5">
        <f t="shared" si="0"/>
        <v>1</v>
      </c>
      <c r="H12" s="5">
        <f t="shared" si="0"/>
        <v>1</v>
      </c>
      <c r="I12" s="5">
        <f t="shared" si="0"/>
        <v>1</v>
      </c>
      <c r="J12" s="5">
        <f t="shared" si="0"/>
        <v>3</v>
      </c>
      <c r="K12" s="5">
        <f t="shared" si="0"/>
        <v>3</v>
      </c>
      <c r="L12" s="5">
        <f t="shared" si="0"/>
        <v>3</v>
      </c>
      <c r="M12" s="6"/>
      <c r="N12" s="6"/>
      <c r="O12" s="6"/>
      <c r="P12" s="6"/>
      <c r="T12" t="s">
        <v>64</v>
      </c>
      <c r="U12">
        <v>5</v>
      </c>
    </row>
    <row r="16" spans="1:21">
      <c r="C16" s="5" t="s">
        <v>68</v>
      </c>
      <c r="D16" s="5"/>
    </row>
    <row r="17" spans="3:4">
      <c r="C17" s="5" t="str">
        <f>T8</f>
        <v>Totalmente en desacuerdo</v>
      </c>
      <c r="D17" s="5">
        <f>SUM($D8:$M8)</f>
        <v>0</v>
      </c>
    </row>
    <row r="18" spans="3:4">
      <c r="C18" s="5" t="str">
        <f t="shared" ref="C18:C21" si="2">T9</f>
        <v>En desacuerdo</v>
      </c>
      <c r="D18" s="5">
        <f t="shared" ref="D18:D21" si="3">SUM($D9:$M9)</f>
        <v>0</v>
      </c>
    </row>
    <row r="19" spans="3:4">
      <c r="C19" s="5" t="str">
        <f t="shared" si="2"/>
        <v>Ni de acuerdo ni en desacuerdo</v>
      </c>
      <c r="D19" s="5">
        <f t="shared" si="3"/>
        <v>3</v>
      </c>
    </row>
    <row r="20" spans="3:4">
      <c r="C20" s="5" t="str">
        <f t="shared" si="2"/>
        <v>De acuerdo</v>
      </c>
      <c r="D20" s="5">
        <f t="shared" si="3"/>
        <v>7</v>
      </c>
    </row>
    <row r="21" spans="3:4">
      <c r="C21" s="5" t="str">
        <f t="shared" si="2"/>
        <v>Totalmente de acuerdo</v>
      </c>
      <c r="D21" s="5">
        <f t="shared" si="3"/>
        <v>17</v>
      </c>
    </row>
    <row r="22" spans="3:4">
      <c r="C22" s="5" t="s">
        <v>66</v>
      </c>
      <c r="D22" s="5">
        <f>SUM(D17:D21)</f>
        <v>27</v>
      </c>
    </row>
    <row r="27" spans="3:4">
      <c r="C27" s="5" t="s">
        <v>72</v>
      </c>
    </row>
    <row r="28" spans="3:4">
      <c r="C28" s="5" t="s">
        <v>59</v>
      </c>
      <c r="D28" s="5"/>
    </row>
    <row r="29" spans="3:4">
      <c r="C29" s="5" t="s">
        <v>60</v>
      </c>
      <c r="D29" s="9">
        <f>D17/D$22</f>
        <v>0</v>
      </c>
    </row>
    <row r="30" spans="3:4">
      <c r="C30" s="5" t="s">
        <v>61</v>
      </c>
      <c r="D30" s="9">
        <f>D18/D$22</f>
        <v>0</v>
      </c>
    </row>
    <row r="31" spans="3:4">
      <c r="C31" s="5" t="s">
        <v>62</v>
      </c>
      <c r="D31" s="12">
        <f>D19/D$22</f>
        <v>0.1111111111111111</v>
      </c>
    </row>
    <row r="32" spans="3:4">
      <c r="C32" s="5" t="s">
        <v>63</v>
      </c>
      <c r="D32" s="12">
        <f>D20/D$22</f>
        <v>0.25925925925925924</v>
      </c>
    </row>
    <row r="33" spans="3:4">
      <c r="C33" s="5" t="s">
        <v>64</v>
      </c>
      <c r="D33" s="12">
        <f>D21/D$22</f>
        <v>0.62962962962962965</v>
      </c>
    </row>
    <row r="34" spans="3:4">
      <c r="C34" s="10" t="s">
        <v>66</v>
      </c>
      <c r="D34" s="11">
        <f>SUM(D29:D33)</f>
        <v>1</v>
      </c>
    </row>
  </sheetData>
  <pageMargins left="0.75" right="0.75" top="1" bottom="1" header="0.5" footer="0.5"/>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
  <sheetViews>
    <sheetView workbookViewId="0">
      <selection sqref="A1:XFD1"/>
    </sheetView>
  </sheetViews>
  <sheetFormatPr baseColWidth="10" defaultColWidth="9.140625" defaultRowHeight="15"/>
  <sheetData>
    <row r="1" spans="1:5" s="2" customFormat="1" ht="135">
      <c r="A1" s="2" t="s">
        <v>58</v>
      </c>
      <c r="B1" s="3" t="s">
        <v>0</v>
      </c>
      <c r="C1" s="3" t="s">
        <v>1</v>
      </c>
      <c r="D1" s="3" t="s">
        <v>40</v>
      </c>
      <c r="E1" s="3" t="s">
        <v>41</v>
      </c>
    </row>
    <row r="2" spans="1:5">
      <c r="A2" s="1">
        <v>0</v>
      </c>
      <c r="B2" t="s">
        <v>15</v>
      </c>
      <c r="C2" t="s">
        <v>16</v>
      </c>
      <c r="D2" t="s">
        <v>42</v>
      </c>
      <c r="E2" t="s">
        <v>43</v>
      </c>
    </row>
    <row r="3" spans="1:5">
      <c r="A3" s="1">
        <v>1</v>
      </c>
      <c r="B3" t="s">
        <v>17</v>
      </c>
      <c r="C3" t="s">
        <v>18</v>
      </c>
      <c r="D3" t="s">
        <v>44</v>
      </c>
      <c r="E3" t="s">
        <v>45</v>
      </c>
    </row>
    <row r="4" spans="1:5">
      <c r="A4" s="1">
        <v>2</v>
      </c>
      <c r="B4" t="s">
        <v>19</v>
      </c>
      <c r="C4" t="s">
        <v>20</v>
      </c>
      <c r="D4" t="s">
        <v>46</v>
      </c>
      <c r="E4" t="s">
        <v>47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4"/>
  <sheetViews>
    <sheetView zoomScale="85" zoomScaleNormal="85" workbookViewId="0">
      <selection activeCell="D18" sqref="D18"/>
    </sheetView>
  </sheetViews>
  <sheetFormatPr baseColWidth="10" defaultColWidth="9.140625" defaultRowHeight="15"/>
  <cols>
    <col min="4" max="4" width="14.7109375" customWidth="1"/>
    <col min="5" max="5" width="8.85546875" bestFit="1" customWidth="1"/>
    <col min="6" max="6" width="8.7109375" bestFit="1" customWidth="1"/>
  </cols>
  <sheetData>
    <row r="1" spans="1:21" s="2" customFormat="1" ht="255">
      <c r="B1" s="3" t="s">
        <v>0</v>
      </c>
      <c r="C1" s="3" t="s">
        <v>1</v>
      </c>
      <c r="D1" s="3" t="s">
        <v>48</v>
      </c>
      <c r="E1" s="3" t="s">
        <v>49</v>
      </c>
      <c r="F1" s="3" t="s">
        <v>50</v>
      </c>
    </row>
    <row r="2" spans="1:21">
      <c r="A2" s="1">
        <v>0</v>
      </c>
      <c r="B2" t="s">
        <v>15</v>
      </c>
      <c r="C2" t="s">
        <v>16</v>
      </c>
      <c r="D2">
        <v>3</v>
      </c>
      <c r="E2">
        <v>3</v>
      </c>
      <c r="F2">
        <v>3</v>
      </c>
    </row>
    <row r="3" spans="1:21">
      <c r="A3" s="1">
        <v>1</v>
      </c>
      <c r="B3" t="s">
        <v>17</v>
      </c>
      <c r="C3" t="s">
        <v>18</v>
      </c>
      <c r="D3">
        <v>4</v>
      </c>
      <c r="E3">
        <v>2</v>
      </c>
      <c r="F3">
        <v>2</v>
      </c>
    </row>
    <row r="4" spans="1:21">
      <c r="A4" s="1">
        <v>2</v>
      </c>
      <c r="B4" t="s">
        <v>19</v>
      </c>
      <c r="C4" t="s">
        <v>20</v>
      </c>
      <c r="D4">
        <v>4</v>
      </c>
      <c r="E4">
        <v>4</v>
      </c>
      <c r="F4">
        <v>4</v>
      </c>
    </row>
    <row r="7" spans="1:21">
      <c r="C7" s="5" t="s">
        <v>67</v>
      </c>
      <c r="D7" s="5"/>
      <c r="E7" s="5"/>
      <c r="F7" s="5"/>
      <c r="G7" s="6"/>
      <c r="H7" s="6"/>
      <c r="I7" s="6"/>
      <c r="J7" s="6"/>
      <c r="K7" s="6"/>
      <c r="L7" s="6"/>
      <c r="M7" s="6"/>
      <c r="N7" s="6"/>
      <c r="O7" s="6"/>
      <c r="P7" s="6"/>
      <c r="T7" t="s">
        <v>59</v>
      </c>
      <c r="U7" t="s">
        <v>65</v>
      </c>
    </row>
    <row r="8" spans="1:21">
      <c r="C8" s="5" t="str">
        <f>T8</f>
        <v>Totalmente en desacuerdo</v>
      </c>
      <c r="D8" s="5">
        <f>COUNTIF(D$2:D$4,$U8)</f>
        <v>0</v>
      </c>
      <c r="E8" s="5">
        <f>COUNTIF(E$2:E$4,$U8)</f>
        <v>0</v>
      </c>
      <c r="F8" s="5">
        <f>COUNTIF(F$2:F$4,$U8)</f>
        <v>0</v>
      </c>
      <c r="G8" s="6"/>
      <c r="H8" s="6"/>
      <c r="I8" s="6"/>
      <c r="J8" s="6"/>
      <c r="K8" s="6"/>
      <c r="L8" s="6"/>
      <c r="M8" s="6"/>
      <c r="N8" s="6"/>
      <c r="O8" s="6"/>
      <c r="P8" s="6"/>
      <c r="T8" t="s">
        <v>60</v>
      </c>
      <c r="U8">
        <v>1</v>
      </c>
    </row>
    <row r="9" spans="1:21">
      <c r="C9" s="5" t="str">
        <f>T9</f>
        <v>En desacuerdo</v>
      </c>
      <c r="D9" s="5">
        <f t="shared" ref="D9:D12" si="0">COUNTIF(D$2:D$4,$U9)</f>
        <v>0</v>
      </c>
      <c r="E9" s="5">
        <f t="shared" ref="E9:F12" si="1">COUNTIF(E$2:E$4,$U9)</f>
        <v>1</v>
      </c>
      <c r="F9" s="5">
        <f t="shared" si="1"/>
        <v>1</v>
      </c>
      <c r="G9" s="6"/>
      <c r="H9" s="6"/>
      <c r="I9" s="6"/>
      <c r="J9" s="6"/>
      <c r="K9" s="6"/>
      <c r="L9" s="6"/>
      <c r="M9" s="6"/>
      <c r="N9" s="6"/>
      <c r="O9" s="6"/>
      <c r="P9" s="6"/>
      <c r="T9" t="s">
        <v>61</v>
      </c>
      <c r="U9">
        <v>2</v>
      </c>
    </row>
    <row r="10" spans="1:21">
      <c r="C10" s="5" t="str">
        <f>T10</f>
        <v>Ni de acuerdo ni en desacuerdo</v>
      </c>
      <c r="D10" s="5">
        <f t="shared" si="0"/>
        <v>1</v>
      </c>
      <c r="E10" s="5">
        <f t="shared" si="1"/>
        <v>1</v>
      </c>
      <c r="F10" s="5">
        <f t="shared" si="1"/>
        <v>1</v>
      </c>
      <c r="G10" s="6"/>
      <c r="H10" s="6"/>
      <c r="I10" s="6"/>
      <c r="J10" s="6"/>
      <c r="K10" s="6"/>
      <c r="L10" s="6"/>
      <c r="M10" s="6"/>
      <c r="N10" s="6"/>
      <c r="O10" s="6"/>
      <c r="P10" s="6"/>
      <c r="T10" t="s">
        <v>62</v>
      </c>
      <c r="U10">
        <v>3</v>
      </c>
    </row>
    <row r="11" spans="1:21">
      <c r="C11" s="5" t="str">
        <f>T11</f>
        <v>De acuerdo</v>
      </c>
      <c r="D11" s="5">
        <f t="shared" si="0"/>
        <v>2</v>
      </c>
      <c r="E11" s="5">
        <f t="shared" si="1"/>
        <v>1</v>
      </c>
      <c r="F11" s="5">
        <f>COUNTIF(F$2:F$4,$U11)</f>
        <v>1</v>
      </c>
      <c r="G11" s="6"/>
      <c r="H11" s="6"/>
      <c r="I11" s="6"/>
      <c r="J11" s="6"/>
      <c r="K11" s="6"/>
      <c r="L11" s="6"/>
      <c r="M11" s="6"/>
      <c r="N11" s="6"/>
      <c r="O11" s="6"/>
      <c r="P11" s="6"/>
      <c r="T11" t="s">
        <v>63</v>
      </c>
      <c r="U11">
        <v>4</v>
      </c>
    </row>
    <row r="12" spans="1:21">
      <c r="C12" s="5" t="str">
        <f>T12</f>
        <v>Totalmente de acuerdo</v>
      </c>
      <c r="D12" s="5">
        <f t="shared" si="0"/>
        <v>0</v>
      </c>
      <c r="E12" s="5">
        <f t="shared" si="1"/>
        <v>0</v>
      </c>
      <c r="F12" s="5">
        <f t="shared" si="1"/>
        <v>0</v>
      </c>
      <c r="G12" s="6"/>
      <c r="H12" s="6"/>
      <c r="I12" s="6"/>
      <c r="J12" s="6"/>
      <c r="K12" s="6"/>
      <c r="L12" s="6"/>
      <c r="M12" s="6"/>
      <c r="N12" s="6"/>
      <c r="O12" s="6"/>
      <c r="P12" s="6"/>
      <c r="T12" t="s">
        <v>64</v>
      </c>
      <c r="U12">
        <v>5</v>
      </c>
    </row>
    <row r="16" spans="1:21">
      <c r="C16" s="5" t="s">
        <v>68</v>
      </c>
      <c r="D16" s="5"/>
    </row>
    <row r="17" spans="3:7">
      <c r="C17" s="5" t="str">
        <f>T8</f>
        <v>Totalmente en desacuerdo</v>
      </c>
      <c r="D17" s="5">
        <f>SUM($D8:$F8)</f>
        <v>0</v>
      </c>
    </row>
    <row r="18" spans="3:7">
      <c r="C18" s="5" t="str">
        <f t="shared" ref="C18:C21" si="2">T9</f>
        <v>En desacuerdo</v>
      </c>
      <c r="D18" s="5">
        <f t="shared" ref="D18:D21" si="3">SUM($D9:$F9)</f>
        <v>2</v>
      </c>
    </row>
    <row r="19" spans="3:7">
      <c r="C19" s="5" t="str">
        <f t="shared" si="2"/>
        <v>Ni de acuerdo ni en desacuerdo</v>
      </c>
      <c r="D19" s="5">
        <f t="shared" si="3"/>
        <v>3</v>
      </c>
    </row>
    <row r="20" spans="3:7">
      <c r="C20" s="5" t="str">
        <f t="shared" si="2"/>
        <v>De acuerdo</v>
      </c>
      <c r="D20" s="5">
        <f t="shared" si="3"/>
        <v>4</v>
      </c>
    </row>
    <row r="21" spans="3:7">
      <c r="C21" s="5" t="str">
        <f t="shared" si="2"/>
        <v>Totalmente de acuerdo</v>
      </c>
      <c r="D21" s="5">
        <f t="shared" si="3"/>
        <v>0</v>
      </c>
    </row>
    <row r="22" spans="3:7">
      <c r="C22" s="5" t="s">
        <v>66</v>
      </c>
      <c r="D22" s="5">
        <f>SUM(D17:D21)</f>
        <v>9</v>
      </c>
    </row>
    <row r="24" spans="3:7">
      <c r="G24" s="7"/>
    </row>
    <row r="27" spans="3:7">
      <c r="C27" s="5" t="s">
        <v>72</v>
      </c>
    </row>
    <row r="28" spans="3:7">
      <c r="C28" s="5" t="s">
        <v>59</v>
      </c>
      <c r="D28" s="5"/>
    </row>
    <row r="29" spans="3:7">
      <c r="C29" s="5" t="s">
        <v>60</v>
      </c>
      <c r="D29" s="12">
        <f>D17/D$22</f>
        <v>0</v>
      </c>
    </row>
    <row r="30" spans="3:7">
      <c r="C30" s="5" t="s">
        <v>61</v>
      </c>
      <c r="D30" s="12">
        <f>D18/D$22</f>
        <v>0.22222222222222221</v>
      </c>
    </row>
    <row r="31" spans="3:7">
      <c r="C31" s="5" t="s">
        <v>62</v>
      </c>
      <c r="D31" s="12">
        <f>D19/D$22</f>
        <v>0.33333333333333331</v>
      </c>
    </row>
    <row r="32" spans="3:7">
      <c r="C32" s="5" t="s">
        <v>63</v>
      </c>
      <c r="D32" s="12">
        <f>D20/D$22</f>
        <v>0.44444444444444442</v>
      </c>
    </row>
    <row r="33" spans="3:4">
      <c r="C33" s="5" t="s">
        <v>64</v>
      </c>
      <c r="D33" s="12">
        <f>D21/D$22</f>
        <v>0</v>
      </c>
    </row>
    <row r="34" spans="3:4">
      <c r="C34" s="10" t="s">
        <v>66</v>
      </c>
      <c r="D34" s="11">
        <f>SUM(D29:D33)</f>
        <v>1</v>
      </c>
    </row>
  </sheetData>
  <pageMargins left="0.75" right="0.75" top="1" bottom="1" header="0.5" footer="0.5"/>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
  <sheetViews>
    <sheetView zoomScale="70" zoomScaleNormal="70" workbookViewId="0">
      <selection activeCell="D26" sqref="D26"/>
    </sheetView>
  </sheetViews>
  <sheetFormatPr baseColWidth="10" defaultColWidth="9.140625" defaultRowHeight="15"/>
  <cols>
    <col min="2" max="2" width="28.7109375" bestFit="1" customWidth="1"/>
    <col min="3" max="3" width="19.42578125" bestFit="1" customWidth="1"/>
    <col min="4" max="4" width="220.140625" bestFit="1" customWidth="1"/>
    <col min="5" max="5" width="168.5703125" bestFit="1" customWidth="1"/>
  </cols>
  <sheetData>
    <row r="1" spans="1:9" s="2" customFormat="1" ht="30">
      <c r="B1" s="3" t="s">
        <v>0</v>
      </c>
      <c r="C1" s="3" t="s">
        <v>1</v>
      </c>
      <c r="D1" s="3" t="s">
        <v>51</v>
      </c>
      <c r="E1" s="3" t="s">
        <v>52</v>
      </c>
    </row>
    <row r="2" spans="1:9">
      <c r="A2" s="1">
        <v>0</v>
      </c>
      <c r="B2" t="s">
        <v>15</v>
      </c>
      <c r="C2" t="s">
        <v>16</v>
      </c>
      <c r="D2" t="s">
        <v>53</v>
      </c>
      <c r="E2" t="s">
        <v>42</v>
      </c>
    </row>
    <row r="3" spans="1:9">
      <c r="A3" s="1">
        <v>1</v>
      </c>
      <c r="B3" t="s">
        <v>17</v>
      </c>
      <c r="C3" t="s">
        <v>18</v>
      </c>
      <c r="D3" t="s">
        <v>54</v>
      </c>
      <c r="E3" t="s">
        <v>55</v>
      </c>
    </row>
    <row r="4" spans="1:9">
      <c r="A4" s="1">
        <v>2</v>
      </c>
      <c r="B4" t="s">
        <v>19</v>
      </c>
      <c r="C4" t="s">
        <v>20</v>
      </c>
      <c r="D4" t="s">
        <v>56</v>
      </c>
      <c r="E4" t="s">
        <v>57</v>
      </c>
    </row>
    <row r="8" spans="1:9">
      <c r="I8" s="4"/>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EE4B2-44A8-4381-A684-E0767722D6EA}">
  <dimension ref="A1"/>
  <sheetViews>
    <sheetView zoomScale="40" zoomScaleNormal="40" zoomScalePageLayoutView="40" workbookViewId="0">
      <selection activeCell="N49" sqref="N49"/>
    </sheetView>
  </sheetViews>
  <sheetFormatPr baseColWidth="10" defaultRowHeight="15"/>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functionality</vt:lpstr>
      <vt:lpstr>usability</vt:lpstr>
      <vt:lpstr>utility</vt:lpstr>
      <vt:lpstr>other_app</vt:lpstr>
      <vt:lpstr>utility_manual</vt:lpstr>
      <vt:lpstr>other_manual</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gsanh</cp:lastModifiedBy>
  <cp:lastPrinted>2020-07-20T18:30:49Z</cp:lastPrinted>
  <dcterms:created xsi:type="dcterms:W3CDTF">2020-07-16T02:34:37Z</dcterms:created>
  <dcterms:modified xsi:type="dcterms:W3CDTF">2020-07-21T01:30:06Z</dcterms:modified>
</cp:coreProperties>
</file>