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8gum\Documents\GitHub\SpaceInvaders\UX\"/>
    </mc:Choice>
  </mc:AlternateContent>
  <xr:revisionPtr revIDLastSave="0" documentId="13_ncr:1_{4E2300BD-003A-40C2-826D-0D85B8472741}" xr6:coauthVersionLast="47" xr6:coauthVersionMax="47" xr10:uidLastSave="{00000000-0000-0000-0000-000000000000}"/>
  <bookViews>
    <workbookView xWindow="28680" yWindow="-45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<sst xmlns="http://schemas.openxmlformats.org/spreadsheetml/2006/main" count="56" uniqueCount="42">
  <si>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</si>
  <si>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</si>
  <si>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</si>
  <si>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</si>
  <si>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</si>
  <si>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</si>
  <si>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</si>
  <si>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</si>
  <si>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</si>
  <si>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</si>
  <si>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</si>
  <si>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</si>
  <si>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</si>
  <si>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</si>
  <si>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</si>
  <si>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</si>
  <si>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</si>
  <si>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</si>
  <si>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</si>
  <si>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</si>
  <si>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</si>
  <si>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</si>
  <si>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</si>
  <si>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</si>
  <si>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</si>
  <si>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</si>
  <si>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</si>
  <si>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</si>
  <si>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Sanchez Filipe Eithan</t>
  </si>
  <si>
    <t>P-Shoot Me up</t>
  </si>
  <si>
    <t>26.08.2024  à 13h10 au 30.08.2024 à 13h50</t>
  </si>
  <si>
    <t>créer todo list</t>
  </si>
  <si>
    <t>Création du modèle et du premier persona</t>
  </si>
  <si>
    <t>Début de la deuxième persona</t>
  </si>
  <si>
    <t>Amélioration de la 1er persona et fin de la deuxième</t>
  </si>
  <si>
    <t>Exemples et grille d'évaluation au tableau</t>
  </si>
  <si>
    <t>Début de la création de la page menu principale (WireFrame)</t>
  </si>
  <si>
    <t>création de l'editeur de niveau (WireFrame)</t>
  </si>
  <si>
    <t>création de l'ecran de jeu (WireFrame)</t>
  </si>
  <si>
    <t>Beaucoup trop de temps a réfléchir mais toujours pas satisfait</t>
  </si>
  <si>
    <t>à améliorer</t>
  </si>
  <si>
    <t>création de l'ecran de de mort (WireFrame)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</si>
</sst>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105</c:v>
                </c:pt>
                <c:pt idx="1">
                  <c:v>180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0.328125</c:v>
                </c:pt>
                <c:pt idx="1">
                  <c:v>0.5625</c:v>
                </c:pt>
                <c:pt idx="2">
                  <c:v>0</c:v>
                </c:pt>
                <c:pt idx="3">
                  <c:v>0.109375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3" sqref="D1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5 heures 20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120</v>
      </c>
      <c r="D4" s="19">
        <f>SUBTOTAL(9,$D$7:$D$531)</f>
        <v>200</v>
      </c>
      <c r="E4" s="29">
        <f>SUM(C4:D4)</f>
        <v>320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36</v>
      </c>
      <c r="B7" s="32">
        <v>45537</v>
      </c>
      <c r="C7" s="33"/>
      <c r="D7" s="34">
        <v>10</v>
      </c>
      <c r="E7" s="35" t="s">
        <v>4</v>
      </c>
      <c r="F7" s="28" t="s">
        <v>31</v>
      </c>
      <c r="G7" s="44"/>
    </row>
    <row r="8" spans="1:15" x14ac:dyDescent="0.25">
      <c r="A8" s="73">
        <f>IF(ISBLANK(B8),"",_xlfn.ISOWEEKNUM('Journal de travail'!$B8))</f>
        <v>36</v>
      </c>
      <c r="B8" s="36">
        <v>45537</v>
      </c>
      <c r="C8" s="37"/>
      <c r="D8" s="38">
        <v>45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45537</v>
      </c>
      <c r="C9" s="41"/>
      <c r="D9" s="42">
        <v>20</v>
      </c>
      <c r="E9" s="43" t="s">
        <v>2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45541</v>
      </c>
      <c r="C10" s="37"/>
      <c r="D10" s="38">
        <v>40</v>
      </c>
      <c r="E10" s="39" t="s">
        <v>2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45541</v>
      </c>
      <c r="C11" s="41"/>
      <c r="D11" s="42">
        <v>15</v>
      </c>
      <c r="E11" s="43" t="s">
        <v>19</v>
      </c>
      <c r="F11" s="28" t="s">
        <v>36</v>
      </c>
      <c r="G11" s="46" t="s">
        <v>40</v>
      </c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36</v>
      </c>
      <c r="B12" s="36">
        <v>45541</v>
      </c>
      <c r="C12" s="37"/>
      <c r="D12" s="38">
        <v>25</v>
      </c>
      <c r="E12" s="39" t="s">
        <v>4</v>
      </c>
      <c r="F12" s="28" t="s">
        <v>35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45544</v>
      </c>
      <c r="C13" s="41">
        <v>1</v>
      </c>
      <c r="D13" s="42">
        <v>15</v>
      </c>
      <c r="E13" s="43" t="s">
        <v>19</v>
      </c>
      <c r="F13" s="28" t="s">
        <v>37</v>
      </c>
      <c r="G13" s="46" t="s">
        <v>39</v>
      </c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45544</v>
      </c>
      <c r="C14" s="37">
        <v>1</v>
      </c>
      <c r="D14" s="38">
        <v>10</v>
      </c>
      <c r="E14" s="39" t="s">
        <v>19</v>
      </c>
      <c r="F14" s="28" t="s">
        <v>38</v>
      </c>
      <c r="G14" s="45" t="s">
        <v>40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45544</v>
      </c>
      <c r="C15" s="41"/>
      <c r="D15" s="42">
        <v>20</v>
      </c>
      <c r="E15" s="43" t="s">
        <v>19</v>
      </c>
      <c r="F15" s="28" t="s">
        <v>41</v>
      </c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36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105</v>
      </c>
      <c r="C6">
        <f t="shared" ref="C6:C9" si="0">SUM(A6:B6)</f>
        <v>105</v>
      </c>
      <c r="E6" s="21" t="str">
        <f>'Journal de travail'!M8</f>
        <v>Analyse</v>
      </c>
      <c r="F6" s="50" t="str">
        <f>QUOTIENT(SUM(A6:B6),60)&amp;" h "&amp;TEXT(MOD(SUM(A6:B6),60), "00")&amp;" min"</f>
        <v>1 h 45 min</v>
      </c>
      <c r="G6" s="47">
        <f>SUM(A6:B6)/$C$10</f>
        <v>0.328125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120</v>
      </c>
      <c r="B7">
        <f>SUMIF('Journal de travail'!$E$7:$E$532,Plannification!E7,'Journal de travail'!$D$7:$D$532)</f>
        <v>60</v>
      </c>
      <c r="C7">
        <f t="shared" si="0"/>
        <v>180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3 h 00 min</v>
      </c>
      <c r="G7" s="56">
        <f t="shared" ref="G7:G9" si="2">SUM(A7:B7)/$C$10</f>
        <v>0.5625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35</v>
      </c>
      <c r="C9">
        <f t="shared" si="0"/>
        <v>35</v>
      </c>
      <c r="E9" s="23" t="str">
        <f>'Journal de travail'!M11</f>
        <v>Documentation</v>
      </c>
      <c r="F9" s="55" t="str">
        <f t="shared" si="1"/>
        <v>0 h 35 min</v>
      </c>
      <c r="G9" s="56">
        <f t="shared" si="2"/>
        <v>0.109375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120</v>
      </c>
      <c r="B10">
        <f>SUM(B6:B9)</f>
        <v>200</v>
      </c>
      <c r="C10">
        <f>SUM(A10:B10)</f>
        <v>320</v>
      </c>
      <c r="E10" s="20" t="s">
        <v>18</v>
      </c>
      <c r="F10" s="50" t="str">
        <f t="shared" si="1"/>
        <v>5 h 20 min</v>
      </c>
      <c r="G10" s="57">
        <f>C10/C11</f>
        <v>6.0606060606060608E-2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1" ma:contentTypeDescription="Create a new document." ma:contentTypeScope="" ma:versionID="34298955776df91f451dfdd912b0d80d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ed9741631eefaa61c396a6d47d02de0f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E95A31-3997-42E6-AE6E-094AD61D40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Eithan Sanchez Filipe</cp:lastModifiedBy>
  <cp:revision/>
  <dcterms:created xsi:type="dcterms:W3CDTF">2023-11-21T20:00:34Z</dcterms:created>
  <dcterms:modified xsi:type="dcterms:W3CDTF">2024-09-09T09:26:21Z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