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brary\Downloads\2018\2018\"/>
    </mc:Choice>
  </mc:AlternateContent>
  <bookViews>
    <workbookView xWindow="-105" yWindow="-105" windowWidth="19425" windowHeight="10305" tabRatio="500" activeTab="4"/>
  </bookViews>
  <sheets>
    <sheet name="IA" sheetId="1" r:id="rId1"/>
    <sheet name="Assignment" sheetId="2" r:id="rId2"/>
    <sheet name="MCQ" sheetId="3" r:id="rId3"/>
    <sheet name="SEE" sheetId="6" r:id="rId4"/>
    <sheet name="CO Attainments" sheetId="7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3" i="7" l="1"/>
  <c r="S24" i="7"/>
  <c r="S25" i="7"/>
  <c r="S26" i="7"/>
  <c r="S27" i="7"/>
  <c r="S22" i="7"/>
  <c r="D128" i="6"/>
  <c r="D127" i="6"/>
  <c r="E128" i="3"/>
  <c r="E127" i="3"/>
  <c r="D129" i="2"/>
  <c r="D128" i="2"/>
  <c r="AI141" i="1"/>
  <c r="AJ141" i="1"/>
  <c r="AK141" i="1"/>
  <c r="AL141" i="1"/>
  <c r="AM141" i="1"/>
  <c r="AH141" i="1"/>
  <c r="AI140" i="1"/>
  <c r="AJ140" i="1"/>
  <c r="AK140" i="1"/>
  <c r="AL140" i="1"/>
  <c r="AM140" i="1"/>
  <c r="AH14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E23" i="7"/>
  <c r="E24" i="7"/>
  <c r="E25" i="7"/>
  <c r="E26" i="7"/>
  <c r="E27" i="7"/>
  <c r="E22" i="7"/>
  <c r="N23" i="7"/>
  <c r="N24" i="7"/>
  <c r="N25" i="7"/>
  <c r="N26" i="7"/>
  <c r="N27" i="7"/>
  <c r="N22" i="7"/>
  <c r="AM25" i="1"/>
  <c r="AM27" i="1"/>
  <c r="AM32" i="1"/>
  <c r="AM41" i="1"/>
  <c r="AM59" i="1"/>
  <c r="AM64" i="1"/>
  <c r="AM75" i="1"/>
  <c r="AM80" i="1"/>
  <c r="AM91" i="1"/>
  <c r="AM112" i="1"/>
  <c r="AM122" i="1"/>
  <c r="AM12" i="1"/>
  <c r="AL13" i="1"/>
  <c r="AL110" i="1"/>
  <c r="AL111" i="1"/>
  <c r="AL115" i="1"/>
  <c r="AL124" i="1"/>
  <c r="AL125" i="1"/>
  <c r="AL126" i="1"/>
  <c r="AL131" i="1"/>
  <c r="AK118" i="1"/>
  <c r="AK128" i="1"/>
  <c r="AK129" i="1"/>
  <c r="AK134" i="1"/>
  <c r="AJ105" i="1"/>
  <c r="AJ115" i="1"/>
  <c r="AJ116" i="1"/>
  <c r="AJ117" i="1"/>
  <c r="AJ121" i="1"/>
  <c r="AJ130" i="1"/>
  <c r="AJ132" i="1"/>
  <c r="AJ12" i="1"/>
  <c r="AI69" i="1"/>
  <c r="AI71" i="1"/>
  <c r="AI91" i="1"/>
  <c r="AI103" i="1"/>
  <c r="AG13" i="1"/>
  <c r="AM13" i="1" s="1"/>
  <c r="AG14" i="1"/>
  <c r="AM14" i="1" s="1"/>
  <c r="AG15" i="1"/>
  <c r="AM15" i="1" s="1"/>
  <c r="AG16" i="1"/>
  <c r="AM16" i="1" s="1"/>
  <c r="AG17" i="1"/>
  <c r="AM17" i="1" s="1"/>
  <c r="AG18" i="1"/>
  <c r="AM18" i="1" s="1"/>
  <c r="AG19" i="1"/>
  <c r="AM19" i="1" s="1"/>
  <c r="AG20" i="1"/>
  <c r="AM20" i="1" s="1"/>
  <c r="AG21" i="1"/>
  <c r="AM21" i="1" s="1"/>
  <c r="AG22" i="1"/>
  <c r="AM22" i="1" s="1"/>
  <c r="AG23" i="1"/>
  <c r="AM23" i="1" s="1"/>
  <c r="AG24" i="1"/>
  <c r="AM24" i="1" s="1"/>
  <c r="AG25" i="1"/>
  <c r="AG26" i="1"/>
  <c r="AM26" i="1" s="1"/>
  <c r="AG27" i="1"/>
  <c r="AG28" i="1"/>
  <c r="AM28" i="1" s="1"/>
  <c r="AG29" i="1"/>
  <c r="AM29" i="1" s="1"/>
  <c r="AG30" i="1"/>
  <c r="AM30" i="1" s="1"/>
  <c r="AG31" i="1"/>
  <c r="AM31" i="1" s="1"/>
  <c r="AG32" i="1"/>
  <c r="AG33" i="1"/>
  <c r="AM33" i="1" s="1"/>
  <c r="AG34" i="1"/>
  <c r="AM34" i="1" s="1"/>
  <c r="AG35" i="1"/>
  <c r="AM35" i="1" s="1"/>
  <c r="AG36" i="1"/>
  <c r="AM36" i="1" s="1"/>
  <c r="AG37" i="1"/>
  <c r="AM37" i="1" s="1"/>
  <c r="AG38" i="1"/>
  <c r="AM38" i="1" s="1"/>
  <c r="AG39" i="1"/>
  <c r="AM39" i="1" s="1"/>
  <c r="AG40" i="1"/>
  <c r="AM40" i="1" s="1"/>
  <c r="AG41" i="1"/>
  <c r="AG42" i="1"/>
  <c r="AM42" i="1" s="1"/>
  <c r="AG43" i="1"/>
  <c r="AM43" i="1" s="1"/>
  <c r="AG44" i="1"/>
  <c r="AM44" i="1" s="1"/>
  <c r="AG45" i="1"/>
  <c r="AM45" i="1" s="1"/>
  <c r="AG46" i="1"/>
  <c r="AM46" i="1" s="1"/>
  <c r="AG47" i="1"/>
  <c r="AM47" i="1" s="1"/>
  <c r="AG48" i="1"/>
  <c r="AM48" i="1" s="1"/>
  <c r="AG49" i="1"/>
  <c r="AM49" i="1" s="1"/>
  <c r="AG50" i="1"/>
  <c r="AM50" i="1" s="1"/>
  <c r="AG51" i="1"/>
  <c r="AM51" i="1" s="1"/>
  <c r="AG52" i="1"/>
  <c r="AM52" i="1" s="1"/>
  <c r="AG53" i="1"/>
  <c r="AM53" i="1" s="1"/>
  <c r="AG54" i="1"/>
  <c r="AM54" i="1" s="1"/>
  <c r="AG55" i="1"/>
  <c r="AM55" i="1" s="1"/>
  <c r="AG56" i="1"/>
  <c r="AM56" i="1" s="1"/>
  <c r="AG57" i="1"/>
  <c r="AM57" i="1" s="1"/>
  <c r="AG58" i="1"/>
  <c r="AM58" i="1" s="1"/>
  <c r="AG59" i="1"/>
  <c r="AG60" i="1"/>
  <c r="AM60" i="1" s="1"/>
  <c r="AG61" i="1"/>
  <c r="AM61" i="1" s="1"/>
  <c r="AG62" i="1"/>
  <c r="AM62" i="1" s="1"/>
  <c r="AG63" i="1"/>
  <c r="AM63" i="1" s="1"/>
  <c r="AG64" i="1"/>
  <c r="AG65" i="1"/>
  <c r="AM65" i="1" s="1"/>
  <c r="AG66" i="1"/>
  <c r="AM66" i="1" s="1"/>
  <c r="AG67" i="1"/>
  <c r="AM67" i="1" s="1"/>
  <c r="AG68" i="1"/>
  <c r="AM68" i="1" s="1"/>
  <c r="AG69" i="1"/>
  <c r="AM69" i="1" s="1"/>
  <c r="AG70" i="1"/>
  <c r="AM70" i="1" s="1"/>
  <c r="AG71" i="1"/>
  <c r="AM71" i="1" s="1"/>
  <c r="AG72" i="1"/>
  <c r="AM72" i="1" s="1"/>
  <c r="AG73" i="1"/>
  <c r="AM73" i="1" s="1"/>
  <c r="AG74" i="1"/>
  <c r="AM74" i="1" s="1"/>
  <c r="AG75" i="1"/>
  <c r="AG76" i="1"/>
  <c r="AM76" i="1" s="1"/>
  <c r="AG77" i="1"/>
  <c r="AM77" i="1" s="1"/>
  <c r="AG78" i="1"/>
  <c r="AM78" i="1" s="1"/>
  <c r="AG79" i="1"/>
  <c r="AM79" i="1" s="1"/>
  <c r="AG80" i="1"/>
  <c r="AG81" i="1"/>
  <c r="AM81" i="1" s="1"/>
  <c r="AG82" i="1"/>
  <c r="AM82" i="1" s="1"/>
  <c r="AG83" i="1"/>
  <c r="AM83" i="1" s="1"/>
  <c r="AG84" i="1"/>
  <c r="AM84" i="1" s="1"/>
  <c r="AG85" i="1"/>
  <c r="AM85" i="1" s="1"/>
  <c r="AG86" i="1"/>
  <c r="AM86" i="1" s="1"/>
  <c r="AG87" i="1"/>
  <c r="AM87" i="1" s="1"/>
  <c r="AG88" i="1"/>
  <c r="AM88" i="1" s="1"/>
  <c r="AG89" i="1"/>
  <c r="AM89" i="1" s="1"/>
  <c r="AG90" i="1"/>
  <c r="AM90" i="1" s="1"/>
  <c r="AG91" i="1"/>
  <c r="AG92" i="1"/>
  <c r="AM92" i="1" s="1"/>
  <c r="AG93" i="1"/>
  <c r="AM93" i="1" s="1"/>
  <c r="AG94" i="1"/>
  <c r="AM94" i="1" s="1"/>
  <c r="AG95" i="1"/>
  <c r="AM95" i="1" s="1"/>
  <c r="AG96" i="1"/>
  <c r="AM96" i="1" s="1"/>
  <c r="AG97" i="1"/>
  <c r="AM97" i="1" s="1"/>
  <c r="AG98" i="1"/>
  <c r="AM98" i="1" s="1"/>
  <c r="AG99" i="1"/>
  <c r="AM99" i="1" s="1"/>
  <c r="AG100" i="1"/>
  <c r="AM100" i="1" s="1"/>
  <c r="AG101" i="1"/>
  <c r="AM101" i="1" s="1"/>
  <c r="AG102" i="1"/>
  <c r="AM102" i="1" s="1"/>
  <c r="AG103" i="1"/>
  <c r="AM103" i="1" s="1"/>
  <c r="AG104" i="1"/>
  <c r="AM104" i="1" s="1"/>
  <c r="AG105" i="1"/>
  <c r="AM105" i="1" s="1"/>
  <c r="AG106" i="1"/>
  <c r="AM106" i="1" s="1"/>
  <c r="AG107" i="1"/>
  <c r="AM107" i="1" s="1"/>
  <c r="AG108" i="1"/>
  <c r="AM108" i="1" s="1"/>
  <c r="AG109" i="1"/>
  <c r="AM109" i="1" s="1"/>
  <c r="AG110" i="1"/>
  <c r="AM110" i="1" s="1"/>
  <c r="AG111" i="1"/>
  <c r="AM111" i="1" s="1"/>
  <c r="AG112" i="1"/>
  <c r="AG113" i="1"/>
  <c r="AM113" i="1" s="1"/>
  <c r="AG114" i="1"/>
  <c r="AM114" i="1" s="1"/>
  <c r="AG115" i="1"/>
  <c r="AM115" i="1" s="1"/>
  <c r="AG116" i="1"/>
  <c r="AM116" i="1" s="1"/>
  <c r="AG117" i="1"/>
  <c r="AM117" i="1" s="1"/>
  <c r="AG118" i="1"/>
  <c r="AM118" i="1" s="1"/>
  <c r="AG119" i="1"/>
  <c r="AM119" i="1" s="1"/>
  <c r="AG120" i="1"/>
  <c r="AM120" i="1" s="1"/>
  <c r="AG121" i="1"/>
  <c r="AM121" i="1" s="1"/>
  <c r="AG122" i="1"/>
  <c r="AG123" i="1"/>
  <c r="AM123" i="1" s="1"/>
  <c r="AG124" i="1"/>
  <c r="AM124" i="1" s="1"/>
  <c r="AG125" i="1"/>
  <c r="AM125" i="1" s="1"/>
  <c r="AG126" i="1"/>
  <c r="AM126" i="1" s="1"/>
  <c r="AG127" i="1"/>
  <c r="AM127" i="1" s="1"/>
  <c r="AG128" i="1"/>
  <c r="AM128" i="1" s="1"/>
  <c r="AG129" i="1"/>
  <c r="AM129" i="1" s="1"/>
  <c r="AG130" i="1"/>
  <c r="AM130" i="1" s="1"/>
  <c r="AG131" i="1"/>
  <c r="AM131" i="1" s="1"/>
  <c r="AG132" i="1"/>
  <c r="AM132" i="1" s="1"/>
  <c r="AG133" i="1"/>
  <c r="AM133" i="1" s="1"/>
  <c r="AG134" i="1"/>
  <c r="AM134" i="1" s="1"/>
  <c r="AG12" i="1"/>
  <c r="AF13" i="1"/>
  <c r="AF14" i="1"/>
  <c r="AL14" i="1" s="1"/>
  <c r="AF15" i="1"/>
  <c r="AL15" i="1" s="1"/>
  <c r="AF16" i="1"/>
  <c r="AL16" i="1" s="1"/>
  <c r="AF17" i="1"/>
  <c r="AL17" i="1" s="1"/>
  <c r="AF18" i="1"/>
  <c r="AL18" i="1" s="1"/>
  <c r="AF19" i="1"/>
  <c r="AL19" i="1" s="1"/>
  <c r="AF20" i="1"/>
  <c r="AL20" i="1" s="1"/>
  <c r="AF21" i="1"/>
  <c r="AL21" i="1" s="1"/>
  <c r="AF22" i="1"/>
  <c r="AL22" i="1" s="1"/>
  <c r="AF23" i="1"/>
  <c r="AL23" i="1" s="1"/>
  <c r="AF24" i="1"/>
  <c r="AL24" i="1" s="1"/>
  <c r="AF25" i="1"/>
  <c r="AL25" i="1" s="1"/>
  <c r="AF26" i="1"/>
  <c r="AL26" i="1" s="1"/>
  <c r="AF27" i="1"/>
  <c r="AL27" i="1" s="1"/>
  <c r="AF28" i="1"/>
  <c r="AL28" i="1" s="1"/>
  <c r="AF29" i="1"/>
  <c r="AL29" i="1" s="1"/>
  <c r="AF30" i="1"/>
  <c r="AL30" i="1" s="1"/>
  <c r="AF31" i="1"/>
  <c r="AL31" i="1" s="1"/>
  <c r="AF32" i="1"/>
  <c r="AL32" i="1" s="1"/>
  <c r="AF33" i="1"/>
  <c r="AL33" i="1" s="1"/>
  <c r="AF34" i="1"/>
  <c r="AL34" i="1" s="1"/>
  <c r="AF35" i="1"/>
  <c r="AL35" i="1" s="1"/>
  <c r="AF36" i="1"/>
  <c r="AL36" i="1" s="1"/>
  <c r="AF37" i="1"/>
  <c r="AL37" i="1" s="1"/>
  <c r="AF38" i="1"/>
  <c r="AL38" i="1" s="1"/>
  <c r="AF39" i="1"/>
  <c r="AL39" i="1" s="1"/>
  <c r="AF40" i="1"/>
  <c r="AL40" i="1" s="1"/>
  <c r="AF41" i="1"/>
  <c r="AL41" i="1" s="1"/>
  <c r="AF42" i="1"/>
  <c r="AL42" i="1" s="1"/>
  <c r="AF43" i="1"/>
  <c r="AL43" i="1" s="1"/>
  <c r="AF44" i="1"/>
  <c r="AL44" i="1" s="1"/>
  <c r="AF45" i="1"/>
  <c r="AL45" i="1" s="1"/>
  <c r="AF46" i="1"/>
  <c r="AL46" i="1" s="1"/>
  <c r="AF47" i="1"/>
  <c r="AL47" i="1" s="1"/>
  <c r="AF48" i="1"/>
  <c r="AL48" i="1" s="1"/>
  <c r="AF49" i="1"/>
  <c r="AL49" i="1" s="1"/>
  <c r="AF50" i="1"/>
  <c r="AL50" i="1" s="1"/>
  <c r="AF51" i="1"/>
  <c r="AL51" i="1" s="1"/>
  <c r="AF52" i="1"/>
  <c r="AL52" i="1" s="1"/>
  <c r="AF53" i="1"/>
  <c r="AL53" i="1" s="1"/>
  <c r="AF54" i="1"/>
  <c r="AL54" i="1" s="1"/>
  <c r="AF55" i="1"/>
  <c r="AL55" i="1" s="1"/>
  <c r="AF56" i="1"/>
  <c r="AL56" i="1" s="1"/>
  <c r="AF57" i="1"/>
  <c r="AL57" i="1" s="1"/>
  <c r="AF58" i="1"/>
  <c r="AL58" i="1" s="1"/>
  <c r="AF59" i="1"/>
  <c r="AL59" i="1" s="1"/>
  <c r="AF60" i="1"/>
  <c r="AL60" i="1" s="1"/>
  <c r="AF61" i="1"/>
  <c r="AL61" i="1" s="1"/>
  <c r="AF62" i="1"/>
  <c r="AL62" i="1" s="1"/>
  <c r="AF63" i="1"/>
  <c r="AL63" i="1" s="1"/>
  <c r="AF64" i="1"/>
  <c r="AL64" i="1" s="1"/>
  <c r="AF65" i="1"/>
  <c r="AL65" i="1" s="1"/>
  <c r="AF66" i="1"/>
  <c r="AL66" i="1" s="1"/>
  <c r="AF67" i="1"/>
  <c r="AL67" i="1" s="1"/>
  <c r="AF68" i="1"/>
  <c r="AL68" i="1" s="1"/>
  <c r="AF69" i="1"/>
  <c r="AL69" i="1" s="1"/>
  <c r="AF70" i="1"/>
  <c r="AL70" i="1" s="1"/>
  <c r="AF71" i="1"/>
  <c r="AL71" i="1" s="1"/>
  <c r="AF72" i="1"/>
  <c r="AL72" i="1" s="1"/>
  <c r="AF73" i="1"/>
  <c r="AL73" i="1" s="1"/>
  <c r="AF74" i="1"/>
  <c r="AL74" i="1" s="1"/>
  <c r="AF75" i="1"/>
  <c r="AL75" i="1" s="1"/>
  <c r="AF76" i="1"/>
  <c r="AL76" i="1" s="1"/>
  <c r="AF77" i="1"/>
  <c r="AL77" i="1" s="1"/>
  <c r="AF78" i="1"/>
  <c r="AL78" i="1" s="1"/>
  <c r="AF79" i="1"/>
  <c r="AL79" i="1" s="1"/>
  <c r="AF80" i="1"/>
  <c r="AL80" i="1" s="1"/>
  <c r="AF81" i="1"/>
  <c r="AL81" i="1" s="1"/>
  <c r="AF82" i="1"/>
  <c r="AL82" i="1" s="1"/>
  <c r="AF83" i="1"/>
  <c r="AL83" i="1" s="1"/>
  <c r="AF84" i="1"/>
  <c r="AL84" i="1" s="1"/>
  <c r="AF85" i="1"/>
  <c r="AL85" i="1" s="1"/>
  <c r="AF86" i="1"/>
  <c r="AL86" i="1" s="1"/>
  <c r="AF87" i="1"/>
  <c r="AL87" i="1" s="1"/>
  <c r="AF88" i="1"/>
  <c r="AL88" i="1" s="1"/>
  <c r="AF89" i="1"/>
  <c r="AL89" i="1" s="1"/>
  <c r="AF90" i="1"/>
  <c r="AL90" i="1" s="1"/>
  <c r="AF91" i="1"/>
  <c r="AL91" i="1" s="1"/>
  <c r="AF92" i="1"/>
  <c r="AL92" i="1" s="1"/>
  <c r="AF93" i="1"/>
  <c r="AL93" i="1" s="1"/>
  <c r="AF94" i="1"/>
  <c r="AL94" i="1" s="1"/>
  <c r="AF95" i="1"/>
  <c r="AL95" i="1" s="1"/>
  <c r="AF96" i="1"/>
  <c r="AL96" i="1" s="1"/>
  <c r="AF97" i="1"/>
  <c r="AL97" i="1" s="1"/>
  <c r="AF98" i="1"/>
  <c r="AL98" i="1" s="1"/>
  <c r="AF99" i="1"/>
  <c r="AL99" i="1" s="1"/>
  <c r="AF100" i="1"/>
  <c r="AL100" i="1" s="1"/>
  <c r="AF101" i="1"/>
  <c r="AL101" i="1" s="1"/>
  <c r="AF102" i="1"/>
  <c r="AL102" i="1" s="1"/>
  <c r="AF103" i="1"/>
  <c r="AL103" i="1" s="1"/>
  <c r="AF104" i="1"/>
  <c r="AL104" i="1" s="1"/>
  <c r="AF105" i="1"/>
  <c r="AL105" i="1" s="1"/>
  <c r="AF106" i="1"/>
  <c r="AL106" i="1" s="1"/>
  <c r="AF107" i="1"/>
  <c r="AL107" i="1" s="1"/>
  <c r="AF108" i="1"/>
  <c r="AL108" i="1" s="1"/>
  <c r="AF109" i="1"/>
  <c r="AL109" i="1" s="1"/>
  <c r="AF110" i="1"/>
  <c r="AF111" i="1"/>
  <c r="AF112" i="1"/>
  <c r="AL112" i="1" s="1"/>
  <c r="AF113" i="1"/>
  <c r="AL113" i="1" s="1"/>
  <c r="AF114" i="1"/>
  <c r="AL114" i="1" s="1"/>
  <c r="AF115" i="1"/>
  <c r="AF116" i="1"/>
  <c r="AL116" i="1" s="1"/>
  <c r="AF117" i="1"/>
  <c r="AL117" i="1" s="1"/>
  <c r="AF118" i="1"/>
  <c r="AL118" i="1" s="1"/>
  <c r="AF119" i="1"/>
  <c r="AL119" i="1" s="1"/>
  <c r="AF120" i="1"/>
  <c r="AL120" i="1" s="1"/>
  <c r="AF121" i="1"/>
  <c r="AL121" i="1" s="1"/>
  <c r="AF122" i="1"/>
  <c r="AL122" i="1" s="1"/>
  <c r="AF123" i="1"/>
  <c r="AL123" i="1" s="1"/>
  <c r="AF124" i="1"/>
  <c r="AF125" i="1"/>
  <c r="AF126" i="1"/>
  <c r="AF127" i="1"/>
  <c r="AL127" i="1" s="1"/>
  <c r="AF128" i="1"/>
  <c r="AL128" i="1" s="1"/>
  <c r="AF129" i="1"/>
  <c r="AL129" i="1" s="1"/>
  <c r="AF130" i="1"/>
  <c r="AL130" i="1" s="1"/>
  <c r="AF131" i="1"/>
  <c r="AF132" i="1"/>
  <c r="AL132" i="1" s="1"/>
  <c r="AF133" i="1"/>
  <c r="AL133" i="1" s="1"/>
  <c r="AF134" i="1"/>
  <c r="AL134" i="1" s="1"/>
  <c r="AF12" i="1"/>
  <c r="AL12" i="1" s="1"/>
  <c r="AE13" i="1"/>
  <c r="AK13" i="1" s="1"/>
  <c r="AE14" i="1"/>
  <c r="AK14" i="1" s="1"/>
  <c r="AE15" i="1"/>
  <c r="AK15" i="1" s="1"/>
  <c r="AE16" i="1"/>
  <c r="AK16" i="1" s="1"/>
  <c r="AE17" i="1"/>
  <c r="AK17" i="1" s="1"/>
  <c r="AE18" i="1"/>
  <c r="AK18" i="1" s="1"/>
  <c r="AE19" i="1"/>
  <c r="AK19" i="1" s="1"/>
  <c r="AE20" i="1"/>
  <c r="AK20" i="1" s="1"/>
  <c r="AE21" i="1"/>
  <c r="AK21" i="1" s="1"/>
  <c r="AE22" i="1"/>
  <c r="AK22" i="1" s="1"/>
  <c r="AE23" i="1"/>
  <c r="AK23" i="1" s="1"/>
  <c r="AE24" i="1"/>
  <c r="AK24" i="1" s="1"/>
  <c r="AE25" i="1"/>
  <c r="AK25" i="1" s="1"/>
  <c r="AE26" i="1"/>
  <c r="AK26" i="1" s="1"/>
  <c r="AE27" i="1"/>
  <c r="AK27" i="1" s="1"/>
  <c r="AE28" i="1"/>
  <c r="AK28" i="1" s="1"/>
  <c r="AE29" i="1"/>
  <c r="AK29" i="1" s="1"/>
  <c r="AE30" i="1"/>
  <c r="AK30" i="1" s="1"/>
  <c r="AE31" i="1"/>
  <c r="AK31" i="1" s="1"/>
  <c r="AE32" i="1"/>
  <c r="AK32" i="1" s="1"/>
  <c r="AE33" i="1"/>
  <c r="AK33" i="1" s="1"/>
  <c r="AE34" i="1"/>
  <c r="AK34" i="1" s="1"/>
  <c r="AE35" i="1"/>
  <c r="AK35" i="1" s="1"/>
  <c r="AE36" i="1"/>
  <c r="AK36" i="1" s="1"/>
  <c r="AE37" i="1"/>
  <c r="AK37" i="1" s="1"/>
  <c r="AE38" i="1"/>
  <c r="AK38" i="1" s="1"/>
  <c r="AE39" i="1"/>
  <c r="AK39" i="1" s="1"/>
  <c r="AE40" i="1"/>
  <c r="AK40" i="1" s="1"/>
  <c r="AE41" i="1"/>
  <c r="AK41" i="1" s="1"/>
  <c r="AE42" i="1"/>
  <c r="AK42" i="1" s="1"/>
  <c r="AE43" i="1"/>
  <c r="AK43" i="1" s="1"/>
  <c r="AE44" i="1"/>
  <c r="AK44" i="1" s="1"/>
  <c r="AE45" i="1"/>
  <c r="AK45" i="1" s="1"/>
  <c r="AE46" i="1"/>
  <c r="AK46" i="1" s="1"/>
  <c r="AE47" i="1"/>
  <c r="AK47" i="1" s="1"/>
  <c r="AE48" i="1"/>
  <c r="AK48" i="1" s="1"/>
  <c r="AE49" i="1"/>
  <c r="AK49" i="1" s="1"/>
  <c r="AE50" i="1"/>
  <c r="AK50" i="1" s="1"/>
  <c r="AE51" i="1"/>
  <c r="AK51" i="1" s="1"/>
  <c r="AE52" i="1"/>
  <c r="AK52" i="1" s="1"/>
  <c r="AE53" i="1"/>
  <c r="AK53" i="1" s="1"/>
  <c r="AE54" i="1"/>
  <c r="AK54" i="1" s="1"/>
  <c r="AE55" i="1"/>
  <c r="AK55" i="1" s="1"/>
  <c r="AE56" i="1"/>
  <c r="AK56" i="1" s="1"/>
  <c r="AE57" i="1"/>
  <c r="AK57" i="1" s="1"/>
  <c r="AE58" i="1"/>
  <c r="AK58" i="1" s="1"/>
  <c r="AE59" i="1"/>
  <c r="AK59" i="1" s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K65" i="1" s="1"/>
  <c r="AE66" i="1"/>
  <c r="AK66" i="1" s="1"/>
  <c r="AE67" i="1"/>
  <c r="AK67" i="1" s="1"/>
  <c r="AE68" i="1"/>
  <c r="AK68" i="1" s="1"/>
  <c r="AE69" i="1"/>
  <c r="AK69" i="1" s="1"/>
  <c r="AE70" i="1"/>
  <c r="AK70" i="1" s="1"/>
  <c r="AE71" i="1"/>
  <c r="AK71" i="1" s="1"/>
  <c r="AE72" i="1"/>
  <c r="AK72" i="1" s="1"/>
  <c r="AE73" i="1"/>
  <c r="AK73" i="1" s="1"/>
  <c r="AE74" i="1"/>
  <c r="AK74" i="1" s="1"/>
  <c r="AE75" i="1"/>
  <c r="AK75" i="1" s="1"/>
  <c r="AE76" i="1"/>
  <c r="AK76" i="1" s="1"/>
  <c r="AE77" i="1"/>
  <c r="AK77" i="1" s="1"/>
  <c r="AE78" i="1"/>
  <c r="AK78" i="1" s="1"/>
  <c r="AE79" i="1"/>
  <c r="AK79" i="1" s="1"/>
  <c r="AE80" i="1"/>
  <c r="AK80" i="1" s="1"/>
  <c r="AE81" i="1"/>
  <c r="AK81" i="1" s="1"/>
  <c r="AE82" i="1"/>
  <c r="AK82" i="1" s="1"/>
  <c r="AE83" i="1"/>
  <c r="AK83" i="1" s="1"/>
  <c r="AE84" i="1"/>
  <c r="AK84" i="1" s="1"/>
  <c r="AE85" i="1"/>
  <c r="AK85" i="1" s="1"/>
  <c r="AE86" i="1"/>
  <c r="AK86" i="1" s="1"/>
  <c r="AE87" i="1"/>
  <c r="AK87" i="1" s="1"/>
  <c r="AE88" i="1"/>
  <c r="AK88" i="1" s="1"/>
  <c r="AE89" i="1"/>
  <c r="AK89" i="1" s="1"/>
  <c r="AE90" i="1"/>
  <c r="AK90" i="1" s="1"/>
  <c r="AE91" i="1"/>
  <c r="AK91" i="1" s="1"/>
  <c r="AE92" i="1"/>
  <c r="AK92" i="1" s="1"/>
  <c r="AE93" i="1"/>
  <c r="AK93" i="1" s="1"/>
  <c r="AE94" i="1"/>
  <c r="AK94" i="1" s="1"/>
  <c r="AE95" i="1"/>
  <c r="AK95" i="1" s="1"/>
  <c r="AE96" i="1"/>
  <c r="AK96" i="1" s="1"/>
  <c r="AE97" i="1"/>
  <c r="AK97" i="1" s="1"/>
  <c r="AE98" i="1"/>
  <c r="AK98" i="1" s="1"/>
  <c r="AE99" i="1"/>
  <c r="AK99" i="1" s="1"/>
  <c r="AE100" i="1"/>
  <c r="AK100" i="1" s="1"/>
  <c r="AE101" i="1"/>
  <c r="AK101" i="1" s="1"/>
  <c r="AE102" i="1"/>
  <c r="AK102" i="1" s="1"/>
  <c r="AE103" i="1"/>
  <c r="AK103" i="1" s="1"/>
  <c r="AE104" i="1"/>
  <c r="AK104" i="1" s="1"/>
  <c r="AE105" i="1"/>
  <c r="AK105" i="1" s="1"/>
  <c r="AE106" i="1"/>
  <c r="AK106" i="1" s="1"/>
  <c r="AE107" i="1"/>
  <c r="AK107" i="1" s="1"/>
  <c r="AE108" i="1"/>
  <c r="AK108" i="1" s="1"/>
  <c r="AE109" i="1"/>
  <c r="AK109" i="1" s="1"/>
  <c r="AE110" i="1"/>
  <c r="AK110" i="1" s="1"/>
  <c r="AE111" i="1"/>
  <c r="AK111" i="1" s="1"/>
  <c r="AE112" i="1"/>
  <c r="AK112" i="1" s="1"/>
  <c r="AE113" i="1"/>
  <c r="AK113" i="1" s="1"/>
  <c r="AE114" i="1"/>
  <c r="AK114" i="1" s="1"/>
  <c r="AE115" i="1"/>
  <c r="AK115" i="1" s="1"/>
  <c r="AE116" i="1"/>
  <c r="AK116" i="1" s="1"/>
  <c r="AE117" i="1"/>
  <c r="AK117" i="1" s="1"/>
  <c r="AE118" i="1"/>
  <c r="AE119" i="1"/>
  <c r="AK119" i="1" s="1"/>
  <c r="AE120" i="1"/>
  <c r="AK120" i="1" s="1"/>
  <c r="AE121" i="1"/>
  <c r="AK121" i="1" s="1"/>
  <c r="AE122" i="1"/>
  <c r="AK122" i="1" s="1"/>
  <c r="AE123" i="1"/>
  <c r="AK123" i="1" s="1"/>
  <c r="AE124" i="1"/>
  <c r="AK124" i="1" s="1"/>
  <c r="AE125" i="1"/>
  <c r="AK125" i="1" s="1"/>
  <c r="AE126" i="1"/>
  <c r="AK126" i="1" s="1"/>
  <c r="AE127" i="1"/>
  <c r="AK127" i="1" s="1"/>
  <c r="AE128" i="1"/>
  <c r="AE129" i="1"/>
  <c r="AE130" i="1"/>
  <c r="AK130" i="1" s="1"/>
  <c r="AE131" i="1"/>
  <c r="AK131" i="1" s="1"/>
  <c r="AE132" i="1"/>
  <c r="AK132" i="1" s="1"/>
  <c r="AE133" i="1"/>
  <c r="AK133" i="1" s="1"/>
  <c r="AE134" i="1"/>
  <c r="AE12" i="1"/>
  <c r="AK12" i="1" s="1"/>
  <c r="AD13" i="1"/>
  <c r="AJ13" i="1" s="1"/>
  <c r="AD14" i="1"/>
  <c r="AJ14" i="1" s="1"/>
  <c r="AD15" i="1"/>
  <c r="AJ15" i="1" s="1"/>
  <c r="AD16" i="1"/>
  <c r="AJ16" i="1" s="1"/>
  <c r="AD17" i="1"/>
  <c r="AJ17" i="1" s="1"/>
  <c r="AD18" i="1"/>
  <c r="AJ18" i="1" s="1"/>
  <c r="AD19" i="1"/>
  <c r="AJ19" i="1" s="1"/>
  <c r="AD20" i="1"/>
  <c r="AJ20" i="1" s="1"/>
  <c r="AD21" i="1"/>
  <c r="AJ21" i="1" s="1"/>
  <c r="AD22" i="1"/>
  <c r="AJ22" i="1" s="1"/>
  <c r="AD23" i="1"/>
  <c r="AJ23" i="1" s="1"/>
  <c r="AD24" i="1"/>
  <c r="AJ24" i="1" s="1"/>
  <c r="AD25" i="1"/>
  <c r="AJ25" i="1" s="1"/>
  <c r="AD26" i="1"/>
  <c r="AJ26" i="1" s="1"/>
  <c r="AD27" i="1"/>
  <c r="AJ27" i="1" s="1"/>
  <c r="AD28" i="1"/>
  <c r="AJ28" i="1" s="1"/>
  <c r="AD29" i="1"/>
  <c r="AJ29" i="1" s="1"/>
  <c r="AD30" i="1"/>
  <c r="AJ30" i="1" s="1"/>
  <c r="AD31" i="1"/>
  <c r="AJ31" i="1" s="1"/>
  <c r="AD32" i="1"/>
  <c r="AJ32" i="1" s="1"/>
  <c r="AD33" i="1"/>
  <c r="AJ33" i="1" s="1"/>
  <c r="AD34" i="1"/>
  <c r="AJ34" i="1" s="1"/>
  <c r="AD35" i="1"/>
  <c r="AJ35" i="1" s="1"/>
  <c r="AD36" i="1"/>
  <c r="AJ36" i="1" s="1"/>
  <c r="AD37" i="1"/>
  <c r="AJ37" i="1" s="1"/>
  <c r="AD38" i="1"/>
  <c r="AJ38" i="1" s="1"/>
  <c r="AD39" i="1"/>
  <c r="AJ39" i="1" s="1"/>
  <c r="AD40" i="1"/>
  <c r="AJ40" i="1" s="1"/>
  <c r="AD41" i="1"/>
  <c r="AJ41" i="1" s="1"/>
  <c r="AD42" i="1"/>
  <c r="AJ42" i="1" s="1"/>
  <c r="AD43" i="1"/>
  <c r="AJ43" i="1" s="1"/>
  <c r="AD44" i="1"/>
  <c r="AJ44" i="1" s="1"/>
  <c r="AD45" i="1"/>
  <c r="AJ45" i="1" s="1"/>
  <c r="AD46" i="1"/>
  <c r="AJ46" i="1" s="1"/>
  <c r="AD47" i="1"/>
  <c r="AJ47" i="1" s="1"/>
  <c r="AD48" i="1"/>
  <c r="AJ48" i="1" s="1"/>
  <c r="AD49" i="1"/>
  <c r="AJ49" i="1" s="1"/>
  <c r="AD50" i="1"/>
  <c r="AJ50" i="1" s="1"/>
  <c r="AD51" i="1"/>
  <c r="AJ51" i="1" s="1"/>
  <c r="AD52" i="1"/>
  <c r="AJ52" i="1" s="1"/>
  <c r="AD53" i="1"/>
  <c r="AJ53" i="1" s="1"/>
  <c r="AD54" i="1"/>
  <c r="AJ54" i="1" s="1"/>
  <c r="AD55" i="1"/>
  <c r="AJ55" i="1" s="1"/>
  <c r="AD56" i="1"/>
  <c r="AJ56" i="1" s="1"/>
  <c r="AD57" i="1"/>
  <c r="AJ57" i="1" s="1"/>
  <c r="AD58" i="1"/>
  <c r="AJ58" i="1" s="1"/>
  <c r="AD59" i="1"/>
  <c r="AJ59" i="1" s="1"/>
  <c r="AD60" i="1"/>
  <c r="AJ60" i="1" s="1"/>
  <c r="AD61" i="1"/>
  <c r="AJ61" i="1" s="1"/>
  <c r="AD62" i="1"/>
  <c r="AJ62" i="1" s="1"/>
  <c r="AD63" i="1"/>
  <c r="AJ63" i="1" s="1"/>
  <c r="AD64" i="1"/>
  <c r="AJ64" i="1" s="1"/>
  <c r="AD65" i="1"/>
  <c r="AJ65" i="1" s="1"/>
  <c r="AD66" i="1"/>
  <c r="AJ66" i="1" s="1"/>
  <c r="AD67" i="1"/>
  <c r="AJ67" i="1" s="1"/>
  <c r="AD68" i="1"/>
  <c r="AJ68" i="1" s="1"/>
  <c r="AD69" i="1"/>
  <c r="AJ69" i="1" s="1"/>
  <c r="AD70" i="1"/>
  <c r="AJ70" i="1" s="1"/>
  <c r="AD71" i="1"/>
  <c r="AJ71" i="1" s="1"/>
  <c r="AD72" i="1"/>
  <c r="AJ72" i="1" s="1"/>
  <c r="AD73" i="1"/>
  <c r="AJ73" i="1" s="1"/>
  <c r="AD74" i="1"/>
  <c r="AJ74" i="1" s="1"/>
  <c r="AD75" i="1"/>
  <c r="AJ75" i="1" s="1"/>
  <c r="AD76" i="1"/>
  <c r="AJ76" i="1" s="1"/>
  <c r="AD77" i="1"/>
  <c r="AJ77" i="1" s="1"/>
  <c r="AD78" i="1"/>
  <c r="AJ78" i="1" s="1"/>
  <c r="AD79" i="1"/>
  <c r="AJ79" i="1" s="1"/>
  <c r="AD80" i="1"/>
  <c r="AJ80" i="1" s="1"/>
  <c r="AD81" i="1"/>
  <c r="AJ81" i="1" s="1"/>
  <c r="AD82" i="1"/>
  <c r="AJ82" i="1" s="1"/>
  <c r="AD83" i="1"/>
  <c r="AJ83" i="1" s="1"/>
  <c r="AD84" i="1"/>
  <c r="AJ84" i="1" s="1"/>
  <c r="AD85" i="1"/>
  <c r="AJ85" i="1" s="1"/>
  <c r="AD86" i="1"/>
  <c r="AJ86" i="1" s="1"/>
  <c r="AD87" i="1"/>
  <c r="AJ87" i="1" s="1"/>
  <c r="AD88" i="1"/>
  <c r="AJ88" i="1" s="1"/>
  <c r="AD89" i="1"/>
  <c r="AJ89" i="1" s="1"/>
  <c r="AD90" i="1"/>
  <c r="AJ90" i="1" s="1"/>
  <c r="AD91" i="1"/>
  <c r="AJ91" i="1" s="1"/>
  <c r="AD92" i="1"/>
  <c r="AJ92" i="1" s="1"/>
  <c r="AD93" i="1"/>
  <c r="AJ93" i="1" s="1"/>
  <c r="AD94" i="1"/>
  <c r="AJ94" i="1" s="1"/>
  <c r="AD95" i="1"/>
  <c r="AJ95" i="1" s="1"/>
  <c r="AD96" i="1"/>
  <c r="AJ96" i="1" s="1"/>
  <c r="AD97" i="1"/>
  <c r="AJ97" i="1" s="1"/>
  <c r="AD98" i="1"/>
  <c r="AJ98" i="1" s="1"/>
  <c r="AD99" i="1"/>
  <c r="AJ99" i="1" s="1"/>
  <c r="AD100" i="1"/>
  <c r="AJ100" i="1" s="1"/>
  <c r="AD101" i="1"/>
  <c r="AJ101" i="1" s="1"/>
  <c r="AD102" i="1"/>
  <c r="AJ102" i="1" s="1"/>
  <c r="AD103" i="1"/>
  <c r="AJ103" i="1" s="1"/>
  <c r="AD104" i="1"/>
  <c r="AJ104" i="1" s="1"/>
  <c r="AD105" i="1"/>
  <c r="AD106" i="1"/>
  <c r="AJ106" i="1" s="1"/>
  <c r="AD107" i="1"/>
  <c r="AJ107" i="1" s="1"/>
  <c r="AD108" i="1"/>
  <c r="AJ108" i="1" s="1"/>
  <c r="AD109" i="1"/>
  <c r="AJ109" i="1" s="1"/>
  <c r="AD110" i="1"/>
  <c r="AJ110" i="1" s="1"/>
  <c r="AD111" i="1"/>
  <c r="AJ111" i="1" s="1"/>
  <c r="AD112" i="1"/>
  <c r="AJ112" i="1" s="1"/>
  <c r="AD113" i="1"/>
  <c r="AJ113" i="1" s="1"/>
  <c r="AD114" i="1"/>
  <c r="AJ114" i="1" s="1"/>
  <c r="AD115" i="1"/>
  <c r="AD116" i="1"/>
  <c r="AD117" i="1"/>
  <c r="AD118" i="1"/>
  <c r="AJ118" i="1" s="1"/>
  <c r="AD119" i="1"/>
  <c r="AJ119" i="1" s="1"/>
  <c r="AD120" i="1"/>
  <c r="AJ120" i="1" s="1"/>
  <c r="AD121" i="1"/>
  <c r="AD122" i="1"/>
  <c r="AJ122" i="1" s="1"/>
  <c r="AD123" i="1"/>
  <c r="AJ123" i="1" s="1"/>
  <c r="AD124" i="1"/>
  <c r="AJ124" i="1" s="1"/>
  <c r="AD125" i="1"/>
  <c r="AJ125" i="1" s="1"/>
  <c r="AD126" i="1"/>
  <c r="AJ126" i="1" s="1"/>
  <c r="AD127" i="1"/>
  <c r="AJ127" i="1" s="1"/>
  <c r="AD128" i="1"/>
  <c r="AJ128" i="1" s="1"/>
  <c r="AD129" i="1"/>
  <c r="AJ129" i="1" s="1"/>
  <c r="AD130" i="1"/>
  <c r="AD131" i="1"/>
  <c r="AJ131" i="1" s="1"/>
  <c r="AD132" i="1"/>
  <c r="AD133" i="1"/>
  <c r="AJ133" i="1" s="1"/>
  <c r="AD134" i="1"/>
  <c r="AJ134" i="1" s="1"/>
  <c r="AD12" i="1"/>
  <c r="AC13" i="1"/>
  <c r="AI13" i="1" s="1"/>
  <c r="AC14" i="1"/>
  <c r="AI14" i="1" s="1"/>
  <c r="AC15" i="1"/>
  <c r="AI15" i="1" s="1"/>
  <c r="AC16" i="1"/>
  <c r="AI16" i="1" s="1"/>
  <c r="AC17" i="1"/>
  <c r="AI17" i="1" s="1"/>
  <c r="AC18" i="1"/>
  <c r="AI18" i="1" s="1"/>
  <c r="AC19" i="1"/>
  <c r="AI19" i="1" s="1"/>
  <c r="AC20" i="1"/>
  <c r="AI20" i="1" s="1"/>
  <c r="AC21" i="1"/>
  <c r="AI21" i="1" s="1"/>
  <c r="AC22" i="1"/>
  <c r="AI22" i="1" s="1"/>
  <c r="AC23" i="1"/>
  <c r="AI23" i="1" s="1"/>
  <c r="AC24" i="1"/>
  <c r="AI24" i="1" s="1"/>
  <c r="AC25" i="1"/>
  <c r="AI25" i="1" s="1"/>
  <c r="AC26" i="1"/>
  <c r="AI26" i="1" s="1"/>
  <c r="AC27" i="1"/>
  <c r="AI27" i="1" s="1"/>
  <c r="AC28" i="1"/>
  <c r="AI28" i="1" s="1"/>
  <c r="AC29" i="1"/>
  <c r="AI29" i="1" s="1"/>
  <c r="AC30" i="1"/>
  <c r="AI30" i="1" s="1"/>
  <c r="AC31" i="1"/>
  <c r="AI31" i="1" s="1"/>
  <c r="AC32" i="1"/>
  <c r="AI32" i="1" s="1"/>
  <c r="AC33" i="1"/>
  <c r="AI33" i="1" s="1"/>
  <c r="AC34" i="1"/>
  <c r="AI34" i="1" s="1"/>
  <c r="AC35" i="1"/>
  <c r="AI35" i="1" s="1"/>
  <c r="AC36" i="1"/>
  <c r="AI36" i="1" s="1"/>
  <c r="AC37" i="1"/>
  <c r="AI37" i="1" s="1"/>
  <c r="AC38" i="1"/>
  <c r="AI38" i="1" s="1"/>
  <c r="AC39" i="1"/>
  <c r="AI39" i="1" s="1"/>
  <c r="AC40" i="1"/>
  <c r="AI40" i="1" s="1"/>
  <c r="AC41" i="1"/>
  <c r="AI41" i="1" s="1"/>
  <c r="AC42" i="1"/>
  <c r="AI42" i="1" s="1"/>
  <c r="AC43" i="1"/>
  <c r="AI43" i="1" s="1"/>
  <c r="AC44" i="1"/>
  <c r="AI44" i="1" s="1"/>
  <c r="AC45" i="1"/>
  <c r="AI45" i="1" s="1"/>
  <c r="AC46" i="1"/>
  <c r="AI46" i="1" s="1"/>
  <c r="AC47" i="1"/>
  <c r="AI47" i="1" s="1"/>
  <c r="AC48" i="1"/>
  <c r="AI48" i="1" s="1"/>
  <c r="AC49" i="1"/>
  <c r="AI49" i="1" s="1"/>
  <c r="AC50" i="1"/>
  <c r="AI50" i="1" s="1"/>
  <c r="AC51" i="1"/>
  <c r="AI51" i="1" s="1"/>
  <c r="AC52" i="1"/>
  <c r="AI52" i="1" s="1"/>
  <c r="AC53" i="1"/>
  <c r="AI53" i="1" s="1"/>
  <c r="AC54" i="1"/>
  <c r="AI54" i="1" s="1"/>
  <c r="AC55" i="1"/>
  <c r="AI55" i="1" s="1"/>
  <c r="AC56" i="1"/>
  <c r="AI56" i="1" s="1"/>
  <c r="AC57" i="1"/>
  <c r="AI57" i="1" s="1"/>
  <c r="AC58" i="1"/>
  <c r="AI58" i="1" s="1"/>
  <c r="AC59" i="1"/>
  <c r="AI59" i="1" s="1"/>
  <c r="AC60" i="1"/>
  <c r="AI60" i="1" s="1"/>
  <c r="AC61" i="1"/>
  <c r="AI61" i="1" s="1"/>
  <c r="AC62" i="1"/>
  <c r="AI62" i="1" s="1"/>
  <c r="AC63" i="1"/>
  <c r="AI63" i="1" s="1"/>
  <c r="AC64" i="1"/>
  <c r="AI64" i="1" s="1"/>
  <c r="AC65" i="1"/>
  <c r="AI65" i="1" s="1"/>
  <c r="AC66" i="1"/>
  <c r="AI66" i="1" s="1"/>
  <c r="AC67" i="1"/>
  <c r="AI67" i="1" s="1"/>
  <c r="AC68" i="1"/>
  <c r="AI68" i="1" s="1"/>
  <c r="AC69" i="1"/>
  <c r="AC70" i="1"/>
  <c r="AI70" i="1" s="1"/>
  <c r="AC71" i="1"/>
  <c r="AC72" i="1"/>
  <c r="AI72" i="1" s="1"/>
  <c r="AC73" i="1"/>
  <c r="AI73" i="1" s="1"/>
  <c r="AC74" i="1"/>
  <c r="AI74" i="1" s="1"/>
  <c r="AC75" i="1"/>
  <c r="AI75" i="1" s="1"/>
  <c r="AC76" i="1"/>
  <c r="AI76" i="1" s="1"/>
  <c r="AC77" i="1"/>
  <c r="AI77" i="1" s="1"/>
  <c r="AC78" i="1"/>
  <c r="AI78" i="1" s="1"/>
  <c r="AC79" i="1"/>
  <c r="AI79" i="1" s="1"/>
  <c r="AC80" i="1"/>
  <c r="AI80" i="1" s="1"/>
  <c r="AC81" i="1"/>
  <c r="AI81" i="1" s="1"/>
  <c r="AC82" i="1"/>
  <c r="AI82" i="1" s="1"/>
  <c r="AC83" i="1"/>
  <c r="AI83" i="1" s="1"/>
  <c r="AC84" i="1"/>
  <c r="AI84" i="1" s="1"/>
  <c r="AC85" i="1"/>
  <c r="AI85" i="1" s="1"/>
  <c r="AC86" i="1"/>
  <c r="AI86" i="1" s="1"/>
  <c r="AC87" i="1"/>
  <c r="AI87" i="1" s="1"/>
  <c r="AC88" i="1"/>
  <c r="AI88" i="1" s="1"/>
  <c r="AC89" i="1"/>
  <c r="AI89" i="1" s="1"/>
  <c r="AC90" i="1"/>
  <c r="AI90" i="1" s="1"/>
  <c r="AC91" i="1"/>
  <c r="AC92" i="1"/>
  <c r="AI92" i="1" s="1"/>
  <c r="AC93" i="1"/>
  <c r="AI93" i="1" s="1"/>
  <c r="AC94" i="1"/>
  <c r="AI94" i="1" s="1"/>
  <c r="AC95" i="1"/>
  <c r="AI95" i="1" s="1"/>
  <c r="AC96" i="1"/>
  <c r="AI96" i="1" s="1"/>
  <c r="AC97" i="1"/>
  <c r="AI97" i="1" s="1"/>
  <c r="AC98" i="1"/>
  <c r="AI98" i="1" s="1"/>
  <c r="AC99" i="1"/>
  <c r="AI99" i="1" s="1"/>
  <c r="AC100" i="1"/>
  <c r="AI100" i="1" s="1"/>
  <c r="AC101" i="1"/>
  <c r="AI101" i="1" s="1"/>
  <c r="AC102" i="1"/>
  <c r="AI102" i="1" s="1"/>
  <c r="AC103" i="1"/>
  <c r="AC104" i="1"/>
  <c r="AI104" i="1" s="1"/>
  <c r="AC105" i="1"/>
  <c r="AI105" i="1" s="1"/>
  <c r="AC106" i="1"/>
  <c r="AI106" i="1" s="1"/>
  <c r="AC107" i="1"/>
  <c r="AI107" i="1" s="1"/>
  <c r="AC108" i="1"/>
  <c r="AI108" i="1" s="1"/>
  <c r="AC109" i="1"/>
  <c r="AI109" i="1" s="1"/>
  <c r="AC110" i="1"/>
  <c r="AI110" i="1" s="1"/>
  <c r="AC111" i="1"/>
  <c r="AI111" i="1" s="1"/>
  <c r="AC112" i="1"/>
  <c r="AI112" i="1" s="1"/>
  <c r="AC113" i="1"/>
  <c r="AI113" i="1" s="1"/>
  <c r="AC114" i="1"/>
  <c r="AI114" i="1" s="1"/>
  <c r="AC115" i="1"/>
  <c r="AI115" i="1" s="1"/>
  <c r="AC116" i="1"/>
  <c r="AI116" i="1" s="1"/>
  <c r="AC117" i="1"/>
  <c r="AI117" i="1" s="1"/>
  <c r="AC118" i="1"/>
  <c r="AI118" i="1" s="1"/>
  <c r="AC119" i="1"/>
  <c r="AI119" i="1" s="1"/>
  <c r="AC120" i="1"/>
  <c r="AI120" i="1" s="1"/>
  <c r="AC121" i="1"/>
  <c r="AI121" i="1" s="1"/>
  <c r="AC122" i="1"/>
  <c r="AI122" i="1" s="1"/>
  <c r="AC123" i="1"/>
  <c r="AI123" i="1" s="1"/>
  <c r="AC124" i="1"/>
  <c r="AI124" i="1" s="1"/>
  <c r="AC125" i="1"/>
  <c r="AI125" i="1" s="1"/>
  <c r="AC126" i="1"/>
  <c r="AI126" i="1" s="1"/>
  <c r="AC127" i="1"/>
  <c r="AI127" i="1" s="1"/>
  <c r="AC128" i="1"/>
  <c r="AI128" i="1" s="1"/>
  <c r="AC129" i="1"/>
  <c r="AI129" i="1" s="1"/>
  <c r="AC130" i="1"/>
  <c r="AI130" i="1" s="1"/>
  <c r="AC131" i="1"/>
  <c r="AI131" i="1" s="1"/>
  <c r="AC132" i="1"/>
  <c r="AI132" i="1" s="1"/>
  <c r="AC133" i="1"/>
  <c r="AI133" i="1" s="1"/>
  <c r="AC134" i="1"/>
  <c r="AI134" i="1" s="1"/>
  <c r="AC12" i="1"/>
  <c r="AI12" i="1" s="1"/>
  <c r="AB13" i="1" l="1"/>
  <c r="AH13" i="1" s="1"/>
  <c r="AB14" i="1"/>
  <c r="AH14" i="1" s="1"/>
  <c r="AB15" i="1"/>
  <c r="AH15" i="1" s="1"/>
  <c r="AB16" i="1"/>
  <c r="AH16" i="1" s="1"/>
  <c r="AB17" i="1"/>
  <c r="AH17" i="1" s="1"/>
  <c r="AB18" i="1"/>
  <c r="AH18" i="1" s="1"/>
  <c r="AB19" i="1"/>
  <c r="AH19" i="1" s="1"/>
  <c r="AB20" i="1"/>
  <c r="AH20" i="1" s="1"/>
  <c r="AB21" i="1"/>
  <c r="AH21" i="1" s="1"/>
  <c r="AB22" i="1"/>
  <c r="AH22" i="1" s="1"/>
  <c r="AB23" i="1"/>
  <c r="AH23" i="1" s="1"/>
  <c r="AB24" i="1"/>
  <c r="AH24" i="1" s="1"/>
  <c r="AB25" i="1"/>
  <c r="AH25" i="1" s="1"/>
  <c r="AB26" i="1"/>
  <c r="AH26" i="1" s="1"/>
  <c r="AB27" i="1"/>
  <c r="AH27" i="1" s="1"/>
  <c r="AB28" i="1"/>
  <c r="AH28" i="1" s="1"/>
  <c r="AB29" i="1"/>
  <c r="AH29" i="1" s="1"/>
  <c r="AB30" i="1"/>
  <c r="AH30" i="1" s="1"/>
  <c r="AB31" i="1"/>
  <c r="AH31" i="1" s="1"/>
  <c r="AB32" i="1"/>
  <c r="AH32" i="1" s="1"/>
  <c r="AB33" i="1"/>
  <c r="AH33" i="1" s="1"/>
  <c r="AB34" i="1"/>
  <c r="AH34" i="1" s="1"/>
  <c r="AB35" i="1"/>
  <c r="AH35" i="1" s="1"/>
  <c r="AB36" i="1"/>
  <c r="AH36" i="1" s="1"/>
  <c r="AB37" i="1"/>
  <c r="AH37" i="1" s="1"/>
  <c r="AB38" i="1"/>
  <c r="AH38" i="1" s="1"/>
  <c r="AB39" i="1"/>
  <c r="AH39" i="1" s="1"/>
  <c r="AB40" i="1"/>
  <c r="AH40" i="1" s="1"/>
  <c r="AB41" i="1"/>
  <c r="AH41" i="1" s="1"/>
  <c r="AB42" i="1"/>
  <c r="AH42" i="1" s="1"/>
  <c r="AB43" i="1"/>
  <c r="AH43" i="1" s="1"/>
  <c r="AB44" i="1"/>
  <c r="AH44" i="1" s="1"/>
  <c r="AB45" i="1"/>
  <c r="AH45" i="1" s="1"/>
  <c r="AB46" i="1"/>
  <c r="AH46" i="1" s="1"/>
  <c r="AB47" i="1"/>
  <c r="AH47" i="1" s="1"/>
  <c r="AB48" i="1"/>
  <c r="AH48" i="1" s="1"/>
  <c r="AB49" i="1"/>
  <c r="AH49" i="1" s="1"/>
  <c r="AB50" i="1"/>
  <c r="AH50" i="1" s="1"/>
  <c r="AB51" i="1"/>
  <c r="AH51" i="1" s="1"/>
  <c r="AB52" i="1"/>
  <c r="AH52" i="1" s="1"/>
  <c r="AB53" i="1"/>
  <c r="AH53" i="1" s="1"/>
  <c r="AB54" i="1"/>
  <c r="AH54" i="1" s="1"/>
  <c r="AB55" i="1"/>
  <c r="AH55" i="1" s="1"/>
  <c r="AB56" i="1"/>
  <c r="AH56" i="1" s="1"/>
  <c r="AB57" i="1"/>
  <c r="AH57" i="1" s="1"/>
  <c r="AB58" i="1"/>
  <c r="AH58" i="1" s="1"/>
  <c r="AB59" i="1"/>
  <c r="AH59" i="1" s="1"/>
  <c r="AB60" i="1"/>
  <c r="AH60" i="1" s="1"/>
  <c r="AB61" i="1"/>
  <c r="AH61" i="1" s="1"/>
  <c r="AB62" i="1"/>
  <c r="AH62" i="1" s="1"/>
  <c r="AB63" i="1"/>
  <c r="AH63" i="1" s="1"/>
  <c r="AB64" i="1"/>
  <c r="AH64" i="1" s="1"/>
  <c r="AB65" i="1"/>
  <c r="AH65" i="1" s="1"/>
  <c r="AB66" i="1"/>
  <c r="AH66" i="1" s="1"/>
  <c r="AB67" i="1"/>
  <c r="AH67" i="1" s="1"/>
  <c r="AB68" i="1"/>
  <c r="AH68" i="1" s="1"/>
  <c r="AB69" i="1"/>
  <c r="AH69" i="1" s="1"/>
  <c r="AB70" i="1"/>
  <c r="AH70" i="1" s="1"/>
  <c r="AB71" i="1"/>
  <c r="AH71" i="1" s="1"/>
  <c r="AB72" i="1"/>
  <c r="AH72" i="1" s="1"/>
  <c r="AB73" i="1"/>
  <c r="AH73" i="1" s="1"/>
  <c r="AB74" i="1"/>
  <c r="AH74" i="1" s="1"/>
  <c r="AB75" i="1"/>
  <c r="AH75" i="1" s="1"/>
  <c r="AB76" i="1"/>
  <c r="AH76" i="1" s="1"/>
  <c r="AB77" i="1"/>
  <c r="AH77" i="1" s="1"/>
  <c r="AB78" i="1"/>
  <c r="AH78" i="1" s="1"/>
  <c r="AB79" i="1"/>
  <c r="AH79" i="1" s="1"/>
  <c r="AB80" i="1"/>
  <c r="AH80" i="1" s="1"/>
  <c r="AB81" i="1"/>
  <c r="AH81" i="1" s="1"/>
  <c r="AB82" i="1"/>
  <c r="AH82" i="1" s="1"/>
  <c r="AB83" i="1"/>
  <c r="AH83" i="1" s="1"/>
  <c r="AB84" i="1"/>
  <c r="AH84" i="1" s="1"/>
  <c r="AB85" i="1"/>
  <c r="AH85" i="1" s="1"/>
  <c r="AB86" i="1"/>
  <c r="AH86" i="1" s="1"/>
  <c r="AB87" i="1"/>
  <c r="AH87" i="1" s="1"/>
  <c r="AB88" i="1"/>
  <c r="AH88" i="1" s="1"/>
  <c r="AB89" i="1"/>
  <c r="AH89" i="1" s="1"/>
  <c r="AB90" i="1"/>
  <c r="AH90" i="1" s="1"/>
  <c r="AB91" i="1"/>
  <c r="AH91" i="1" s="1"/>
  <c r="AB92" i="1"/>
  <c r="AH92" i="1" s="1"/>
  <c r="AB93" i="1"/>
  <c r="AH93" i="1" s="1"/>
  <c r="AB94" i="1"/>
  <c r="AH94" i="1" s="1"/>
  <c r="AB95" i="1"/>
  <c r="AH95" i="1" s="1"/>
  <c r="AB96" i="1"/>
  <c r="AH96" i="1" s="1"/>
  <c r="AB97" i="1"/>
  <c r="AH97" i="1" s="1"/>
  <c r="AB98" i="1"/>
  <c r="AH98" i="1" s="1"/>
  <c r="AB99" i="1"/>
  <c r="AH99" i="1" s="1"/>
  <c r="AB100" i="1"/>
  <c r="AH100" i="1" s="1"/>
  <c r="AB101" i="1"/>
  <c r="AH101" i="1" s="1"/>
  <c r="AB102" i="1"/>
  <c r="AH102" i="1" s="1"/>
  <c r="AB103" i="1"/>
  <c r="AH103" i="1" s="1"/>
  <c r="AB104" i="1"/>
  <c r="AH104" i="1" s="1"/>
  <c r="AB105" i="1"/>
  <c r="AH105" i="1" s="1"/>
  <c r="AB106" i="1"/>
  <c r="AH106" i="1" s="1"/>
  <c r="AB107" i="1"/>
  <c r="AH107" i="1" s="1"/>
  <c r="AB108" i="1"/>
  <c r="AH108" i="1" s="1"/>
  <c r="AB109" i="1"/>
  <c r="AH109" i="1" s="1"/>
  <c r="AB110" i="1"/>
  <c r="AH110" i="1" s="1"/>
  <c r="AB111" i="1"/>
  <c r="AH111" i="1" s="1"/>
  <c r="AB112" i="1"/>
  <c r="AH112" i="1" s="1"/>
  <c r="AB113" i="1"/>
  <c r="AH113" i="1" s="1"/>
  <c r="AB114" i="1"/>
  <c r="AH114" i="1" s="1"/>
  <c r="AB115" i="1"/>
  <c r="AH115" i="1" s="1"/>
  <c r="AB116" i="1"/>
  <c r="AH116" i="1" s="1"/>
  <c r="AB117" i="1"/>
  <c r="AH117" i="1" s="1"/>
  <c r="AB118" i="1"/>
  <c r="AH118" i="1" s="1"/>
  <c r="AB119" i="1"/>
  <c r="AH119" i="1" s="1"/>
  <c r="AB120" i="1"/>
  <c r="AH120" i="1" s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B12" i="1"/>
  <c r="AH12" i="1" s="1"/>
  <c r="G23" i="7"/>
  <c r="G24" i="7"/>
  <c r="G25" i="7"/>
  <c r="G26" i="7"/>
  <c r="G27" i="7"/>
  <c r="G22" i="7"/>
  <c r="C23" i="7"/>
  <c r="L23" i="7" s="1"/>
  <c r="C24" i="7"/>
  <c r="L24" i="7" s="1"/>
  <c r="C25" i="7"/>
  <c r="C26" i="7"/>
  <c r="C27" i="7"/>
  <c r="L27" i="7" s="1"/>
  <c r="C22" i="7"/>
  <c r="L22" i="7" s="1"/>
  <c r="L26" i="7" l="1"/>
  <c r="L25" i="7"/>
  <c r="R27" i="7"/>
  <c r="R26" i="7"/>
  <c r="R25" i="7"/>
  <c r="R24" i="7"/>
  <c r="R23" i="7"/>
  <c r="R22" i="7"/>
  <c r="O25" i="7" l="1"/>
  <c r="P25" i="7" s="1"/>
  <c r="O24" i="7"/>
  <c r="P24" i="7" s="1"/>
  <c r="O23" i="7"/>
  <c r="P23" i="7" s="1"/>
  <c r="O22" i="7"/>
  <c r="P22" i="7" s="1"/>
  <c r="O27" i="7"/>
  <c r="P27" i="7" s="1"/>
  <c r="O26" i="7"/>
  <c r="P26" i="7" s="1"/>
</calcChain>
</file>

<file path=xl/sharedStrings.xml><?xml version="1.0" encoding="utf-8"?>
<sst xmlns="http://schemas.openxmlformats.org/spreadsheetml/2006/main" count="1150" uniqueCount="326">
  <si>
    <t>IA-1</t>
  </si>
  <si>
    <t>IA-2</t>
  </si>
  <si>
    <t>Total marks of CO scored</t>
  </si>
  <si>
    <t>Attainment of CO %</t>
  </si>
  <si>
    <t>Sr No</t>
  </si>
  <si>
    <t>USN No</t>
  </si>
  <si>
    <t>Student's Name</t>
  </si>
  <si>
    <t>6a</t>
  </si>
  <si>
    <t>6b</t>
  </si>
  <si>
    <t>CO1</t>
  </si>
  <si>
    <t>CO2</t>
  </si>
  <si>
    <t>CO3</t>
  </si>
  <si>
    <t>CO4</t>
  </si>
  <si>
    <t>CO5</t>
  </si>
  <si>
    <t>CO6</t>
  </si>
  <si>
    <t>Course Outcomes</t>
  </si>
  <si>
    <t>Marks</t>
  </si>
  <si>
    <t>Assignment</t>
  </si>
  <si>
    <t>Attainment</t>
  </si>
  <si>
    <t>#</t>
  </si>
  <si>
    <t>USN</t>
  </si>
  <si>
    <t>NAME</t>
  </si>
  <si>
    <t xml:space="preserve">MCQ Marks </t>
  </si>
  <si>
    <t>UE</t>
  </si>
  <si>
    <t>CO Attainments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</si>
  <si>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</si>
  <si>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</si>
  <si>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</si>
  <si>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</si>
  <si>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</si>
  <si>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</si>
  <si>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</si>
  <si>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</si>
  <si>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</si>
  <si>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</si>
  <si>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</si>
  <si>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</si>
  <si>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</si>
  <si>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</si>
  <si>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</si>
  <si>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Average </t>
  </si>
  <si>
    <t>Direct Attainment(80%)</t>
  </si>
  <si>
    <t>A= Internal (100%)</t>
  </si>
  <si>
    <t>C= MCQ     (100%)</t>
  </si>
  <si>
    <t>E= Assignment    (100%)</t>
  </si>
  <si>
    <t xml:space="preserve">Target </t>
  </si>
  <si>
    <t>PO Attainments</t>
  </si>
  <si>
    <t>L=SEE(100%)</t>
  </si>
  <si>
    <t>Indirect(20%)</t>
  </si>
  <si>
    <t>FINAL</t>
  </si>
  <si>
    <t>DIRECT N=K+M</t>
  </si>
  <si>
    <t>O=CES(100%)</t>
  </si>
  <si>
    <t>P=20% of O</t>
  </si>
  <si>
    <t>Q=80% OF N+O</t>
  </si>
  <si>
    <t>B=15% of A</t>
  </si>
  <si>
    <t>F=10% of E</t>
  </si>
  <si>
    <t>DIRECT 80%</t>
  </si>
  <si>
    <t>Semester : 6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</si>
  <si>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</si>
  <si>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</si>
  <si>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</si>
  <si>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</si>
  <si>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</si>
  <si>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</si>
  <si>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</si>
  <si>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</si>
  <si>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</si>
  <si>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</si>
  <si>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AB</t>
  </si>
  <si>
    <t>No of stuedents coring&gt;60%</t>
  </si>
  <si>
    <t>% of students scoring&gt;60%</t>
  </si>
  <si>
    <t>K=(B+D+F)(30%)</t>
  </si>
  <si>
    <t>M=70% of L</t>
  </si>
  <si>
    <t>D=5% of C</t>
  </si>
  <si>
    <t>18BTRCS001</t>
  </si>
  <si>
    <t>AKSHANSH JOSHI</t>
  </si>
  <si>
    <t>18BTRCS002</t>
  </si>
  <si>
    <t>ALETI VENKATA SAI KARTHIK</t>
  </si>
  <si>
    <t>18BTRCS003</t>
  </si>
  <si>
    <t>AMIRINENI ABHILASH</t>
  </si>
  <si>
    <t>18BTRCS004</t>
  </si>
  <si>
    <t>ANUMULA THRAYAKSHARA</t>
  </si>
  <si>
    <t>18BTRCS005</t>
  </si>
  <si>
    <t>ARJI BHANDHAVI</t>
  </si>
  <si>
    <t>18BTRCS006</t>
  </si>
  <si>
    <t>BHARAT VYAS K</t>
  </si>
  <si>
    <t>18BTRCS007</t>
  </si>
  <si>
    <t>BOLE V ENKATA THARUN KUMAR</t>
  </si>
  <si>
    <t>18BTRCS008</t>
  </si>
  <si>
    <t>C K SWATHI</t>
  </si>
  <si>
    <t>18BTRCS009</t>
  </si>
  <si>
    <t>COMANDUR NACHIKETH</t>
  </si>
  <si>
    <t>18BTRCS010</t>
  </si>
  <si>
    <t>DHIRSITH</t>
  </si>
  <si>
    <t>18BTRCS011</t>
  </si>
  <si>
    <t>G SATISH</t>
  </si>
  <si>
    <t>18BTRCS012</t>
  </si>
  <si>
    <t>GOKUL RITHIK N V N</t>
  </si>
  <si>
    <t>18BTRCS013</t>
  </si>
  <si>
    <t>GOLLAPALLI JAYANTH REDDY</t>
  </si>
  <si>
    <t>18BTRCS014</t>
  </si>
  <si>
    <t>KADIYALA SURYAVARDHAN</t>
  </si>
  <si>
    <t>18BTRCS015</t>
  </si>
  <si>
    <t>KALLUPALLI LAKSHMI NARAYANA</t>
  </si>
  <si>
    <t>18BTRCS016</t>
  </si>
  <si>
    <t>KAMBAMPATI HARITH</t>
  </si>
  <si>
    <t>18BTRCS017</t>
  </si>
  <si>
    <t>KONDAPAKA PREETHAM</t>
  </si>
  <si>
    <t>18BTRCS018</t>
  </si>
  <si>
    <t>KOTHA SESHU</t>
  </si>
  <si>
    <t>18BTRCS019</t>
  </si>
  <si>
    <t>LAGISETTY NAGA SAI JAWAHAR</t>
  </si>
  <si>
    <t>18BTRCS020</t>
  </si>
  <si>
    <t>MADDU NAGA DATTA SAI PRIYATHAM</t>
  </si>
  <si>
    <t>18BTRCS021</t>
  </si>
  <si>
    <t>MALLISETTY SHARAVAN SANTOSH</t>
  </si>
  <si>
    <t>18BTRCS022</t>
  </si>
  <si>
    <t>POTUGARI VISHNU</t>
  </si>
  <si>
    <t>18BTRCS023</t>
  </si>
  <si>
    <t>PULIMI VENKATA HARI KRISHNA REDDY</t>
  </si>
  <si>
    <t>18BTRCS024</t>
  </si>
  <si>
    <t>RATHEESH BABU T R</t>
  </si>
  <si>
    <t>18BTRCS025</t>
  </si>
  <si>
    <t>RISHABH DIXIT A G</t>
  </si>
  <si>
    <t>18BTRCS026</t>
  </si>
  <si>
    <t>ROHIT L HULEKAL</t>
  </si>
  <si>
    <t>18BTRCS027</t>
  </si>
  <si>
    <t>SARVESHVAR M R</t>
  </si>
  <si>
    <t>18BTRCS028</t>
  </si>
  <si>
    <t>SHREYANSH RAKHECHA</t>
  </si>
  <si>
    <t>18BTRCS029</t>
  </si>
  <si>
    <t>V KRISHNA SAI</t>
  </si>
  <si>
    <t>18BTRCS030</t>
  </si>
  <si>
    <t>VARADA NAGA SUDHAKAR</t>
  </si>
  <si>
    <t>18BTRCS031</t>
  </si>
  <si>
    <t>VINEETH KUMAR V</t>
  </si>
  <si>
    <t>18BTRCS032</t>
  </si>
  <si>
    <t>YANNAM ASHISH REDDY</t>
  </si>
  <si>
    <t>18BTRCS033</t>
  </si>
  <si>
    <t>YENUGA K SAI YOGANANDA REDDY</t>
  </si>
  <si>
    <t>18BTRCS034</t>
  </si>
  <si>
    <t>AADIT SHRESTHA</t>
  </si>
  <si>
    <t>18BTRCS035</t>
  </si>
  <si>
    <t>AAKASH PRASAD</t>
  </si>
  <si>
    <t>18BTRCS036</t>
  </si>
  <si>
    <t>AMAN SHARMA</t>
  </si>
  <si>
    <t>18BTRCS037</t>
  </si>
  <si>
    <t>AMRIT KUMAR CHAUBEY</t>
  </si>
  <si>
    <t>18BTRCS038</t>
  </si>
  <si>
    <t>ANINDITA GOGOI</t>
  </si>
  <si>
    <t>18BTRCS039</t>
  </si>
  <si>
    <t>ANJALI SINGH</t>
  </si>
  <si>
    <t>18BTRCS040</t>
  </si>
  <si>
    <t>ARYA KAFLE</t>
  </si>
  <si>
    <t>18BTRCS041</t>
  </si>
  <si>
    <t>CHANCHANI KEERTHANA</t>
  </si>
  <si>
    <t>18BTRCS042</t>
  </si>
  <si>
    <t>CHINDANOORU SAI JOSHNA</t>
  </si>
  <si>
    <t>18BTRCS043</t>
  </si>
  <si>
    <t>DEVANGAM SAI CHAITHANYA</t>
  </si>
  <si>
    <t>18BTRCS044</t>
  </si>
  <si>
    <t>GAGNANI MEHUL RAJKUMAR</t>
  </si>
  <si>
    <t>18BTRCS045</t>
  </si>
  <si>
    <t>H SAHIL KUMAR JAIN</t>
  </si>
  <si>
    <t>18BTRCS046</t>
  </si>
  <si>
    <t>ILLURU VANDANA</t>
  </si>
  <si>
    <t>18BTRCS047</t>
  </si>
  <si>
    <t>ISHITA RAJVAIDYA</t>
  </si>
  <si>
    <t>18BTRCS048</t>
  </si>
  <si>
    <t>JAMPANA MANOJ KUMAR REDDY</t>
  </si>
  <si>
    <t>18BTRCS049</t>
  </si>
  <si>
    <t>KALUBANDI ASHRITH SHARMA</t>
  </si>
  <si>
    <t>18BTRCS050</t>
  </si>
  <si>
    <t>KAMIREDDY GARI JASWANTH K REDDY</t>
  </si>
  <si>
    <t>18BTRCS051</t>
  </si>
  <si>
    <t>KANUPARTHI CHETHAN REDDY</t>
  </si>
  <si>
    <t>18BTRCS052</t>
  </si>
  <si>
    <t>KAVURI RAVI TEJA</t>
  </si>
  <si>
    <t>18BTRCS053</t>
  </si>
  <si>
    <t>KESHAV KUMAR SAH</t>
  </si>
  <si>
    <t>18BTRCS054</t>
  </si>
  <si>
    <t>KOMAL PATHAK</t>
  </si>
  <si>
    <t>18BTRCS055</t>
  </si>
  <si>
    <t>KRITIKA JAIN</t>
  </si>
  <si>
    <t>18BTRCS056</t>
  </si>
  <si>
    <t>M REDDY VAMSI</t>
  </si>
  <si>
    <t>18BTRCS057</t>
  </si>
  <si>
    <t>MABLINE ANDREA</t>
  </si>
  <si>
    <t>18BTRCS058</t>
  </si>
  <si>
    <t>MIHIR SURANA</t>
  </si>
  <si>
    <t>18BTRCS059</t>
  </si>
  <si>
    <t>MOHAMMAD AHAMMED BASHA</t>
  </si>
  <si>
    <t>18BTRCS060</t>
  </si>
  <si>
    <t>NOOKALA MOUNIKA</t>
  </si>
  <si>
    <t>18BTRCS061</t>
  </si>
  <si>
    <t>OM KHARD</t>
  </si>
  <si>
    <t>18BTRCS062</t>
  </si>
  <si>
    <t>OMKAR SINGH</t>
  </si>
  <si>
    <t>18BTRCS063</t>
  </si>
  <si>
    <t>PANCHAMI V URS</t>
  </si>
  <si>
    <t>18BTRCS064</t>
  </si>
  <si>
    <t>PANYAM CHAITANYA REDDY</t>
  </si>
  <si>
    <t>18BTRCS065</t>
  </si>
  <si>
    <t>PASUPULETI VEDAVYAS</t>
  </si>
  <si>
    <t>18BTRCS066</t>
  </si>
  <si>
    <t>PRATI JAIN</t>
  </si>
  <si>
    <t>18BTRCS067</t>
  </si>
  <si>
    <t>PRATIK SHRESTHA</t>
  </si>
  <si>
    <t>18BTRCS068</t>
  </si>
  <si>
    <t>PRATYUSH KUMAR PATHAK</t>
  </si>
  <si>
    <t>18BTRCS069</t>
  </si>
  <si>
    <t>PRIYANKA S</t>
  </si>
  <si>
    <t>18BTRCS070</t>
  </si>
  <si>
    <t>PUJARI REDDY HEMANTH</t>
  </si>
  <si>
    <t>18BTRCS071</t>
  </si>
  <si>
    <t>RACHAKULLA MAHESH SARAT CHANDRA</t>
  </si>
  <si>
    <t>18BTRCS072</t>
  </si>
  <si>
    <t>RAKSHALI JAIN</t>
  </si>
  <si>
    <t>18BTRCS073</t>
  </si>
  <si>
    <t>RANGA REDDYGARI MEGHANA</t>
  </si>
  <si>
    <t>18BTRCS074</t>
  </si>
  <si>
    <t>RISHIKA BAJAJ</t>
  </si>
  <si>
    <t>18BTRCS075</t>
  </si>
  <si>
    <t>RISHIKA S</t>
  </si>
  <si>
    <t>18BTRCS076</t>
  </si>
  <si>
    <t>ROHIT S</t>
  </si>
  <si>
    <t>18BTRCS077</t>
  </si>
  <si>
    <t>SADDIKUTI AJAYKUMAR REDDY</t>
  </si>
  <si>
    <t>18BTRCS078</t>
  </si>
  <si>
    <t>SANATH KUMAR G V</t>
  </si>
  <si>
    <t>18BTRCS079</t>
  </si>
  <si>
    <t>SARAN M</t>
  </si>
  <si>
    <t>18BTRCS080</t>
  </si>
  <si>
    <t>SEELAM ABHINAV REDDY</t>
  </si>
  <si>
    <t>18BTRCS081</t>
  </si>
  <si>
    <t>SHAIK SAMEER BASHA</t>
  </si>
  <si>
    <t>18BTRCS082</t>
  </si>
  <si>
    <t>SHAIK THOUSIF</t>
  </si>
  <si>
    <t>18BTRCS083</t>
  </si>
  <si>
    <t>SHIVANI SURANA</t>
  </si>
  <si>
    <t>18BTRCS084</t>
  </si>
  <si>
    <t>VADIRAJ P</t>
  </si>
  <si>
    <t>18BTRCS085</t>
  </si>
  <si>
    <t>VARUN KUMAR REDDY BOTCHU</t>
  </si>
  <si>
    <t>18BTRCS086</t>
  </si>
  <si>
    <t>VARUN V</t>
  </si>
  <si>
    <t>18BTRCS087</t>
  </si>
  <si>
    <t>VELUGOTI RAJEEV REDDY</t>
  </si>
  <si>
    <t>18BTRCS088</t>
  </si>
  <si>
    <t>VIDHAN SHRIVASTAVA</t>
  </si>
  <si>
    <t>18BTRCS089</t>
  </si>
  <si>
    <t>VIRAJ JADHAV</t>
  </si>
  <si>
    <t>18BTRCS090</t>
  </si>
  <si>
    <t>YASH AGARWAL</t>
  </si>
  <si>
    <t>18BTRCS091</t>
  </si>
  <si>
    <t>BHUMIREDDY YASASWI</t>
  </si>
  <si>
    <t>18BTRCS092</t>
  </si>
  <si>
    <t>DAVULURI MANIKANTA</t>
  </si>
  <si>
    <t>18BTRCS093</t>
  </si>
  <si>
    <t>EDIMUDI GOPI</t>
  </si>
  <si>
    <t>18BTRCS094</t>
  </si>
  <si>
    <t>KATIKA ARSHAD</t>
  </si>
  <si>
    <t>18BTRCS095</t>
  </si>
  <si>
    <t>KOPPARAPU GANGA VINOD</t>
  </si>
  <si>
    <t>18BTRCS096</t>
  </si>
  <si>
    <t>MALLELA SHAIK RAISA ANJUM</t>
  </si>
  <si>
    <t>18BTRCS097</t>
  </si>
  <si>
    <t>MANGAIAHGARI RADHAKRISHNAGARI SAI ROHITH</t>
  </si>
  <si>
    <t>18BTRCS098</t>
  </si>
  <si>
    <t>MARAMREDDY AYYAPPA REDDY</t>
  </si>
  <si>
    <t>18BTRCS099</t>
  </si>
  <si>
    <t>MUNNAM SUMANTH REDDY</t>
  </si>
  <si>
    <t>18BTRCS100</t>
  </si>
  <si>
    <t>NISHOK RAJ N</t>
  </si>
  <si>
    <t>18BTRCS101</t>
  </si>
  <si>
    <t>RACHAKONDA SREEKAR</t>
  </si>
  <si>
    <t>18BTRCS102</t>
  </si>
  <si>
    <t>REHAN YADAV</t>
  </si>
  <si>
    <t>18BTRCS103</t>
  </si>
  <si>
    <t>SHAIK MOHAMMED MUZAMMIL</t>
  </si>
  <si>
    <t>18BTRCS104</t>
  </si>
  <si>
    <t>SOMARA SAI ABHIRAM</t>
  </si>
  <si>
    <t>18BTRCS105</t>
  </si>
  <si>
    <t>YARRAGUNTA THANMAI</t>
  </si>
  <si>
    <t>18BTRCS106</t>
  </si>
  <si>
    <t>AACHAL SINGH</t>
  </si>
  <si>
    <t>18BTRCS107</t>
  </si>
  <si>
    <t>AKASH SETHIYA S</t>
  </si>
  <si>
    <t>18BTRCS108</t>
  </si>
  <si>
    <t>ISHIKA SARRAF</t>
  </si>
  <si>
    <t>18BTRCS109</t>
  </si>
  <si>
    <t>SHREEYA BANIYA</t>
  </si>
  <si>
    <t>18BTRCS110</t>
  </si>
  <si>
    <t>KAHAR DEEPAK BABULAL</t>
  </si>
  <si>
    <t>18BTRCS111</t>
  </si>
  <si>
    <t>MADHVI KUNWAR RANA</t>
  </si>
  <si>
    <t>18BTRCT004</t>
  </si>
  <si>
    <t>AMITH HOLLA                   (COB)</t>
  </si>
  <si>
    <t>18BTRCT036</t>
  </si>
  <si>
    <t>RIYA GARG                       (COB)</t>
  </si>
  <si>
    <t>18BTRCV021</t>
  </si>
  <si>
    <t>SHREYAA ARAVINDAN        (COB)</t>
  </si>
  <si>
    <t>18BTRCY023</t>
  </si>
  <si>
    <t>GOPAL SHARMA                 (COB)</t>
  </si>
  <si>
    <t>18BTRIS050</t>
  </si>
  <si>
    <t>TEJAS S                           (COB)</t>
  </si>
  <si>
    <t>18BTLCS001</t>
  </si>
  <si>
    <t>NADEEM AHMED. N</t>
  </si>
  <si>
    <t>18BTLCS002</t>
  </si>
  <si>
    <t>PANCHANI YASHVI BHANUBHAI</t>
  </si>
  <si>
    <t>18BTTCS001</t>
  </si>
  <si>
    <t>SIDDHARTH  G S</t>
  </si>
  <si>
    <t>18BTTCS002</t>
  </si>
  <si>
    <t>ABHINAV RAM M BHATTA</t>
  </si>
  <si>
    <t>18BTTCS003</t>
  </si>
  <si>
    <t>ABHISHEK KOTHARI</t>
  </si>
  <si>
    <t>18BTTCS004</t>
  </si>
  <si>
    <t>JAHANVI KHATRI</t>
  </si>
  <si>
    <t>Jan- May 2020</t>
  </si>
  <si>
    <t>Course: Operating System</t>
  </si>
  <si>
    <t>Operating System (18CIC45)</t>
  </si>
  <si>
    <t>Course Code: 18CIC45</t>
  </si>
  <si>
    <t>Semester : 4</t>
  </si>
  <si>
    <t>60% STUDENTS SCORING&gt;60%</t>
  </si>
  <si>
    <t>50% STUDENTS SCORING&gt;60%</t>
  </si>
  <si>
    <t>40% STUDENTS SCORING&gt;60%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</si>
</sst>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Times New Roman"/>
      <charset val="204"/>
    </font>
    <font>
      <sz val="11"/>
      <color rgb="FF000000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4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10"/>
      <color rgb="FF000000"/>
      <name val="Times New Roman"/>
      <family val="1"/>
      <charset val="1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4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theme="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 New Roman"/>
      <family val="1"/>
    </font>
    <font>
      <sz val="10"/>
      <name val="Verdana"/>
      <family val="2"/>
      <charset val="1"/>
    </font>
    <font>
      <sz val="11"/>
      <color theme="1"/>
      <name val="Times New Roman"/>
      <family val="1"/>
    </font>
    <font>
      <sz val="10"/>
      <color theme="1"/>
      <name val="Verdana"/>
      <family val="2"/>
    </font>
    <font>
      <sz val="10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DEADA"/>
        <bgColor rgb="FFFCD5B5"/>
      </patternFill>
    </fill>
    <fill>
      <patternFill patternType="solid">
        <fgColor rgb="FFFFC000"/>
        <bgColor rgb="FFFF9900"/>
      </patternFill>
    </fill>
    <fill>
      <patternFill patternType="solid">
        <fgColor rgb="FFD7E4BD"/>
        <bgColor rgb="FFDBEEF4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DEADA"/>
      </patternFill>
    </fill>
    <fill>
      <patternFill patternType="solid">
        <fgColor rgb="FFFCD5B5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6" borderId="1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0" borderId="1" xfId="0" applyBorder="1"/>
    <xf numFmtId="0" fontId="3" fillId="9" borderId="1" xfId="0" applyFont="1" applyFill="1" applyBorder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6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left" vertical="top"/>
    </xf>
    <xf numFmtId="0" fontId="10" fillId="0" borderId="0" xfId="0" applyFont="1"/>
    <xf numFmtId="0" fontId="12" fillId="12" borderId="1" xfId="0" applyFont="1" applyFill="1" applyBorder="1" applyAlignment="1">
      <alignment vertical="top" wrapText="1"/>
    </xf>
    <xf numFmtId="0" fontId="12" fillId="12" borderId="1" xfId="0" applyFont="1" applyFill="1" applyBorder="1" applyAlignment="1">
      <alignment horizontal="center" vertical="top" wrapText="1"/>
    </xf>
    <xf numFmtId="0" fontId="13" fillId="0" borderId="0" xfId="0" applyFont="1"/>
    <xf numFmtId="0" fontId="11" fillId="0" borderId="0" xfId="0" applyFont="1"/>
    <xf numFmtId="0" fontId="15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13" borderId="1" xfId="0" applyFont="1" applyFill="1" applyBorder="1"/>
    <xf numFmtId="0" fontId="18" fillId="14" borderId="1" xfId="0" applyFont="1" applyFill="1" applyBorder="1"/>
    <xf numFmtId="0" fontId="0" fillId="15" borderId="1" xfId="0" applyFill="1" applyBorder="1"/>
    <xf numFmtId="0" fontId="18" fillId="15" borderId="1" xfId="0" applyFont="1" applyFill="1" applyBorder="1"/>
    <xf numFmtId="0" fontId="0" fillId="16" borderId="1" xfId="0" applyFill="1" applyBorder="1"/>
    <xf numFmtId="0" fontId="18" fillId="16" borderId="1" xfId="0" applyFont="1" applyFill="1" applyBorder="1"/>
    <xf numFmtId="0" fontId="17" fillId="0" borderId="1" xfId="0" applyFont="1" applyBorder="1" applyAlignment="1">
      <alignment horizontal="center" wrapText="1"/>
    </xf>
    <xf numFmtId="0" fontId="20" fillId="11" borderId="1" xfId="0" applyFont="1" applyFill="1" applyBorder="1"/>
    <xf numFmtId="0" fontId="3" fillId="9" borderId="1" xfId="0" applyFont="1" applyFill="1" applyBorder="1" applyAlignment="1">
      <alignment horizontal="right" vertical="top"/>
    </xf>
    <xf numFmtId="0" fontId="3" fillId="9" borderId="0" xfId="0" applyFont="1" applyFill="1" applyAlignment="1">
      <alignment horizontal="right" vertical="top"/>
    </xf>
    <xf numFmtId="0" fontId="0" fillId="17" borderId="1" xfId="0" applyFill="1" applyBorder="1"/>
    <xf numFmtId="0" fontId="18" fillId="17" borderId="1" xfId="0" applyFont="1" applyFill="1" applyBorder="1"/>
    <xf numFmtId="0" fontId="0" fillId="19" borderId="1" xfId="0" applyFill="1" applyBorder="1"/>
    <xf numFmtId="0" fontId="22" fillId="18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vertical="center"/>
    </xf>
    <xf numFmtId="0" fontId="14" fillId="12" borderId="1" xfId="0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19" fillId="13" borderId="1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19" fillId="14" borderId="1" xfId="0" applyFont="1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19" fillId="15" borderId="1" xfId="0" applyFont="1" applyFill="1" applyBorder="1" applyAlignment="1">
      <alignment wrapText="1"/>
    </xf>
    <xf numFmtId="0" fontId="19" fillId="17" borderId="1" xfId="0" applyFont="1" applyFill="1" applyBorder="1" applyAlignment="1">
      <alignment wrapText="1"/>
    </xf>
    <xf numFmtId="0" fontId="19" fillId="16" borderId="1" xfId="0" applyFont="1" applyFill="1" applyBorder="1" applyAlignment="1">
      <alignment wrapText="1"/>
    </xf>
    <xf numFmtId="0" fontId="19" fillId="19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7" fillId="12" borderId="1" xfId="0" applyFont="1" applyFill="1" applyBorder="1" applyAlignment="1">
      <alignment horizontal="center" vertical="top" wrapText="1"/>
    </xf>
    <xf numFmtId="0" fontId="19" fillId="11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19" fillId="20" borderId="1" xfId="0" applyFont="1" applyFill="1" applyBorder="1" applyAlignment="1">
      <alignment wrapText="1"/>
    </xf>
    <xf numFmtId="0" fontId="16" fillId="20" borderId="1" xfId="0" applyFont="1" applyFill="1" applyBorder="1" applyAlignment="1">
      <alignment wrapText="1"/>
    </xf>
    <xf numFmtId="0" fontId="0" fillId="20" borderId="1" xfId="0" applyFill="1" applyBorder="1"/>
    <xf numFmtId="0" fontId="14" fillId="12" borderId="5" xfId="0" applyFont="1" applyFill="1" applyBorder="1" applyAlignment="1">
      <alignment vertical="center" wrapText="1"/>
    </xf>
    <xf numFmtId="0" fontId="23" fillId="0" borderId="14" xfId="0" applyFont="1" applyBorder="1" applyAlignment="1">
      <alignment horizontal="center" wrapText="1"/>
    </xf>
    <xf numFmtId="0" fontId="23" fillId="0" borderId="15" xfId="0" applyFont="1" applyBorder="1" applyAlignment="1">
      <alignment wrapText="1"/>
    </xf>
    <xf numFmtId="0" fontId="23" fillId="0" borderId="16" xfId="0" applyFont="1" applyBorder="1" applyAlignment="1">
      <alignment horizontal="center" wrapText="1"/>
    </xf>
    <xf numFmtId="0" fontId="23" fillId="0" borderId="17" xfId="0" applyFont="1" applyBorder="1" applyAlignment="1">
      <alignment wrapText="1"/>
    </xf>
    <xf numFmtId="0" fontId="24" fillId="0" borderId="16" xfId="0" applyFont="1" applyBorder="1" applyAlignment="1">
      <alignment horizontal="center" wrapText="1"/>
    </xf>
    <xf numFmtId="0" fontId="24" fillId="0" borderId="17" xfId="0" applyFont="1" applyBorder="1" applyAlignment="1">
      <alignment wrapText="1"/>
    </xf>
    <xf numFmtId="0" fontId="25" fillId="0" borderId="18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5" fillId="0" borderId="20" xfId="0" applyFont="1" applyBorder="1" applyAlignment="1">
      <alignment horizontal="center" wrapText="1"/>
    </xf>
    <xf numFmtId="0" fontId="26" fillId="0" borderId="16" xfId="0" applyFont="1" applyBorder="1" applyAlignment="1">
      <alignment horizontal="center" wrapText="1"/>
    </xf>
    <xf numFmtId="0" fontId="26" fillId="0" borderId="17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17" xfId="0" applyFont="1" applyBorder="1" applyAlignment="1">
      <alignment horizontal="center" wrapText="1"/>
    </xf>
    <xf numFmtId="0" fontId="27" fillId="21" borderId="16" xfId="0" applyFont="1" applyFill="1" applyBorder="1" applyAlignment="1">
      <alignment horizontal="center" wrapText="1"/>
    </xf>
    <xf numFmtId="0" fontId="27" fillId="21" borderId="17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wrapText="1"/>
    </xf>
    <xf numFmtId="0" fontId="28" fillId="21" borderId="17" xfId="0" applyFont="1" applyFill="1" applyBorder="1" applyAlignment="1">
      <alignment wrapText="1"/>
    </xf>
    <xf numFmtId="0" fontId="28" fillId="0" borderId="23" xfId="0" applyFont="1" applyBorder="1" applyAlignment="1">
      <alignment horizontal="center" wrapText="1"/>
    </xf>
    <xf numFmtId="0" fontId="28" fillId="0" borderId="24" xfId="0" applyFont="1" applyBorder="1" applyAlignment="1">
      <alignment horizontal="center" wrapText="1"/>
    </xf>
    <xf numFmtId="0" fontId="23" fillId="0" borderId="25" xfId="0" applyFont="1" applyBorder="1" applyAlignment="1">
      <alignment wrapText="1"/>
    </xf>
    <xf numFmtId="0" fontId="28" fillId="0" borderId="26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29" fillId="0" borderId="14" xfId="0" applyFont="1" applyBorder="1" applyAlignment="1">
      <alignment horizontal="center" wrapText="1"/>
    </xf>
    <xf numFmtId="0" fontId="29" fillId="0" borderId="16" xfId="0" applyFont="1" applyBorder="1" applyAlignment="1">
      <alignment horizontal="center" wrapText="1"/>
    </xf>
    <xf numFmtId="0" fontId="29" fillId="22" borderId="16" xfId="0" applyFont="1" applyFill="1" applyBorder="1" applyAlignment="1">
      <alignment horizontal="center" wrapText="1"/>
    </xf>
    <xf numFmtId="0" fontId="30" fillId="0" borderId="27" xfId="0" applyFont="1" applyBorder="1" applyAlignment="1">
      <alignment horizontal="center" vertical="top" wrapText="1"/>
    </xf>
    <xf numFmtId="0" fontId="30" fillId="0" borderId="11" xfId="0" applyFont="1" applyBorder="1" applyAlignment="1">
      <alignment horizontal="center" vertical="top" wrapText="1"/>
    </xf>
    <xf numFmtId="0" fontId="30" fillId="0" borderId="28" xfId="0" applyFont="1" applyBorder="1" applyAlignment="1">
      <alignment horizontal="center" vertical="top" wrapText="1"/>
    </xf>
    <xf numFmtId="0" fontId="30" fillId="0" borderId="29" xfId="0" applyFont="1" applyBorder="1" applyAlignment="1">
      <alignment horizontal="center" vertical="top" wrapText="1"/>
    </xf>
    <xf numFmtId="0" fontId="30" fillId="0" borderId="28" xfId="0" applyFont="1" applyBorder="1" applyAlignment="1">
      <alignment horizontal="center" wrapText="1"/>
    </xf>
    <xf numFmtId="0" fontId="30" fillId="0" borderId="29" xfId="0" applyFont="1" applyBorder="1" applyAlignment="1">
      <alignment horizontal="center" wrapText="1"/>
    </xf>
    <xf numFmtId="0" fontId="28" fillId="0" borderId="16" xfId="0" applyFont="1" applyBorder="1" applyAlignment="1">
      <alignment horizontal="center" wrapText="1"/>
    </xf>
    <xf numFmtId="0" fontId="20" fillId="0" borderId="23" xfId="0" applyFont="1" applyBorder="1" applyAlignment="1">
      <alignment horizontal="center" wrapText="1"/>
    </xf>
    <xf numFmtId="0" fontId="20" fillId="0" borderId="24" xfId="0" applyFont="1" applyBorder="1" applyAlignment="1">
      <alignment horizontal="center" wrapText="1"/>
    </xf>
    <xf numFmtId="0" fontId="28" fillId="21" borderId="25" xfId="0" applyFont="1" applyFill="1" applyBorder="1" applyAlignment="1">
      <alignment wrapText="1"/>
    </xf>
    <xf numFmtId="0" fontId="31" fillId="7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23" borderId="1" xfId="0" applyFont="1" applyFill="1" applyBorder="1" applyAlignment="1">
      <alignment vertical="center" wrapText="1"/>
    </xf>
    <xf numFmtId="0" fontId="33" fillId="24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 wrapText="1"/>
    </xf>
    <xf numFmtId="0" fontId="33" fillId="12" borderId="1" xfId="0" applyFont="1" applyFill="1" applyBorder="1" applyAlignment="1">
      <alignment vertical="center" wrapText="1"/>
    </xf>
    <xf numFmtId="0" fontId="34" fillId="23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 wrapText="1"/>
    </xf>
    <xf numFmtId="0" fontId="33" fillId="11" borderId="1" xfId="0" applyFont="1" applyFill="1" applyBorder="1" applyAlignment="1">
      <alignment vertical="center" wrapText="1"/>
    </xf>
    <xf numFmtId="0" fontId="33" fillId="25" borderId="1" xfId="0" applyFont="1" applyFill="1" applyBorder="1" applyAlignment="1">
      <alignment horizontal="center" vertical="center" wrapText="1"/>
    </xf>
    <xf numFmtId="0" fontId="33" fillId="25" borderId="1" xfId="0" applyFont="1" applyFill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center" wrapText="1"/>
    </xf>
    <xf numFmtId="0" fontId="27" fillId="0" borderId="14" xfId="0" applyFont="1" applyBorder="1" applyAlignment="1">
      <alignment horizontal="center" wrapText="1"/>
    </xf>
    <xf numFmtId="0" fontId="28" fillId="0" borderId="15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wrapText="1"/>
    </xf>
    <xf numFmtId="0" fontId="27" fillId="0" borderId="16" xfId="0" applyFont="1" applyBorder="1" applyAlignment="1">
      <alignment horizontal="center" wrapText="1"/>
    </xf>
    <xf numFmtId="0" fontId="28" fillId="0" borderId="17" xfId="0" applyFont="1" applyBorder="1" applyAlignment="1">
      <alignment wrapText="1"/>
    </xf>
    <xf numFmtId="0" fontId="28" fillId="0" borderId="16" xfId="0" applyFont="1" applyBorder="1" applyAlignment="1">
      <alignment wrapText="1"/>
    </xf>
    <xf numFmtId="0" fontId="34" fillId="0" borderId="1" xfId="0" applyFont="1" applyBorder="1" applyAlignment="1">
      <alignment vertical="center" wrapText="1"/>
    </xf>
    <xf numFmtId="0" fontId="20" fillId="0" borderId="17" xfId="0" applyFont="1" applyBorder="1" applyAlignment="1">
      <alignment horizont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8" fillId="0" borderId="17" xfId="0" applyFont="1" applyBorder="1" applyAlignment="1">
      <alignment vertical="center" wrapText="1"/>
    </xf>
    <xf numFmtId="0" fontId="28" fillId="0" borderId="14" xfId="0" applyFont="1" applyBorder="1" applyAlignment="1">
      <alignment wrapText="1"/>
    </xf>
    <xf numFmtId="0" fontId="28" fillId="0" borderId="30" xfId="0" applyFont="1" applyBorder="1" applyAlignment="1">
      <alignment wrapText="1"/>
    </xf>
    <xf numFmtId="0" fontId="28" fillId="0" borderId="25" xfId="0" applyFont="1" applyBorder="1" applyAlignment="1">
      <alignment wrapText="1"/>
    </xf>
    <xf numFmtId="0" fontId="27" fillId="0" borderId="25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28" fillId="0" borderId="16" xfId="0" applyFont="1" applyBorder="1" applyAlignment="1">
      <alignment vertical="center" wrapText="1"/>
    </xf>
    <xf numFmtId="0" fontId="28" fillId="0" borderId="25" xfId="0" applyFont="1" applyBorder="1" applyAlignment="1">
      <alignment vertical="center" wrapText="1"/>
    </xf>
    <xf numFmtId="0" fontId="32" fillId="0" borderId="0" xfId="0" applyFont="1"/>
    <xf numFmtId="0" fontId="32" fillId="0" borderId="1" xfId="0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5" borderId="4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 vertical="top"/>
    </xf>
    <xf numFmtId="0" fontId="20" fillId="11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4" fillId="12" borderId="12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85680</xdr:colOff>
      <xdr:row>0</xdr:row>
      <xdr:rowOff>0</xdr:rowOff>
    </xdr:from>
    <xdr:to>
      <xdr:col>14</xdr:col>
      <xdr:colOff>573223</xdr:colOff>
      <xdr:row>4</xdr:row>
      <xdr:rowOff>83160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576680" y="0"/>
          <a:ext cx="5118840" cy="75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251460</xdr:colOff>
      <xdr:row>0</xdr:row>
      <xdr:rowOff>91440</xdr:rowOff>
    </xdr:from>
    <xdr:to>
      <xdr:col>11</xdr:col>
      <xdr:colOff>403859</xdr:colOff>
      <xdr:row>4</xdr:row>
      <xdr:rowOff>129540</xdr:rowOff>
    </xdr:to>
    <xdr:pic>
      <xdr:nvPicPr>
        <xdr:cNvPr id="4" name="Picture 3" descr="Hom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91440"/>
          <a:ext cx="3810000" cy="708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53"/>
  <sheetViews>
    <sheetView zoomScale="70" zoomScaleNormal="70" workbookViewId="0">
      <pane xSplit="1" topLeftCell="B1" activePane="topRight" state="frozen"/>
      <selection pane="topRight" activeCell="AJ14" sqref="AJ14"/>
    </sheetView>
  </sheetViews>
  <sheetFormatPr defaultColWidth="9.33203125" defaultRowHeight="12.75" x14ac:dyDescent="0.2"/>
  <cols>
    <col min="1" max="1" width="10.1640625" customWidth="1"/>
    <col min="2" max="2" width="19.33203125" style="1" customWidth="1"/>
    <col min="3" max="3" width="25.1640625" customWidth="1"/>
    <col min="4" max="8" width="6.83203125" customWidth="1"/>
    <col min="9" max="9" width="5" customWidth="1"/>
    <col min="10" max="14" width="6.83203125" customWidth="1"/>
    <col min="15" max="15" width="12.1640625" customWidth="1"/>
    <col min="16" max="16" width="7" customWidth="1"/>
    <col min="17" max="17" width="7.33203125" customWidth="1"/>
    <col min="18" max="18" width="6.1640625" customWidth="1"/>
    <col min="19" max="19" width="8.1640625" customWidth="1"/>
    <col min="20" max="20" width="7.1640625" customWidth="1"/>
    <col min="21" max="22" width="7.33203125" customWidth="1"/>
    <col min="23" max="25" width="7" customWidth="1"/>
    <col min="26" max="26" width="6.33203125" customWidth="1"/>
    <col min="27" max="27" width="8.33203125" customWidth="1"/>
    <col min="30" max="30" width="11.83203125" customWidth="1"/>
    <col min="33" max="33" width="9.83203125" customWidth="1"/>
    <col min="34" max="34" width="8.1640625" customWidth="1"/>
    <col min="35" max="35" width="15.1640625" bestFit="1" customWidth="1"/>
    <col min="36" max="36" width="8.6640625" customWidth="1"/>
    <col min="37" max="39" width="17.33203125" bestFit="1" customWidth="1"/>
  </cols>
  <sheetData>
    <row r="1" spans="1:39" x14ac:dyDescent="0.2">
      <c r="B1" s="2"/>
      <c r="C1" s="3"/>
    </row>
    <row r="2" spans="1:39" x14ac:dyDescent="0.2">
      <c r="B2" s="2"/>
      <c r="C2" s="3"/>
    </row>
    <row r="3" spans="1:39" x14ac:dyDescent="0.2">
      <c r="B3" s="2"/>
      <c r="C3" s="3"/>
    </row>
    <row r="4" spans="1:39" x14ac:dyDescent="0.2">
      <c r="B4" s="2"/>
      <c r="C4" s="3"/>
    </row>
    <row r="5" spans="1:39" ht="13.5" customHeight="1" x14ac:dyDescent="0.2">
      <c r="B5" s="2"/>
      <c r="C5" s="3"/>
    </row>
    <row r="6" spans="1:39" ht="20.25" x14ac:dyDescent="0.3">
      <c r="B6" s="153"/>
      <c r="C6" s="153"/>
      <c r="D6" s="154" t="s">
        <v>320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</row>
    <row r="7" spans="1:39" ht="20.25" x14ac:dyDescent="0.3">
      <c r="B7" s="2"/>
      <c r="C7" s="4"/>
      <c r="D7" s="154" t="s">
        <v>318</v>
      </c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</row>
    <row r="8" spans="1:39" ht="15.75" customHeight="1" x14ac:dyDescent="0.3">
      <c r="B8" s="155" t="s">
        <v>322</v>
      </c>
      <c r="C8" s="15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39" ht="18.75" customHeight="1" thickBot="1" x14ac:dyDescent="0.35">
      <c r="D9" s="156" t="s">
        <v>0</v>
      </c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61" t="s">
        <v>1</v>
      </c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57" t="s">
        <v>2</v>
      </c>
      <c r="AC9" s="157"/>
      <c r="AD9" s="157"/>
      <c r="AE9" s="157"/>
      <c r="AF9" s="157"/>
      <c r="AG9" s="157"/>
      <c r="AH9" s="150" t="s">
        <v>3</v>
      </c>
      <c r="AI9" s="150"/>
      <c r="AJ9" s="150"/>
      <c r="AK9" s="150"/>
      <c r="AL9" s="150"/>
      <c r="AM9" s="150"/>
    </row>
    <row r="10" spans="1:39" s="9" customFormat="1" ht="20.100000000000001" customHeight="1" thickBot="1" x14ac:dyDescent="0.3">
      <c r="A10" s="6" t="s">
        <v>4</v>
      </c>
      <c r="B10" s="6" t="s">
        <v>5</v>
      </c>
      <c r="C10" s="7" t="s">
        <v>6</v>
      </c>
      <c r="D10" s="75" t="s">
        <v>58</v>
      </c>
      <c r="E10" s="76" t="s">
        <v>59</v>
      </c>
      <c r="F10" s="76" t="s">
        <v>60</v>
      </c>
      <c r="G10" s="76" t="s">
        <v>61</v>
      </c>
      <c r="H10" s="76" t="s">
        <v>62</v>
      </c>
      <c r="I10" s="76" t="s">
        <v>63</v>
      </c>
      <c r="J10" s="76" t="s">
        <v>64</v>
      </c>
      <c r="K10" s="76" t="s">
        <v>65</v>
      </c>
      <c r="L10" s="76" t="s">
        <v>66</v>
      </c>
      <c r="M10" s="76" t="s">
        <v>67</v>
      </c>
      <c r="N10" s="81" t="s">
        <v>7</v>
      </c>
      <c r="O10" s="76" t="s">
        <v>8</v>
      </c>
      <c r="P10" s="75" t="s">
        <v>58</v>
      </c>
      <c r="Q10" s="76" t="s">
        <v>59</v>
      </c>
      <c r="R10" s="76" t="s">
        <v>60</v>
      </c>
      <c r="S10" s="76" t="s">
        <v>61</v>
      </c>
      <c r="T10" s="76" t="s">
        <v>62</v>
      </c>
      <c r="U10" s="76" t="s">
        <v>63</v>
      </c>
      <c r="V10" s="76" t="s">
        <v>64</v>
      </c>
      <c r="W10" s="76" t="s">
        <v>65</v>
      </c>
      <c r="X10" s="76" t="s">
        <v>66</v>
      </c>
      <c r="Y10" s="76" t="s">
        <v>67</v>
      </c>
      <c r="Z10" s="81" t="s">
        <v>7</v>
      </c>
      <c r="AA10" s="76" t="s">
        <v>8</v>
      </c>
      <c r="AB10" s="8" t="s">
        <v>9</v>
      </c>
      <c r="AC10" s="8" t="s">
        <v>10</v>
      </c>
      <c r="AD10" s="8" t="s">
        <v>11</v>
      </c>
      <c r="AE10" s="8" t="s">
        <v>12</v>
      </c>
      <c r="AF10" s="8" t="s">
        <v>13</v>
      </c>
      <c r="AG10" s="8" t="s">
        <v>14</v>
      </c>
      <c r="AH10" s="8" t="s">
        <v>9</v>
      </c>
      <c r="AI10" s="8" t="s">
        <v>10</v>
      </c>
      <c r="AJ10" s="8" t="s">
        <v>11</v>
      </c>
      <c r="AK10" s="8" t="s">
        <v>12</v>
      </c>
      <c r="AL10" s="8" t="s">
        <v>13</v>
      </c>
      <c r="AM10" s="8" t="s">
        <v>14</v>
      </c>
    </row>
    <row r="11" spans="1:39" s="9" customFormat="1" ht="38.25" customHeight="1" thickBot="1" x14ac:dyDescent="0.3">
      <c r="A11" s="10"/>
      <c r="B11" s="10"/>
      <c r="C11" s="11" t="s">
        <v>15</v>
      </c>
      <c r="D11" s="77" t="s">
        <v>9</v>
      </c>
      <c r="E11" s="78" t="s">
        <v>10</v>
      </c>
      <c r="F11" s="78" t="s">
        <v>9</v>
      </c>
      <c r="G11" s="78" t="s">
        <v>10</v>
      </c>
      <c r="H11" s="78" t="s">
        <v>9</v>
      </c>
      <c r="I11" s="78" t="s">
        <v>10</v>
      </c>
      <c r="J11" s="78" t="s">
        <v>11</v>
      </c>
      <c r="K11" s="78" t="s">
        <v>11</v>
      </c>
      <c r="L11" s="78" t="s">
        <v>11</v>
      </c>
      <c r="M11" s="78" t="s">
        <v>11</v>
      </c>
      <c r="N11" s="82" t="s">
        <v>11</v>
      </c>
      <c r="O11" s="83" t="s">
        <v>11</v>
      </c>
      <c r="P11" s="82" t="s">
        <v>12</v>
      </c>
      <c r="Q11" s="78" t="s">
        <v>12</v>
      </c>
      <c r="R11" s="78" t="s">
        <v>12</v>
      </c>
      <c r="S11" s="78" t="s">
        <v>12</v>
      </c>
      <c r="T11" s="78" t="s">
        <v>13</v>
      </c>
      <c r="U11" s="78" t="s">
        <v>13</v>
      </c>
      <c r="V11" s="78" t="s">
        <v>13</v>
      </c>
      <c r="W11" s="78" t="s">
        <v>13</v>
      </c>
      <c r="X11" s="78" t="s">
        <v>14</v>
      </c>
      <c r="Y11" s="78" t="s">
        <v>14</v>
      </c>
      <c r="Z11" s="82" t="s">
        <v>14</v>
      </c>
      <c r="AA11" s="83" t="s">
        <v>14</v>
      </c>
      <c r="AB11" s="12"/>
      <c r="AC11" s="12"/>
      <c r="AD11" s="12"/>
      <c r="AE11" s="12"/>
      <c r="AF11" s="12"/>
      <c r="AG11" s="13"/>
      <c r="AH11" s="14"/>
      <c r="AI11" s="12"/>
      <c r="AJ11" s="12"/>
      <c r="AK11" s="12"/>
      <c r="AL11" s="12"/>
      <c r="AM11" s="13"/>
    </row>
    <row r="12" spans="1:39" s="9" customFormat="1" ht="20.100000000000001" customHeight="1" thickBot="1" x14ac:dyDescent="0.3">
      <c r="A12" s="15"/>
      <c r="B12" s="15"/>
      <c r="C12" s="16" t="s">
        <v>16</v>
      </c>
      <c r="D12" s="79">
        <v>7</v>
      </c>
      <c r="E12" s="80">
        <v>8</v>
      </c>
      <c r="F12" s="80">
        <v>7</v>
      </c>
      <c r="G12" s="80">
        <v>8</v>
      </c>
      <c r="H12" s="80">
        <v>7</v>
      </c>
      <c r="I12" s="80">
        <v>8</v>
      </c>
      <c r="J12" s="80">
        <v>7</v>
      </c>
      <c r="K12" s="80">
        <v>8</v>
      </c>
      <c r="L12" s="80">
        <v>9</v>
      </c>
      <c r="M12" s="80">
        <v>6</v>
      </c>
      <c r="N12" s="79">
        <v>7</v>
      </c>
      <c r="O12" s="80">
        <v>8</v>
      </c>
      <c r="P12" s="86">
        <v>7</v>
      </c>
      <c r="Q12" s="80">
        <v>8</v>
      </c>
      <c r="R12" s="80">
        <v>7</v>
      </c>
      <c r="S12" s="80">
        <v>8</v>
      </c>
      <c r="T12" s="80">
        <v>7</v>
      </c>
      <c r="U12" s="80">
        <v>8</v>
      </c>
      <c r="V12" s="80">
        <v>7</v>
      </c>
      <c r="W12" s="80">
        <v>8</v>
      </c>
      <c r="X12" s="80">
        <v>9</v>
      </c>
      <c r="Y12" s="80">
        <v>6</v>
      </c>
      <c r="Z12" s="79">
        <v>7</v>
      </c>
      <c r="AA12" s="80">
        <v>8</v>
      </c>
      <c r="AB12" s="17">
        <f>(D12+F12+H12)</f>
        <v>21</v>
      </c>
      <c r="AC12" s="17">
        <f>(E12+G12+I12)</f>
        <v>24</v>
      </c>
      <c r="AD12" s="17">
        <f>SUM(J12:O12)</f>
        <v>45</v>
      </c>
      <c r="AE12" s="17">
        <f>SUM(P12:S12)</f>
        <v>30</v>
      </c>
      <c r="AF12" s="17">
        <f>SUM(T12:W12)</f>
        <v>30</v>
      </c>
      <c r="AG12" s="18">
        <f>SUM(X12:AA12)</f>
        <v>30</v>
      </c>
      <c r="AH12" s="14">
        <f>IFERROR(AB12/((IF(ISBLANK(D12)=FALSE,7,0))+(IF(ISBLANK(F12)=FALSE,7,0))+(IF(ISBLANK(H12)=FALSE,7,0)) )*100,0)</f>
        <v>100</v>
      </c>
      <c r="AI12" s="19">
        <f>IFERROR(AC12/((IF(ISBLANK(E12)=FALSE,8,0))+(IF(ISBLANK(G12)=FALSE,8,0))+(IF(ISBLANK(I12)=FALSE,8,0)) )*100,0)</f>
        <v>100</v>
      </c>
      <c r="AJ12" s="106">
        <f>IFERROR(AD12/((IF(ISBLANK(J12)=FALSE,7,0))+(IF(ISBLANK(K12)=FALSE,8,0))+(IF(ISBLANK(L12)=FALSE,9,0))+(IF(ISBLANK(M12)=FALSE,6,0))+(IF(ISBLANK(N12)=FALSE,7,0))+(IF(ISBLANK(O12)=FALSE,8,0)) )*100,0)</f>
        <v>100</v>
      </c>
      <c r="AK12" s="106">
        <f>IFERROR(AE12/((IF(ISBLANK(P12)=FALSE,7,0))+(IF(ISBLANK(Q12)=FALSE,8,0))+(IF(ISBLANK(R12)=FALSE,7,0)) +(IF(ISBLANK(S12)=FALSE,8,0)))*100,0)</f>
        <v>100</v>
      </c>
      <c r="AL12" s="106">
        <f>IFERROR(AF12/((IF(ISBLANK(T12)=FALSE,7,0))+(IF(ISBLANK(U12)=FALSE,8,0))+(IF(ISBLANK(V12)=FALSE,7,0)) +(IF(ISBLANK(W12)=FALSE,8,0)))*100,0)</f>
        <v>100</v>
      </c>
      <c r="AM12" s="106">
        <f>IFERROR(AG12/((IF(ISBLANK(X12)=FALSE,9,0))+(IF(ISBLANK(Y12)=FALSE,6,0))+(IF(ISBLANK(Z12)=FALSE,7,0)) +(IF(ISBLANK(AA12)=FALSE,8,0)))*100,0)</f>
        <v>100</v>
      </c>
    </row>
    <row r="13" spans="1:39" s="9" customFormat="1" ht="20.100000000000001" customHeight="1" thickBot="1" x14ac:dyDescent="0.25">
      <c r="A13" s="107">
        <v>1</v>
      </c>
      <c r="B13" s="108" t="s">
        <v>74</v>
      </c>
      <c r="C13" s="109" t="s">
        <v>75</v>
      </c>
      <c r="D13" s="9">
        <v>1</v>
      </c>
      <c r="E13" s="122">
        <v>8</v>
      </c>
      <c r="F13" s="122"/>
      <c r="G13" s="122"/>
      <c r="H13" s="122"/>
      <c r="I13" s="122"/>
      <c r="J13" s="122">
        <v>5</v>
      </c>
      <c r="K13" s="122">
        <v>1</v>
      </c>
      <c r="L13" s="122">
        <v>2</v>
      </c>
      <c r="M13" s="122">
        <v>2</v>
      </c>
      <c r="N13" s="122">
        <v>5</v>
      </c>
      <c r="O13" s="122">
        <v>4</v>
      </c>
      <c r="P13" s="123">
        <v>7</v>
      </c>
      <c r="Q13" s="122">
        <v>5</v>
      </c>
      <c r="R13" s="124"/>
      <c r="S13" s="122"/>
      <c r="T13" s="122">
        <v>4</v>
      </c>
      <c r="U13" s="122">
        <v>4</v>
      </c>
      <c r="V13" s="124"/>
      <c r="W13" s="122"/>
      <c r="X13" s="122">
        <v>4</v>
      </c>
      <c r="Y13" s="122">
        <v>6</v>
      </c>
      <c r="Z13" s="124"/>
      <c r="AA13" s="124"/>
      <c r="AB13" s="125">
        <f t="shared" ref="AB13:AB44" si="0">(D27+F13+H13)</f>
        <v>1</v>
      </c>
      <c r="AC13" s="125">
        <f t="shared" ref="AC13:AC76" si="1">(E13+G13+I13)</f>
        <v>8</v>
      </c>
      <c r="AD13" s="125">
        <f t="shared" ref="AD13:AD76" si="2">SUM(J13:O13)</f>
        <v>19</v>
      </c>
      <c r="AE13" s="125">
        <f t="shared" ref="AE13:AE76" si="3">SUM(P13:S13)</f>
        <v>12</v>
      </c>
      <c r="AF13" s="125">
        <f t="shared" ref="AF13:AF76" si="4">SUM(T13:W13)</f>
        <v>8</v>
      </c>
      <c r="AG13" s="126">
        <f t="shared" ref="AG13:AG76" si="5">SUM(X13:AA13)</f>
        <v>10</v>
      </c>
      <c r="AH13" s="127">
        <f t="shared" ref="AH13:AH44" si="6">IFERROR(AB13/((IF(ISBLANK(D27)=FALSE,7,0))+(IF(ISBLANK(F13)=FALSE,7,0))+(IF(ISBLANK(H13)=FALSE,7,0)) )*100,0)</f>
        <v>14.285714285714285</v>
      </c>
      <c r="AI13" s="128">
        <f t="shared" ref="AI13:AI76" si="7">IFERROR(AC13/((IF(ISBLANK(E13)=FALSE,8,0))+(IF(ISBLANK(G13)=FALSE,8,0))+(IF(ISBLANK(I13)=FALSE,8,0)) )*100,0)</f>
        <v>100</v>
      </c>
      <c r="AJ13" s="129">
        <f t="shared" ref="AJ13:AJ76" si="8">IFERROR(AD13/((IF(ISBLANK(J13)=FALSE,7,0))+(IF(ISBLANK(K13)=FALSE,8,0))+(IF(ISBLANK(L13)=FALSE,9,0))+(IF(ISBLANK(M13)=FALSE,6,0))+(IF(ISBLANK(N13)=FALSE,7,0))+(IF(ISBLANK(O13)=FALSE,8,0)) )*100,0)</f>
        <v>42.222222222222221</v>
      </c>
      <c r="AK13" s="129">
        <f t="shared" ref="AK13:AK76" si="9">IFERROR(AE13/((IF(ISBLANK(P13)=FALSE,7,0))+(IF(ISBLANK(Q13)=FALSE,8,0))+(IF(ISBLANK(R13)=FALSE,7,0)) +(IF(ISBLANK(S13)=FALSE,8,0)))*100,0)</f>
        <v>80</v>
      </c>
      <c r="AL13" s="129">
        <f t="shared" ref="AL13:AL76" si="10">IFERROR(AF13/((IF(ISBLANK(T13)=FALSE,7,0))+(IF(ISBLANK(U13)=FALSE,8,0))+(IF(ISBLANK(V13)=FALSE,7,0)) +(IF(ISBLANK(W13)=FALSE,8,0)))*100,0)</f>
        <v>53.333333333333336</v>
      </c>
      <c r="AM13" s="129">
        <f t="shared" ref="AM13:AM76" si="11">IFERROR(AG13/((IF(ISBLANK(X13)=FALSE,9,0))+(IF(ISBLANK(Y13)=FALSE,6,0))+(IF(ISBLANK(Z13)=FALSE,7,0)) +(IF(ISBLANK(AA13)=FALSE,8,0)))*100,0)</f>
        <v>66.666666666666657</v>
      </c>
    </row>
    <row r="14" spans="1:39" s="9" customFormat="1" ht="20.100000000000001" customHeight="1" thickBot="1" x14ac:dyDescent="0.25">
      <c r="A14" s="107">
        <v>2</v>
      </c>
      <c r="B14" s="108" t="s">
        <v>76</v>
      </c>
      <c r="C14" s="109" t="s">
        <v>77</v>
      </c>
      <c r="D14" s="9">
        <v>5</v>
      </c>
      <c r="E14" s="130">
        <v>6</v>
      </c>
      <c r="F14" s="130"/>
      <c r="G14" s="130"/>
      <c r="H14" s="130">
        <v>4</v>
      </c>
      <c r="I14" s="130">
        <v>7</v>
      </c>
      <c r="J14" s="130">
        <v>1</v>
      </c>
      <c r="K14" s="130">
        <v>6</v>
      </c>
      <c r="L14" s="130">
        <v>4</v>
      </c>
      <c r="M14" s="130">
        <v>2</v>
      </c>
      <c r="N14" s="130"/>
      <c r="O14" s="130"/>
      <c r="P14" s="131">
        <v>7</v>
      </c>
      <c r="Q14" s="130">
        <v>6</v>
      </c>
      <c r="R14" s="132"/>
      <c r="S14" s="132"/>
      <c r="T14" s="130">
        <v>7</v>
      </c>
      <c r="U14" s="130">
        <v>8</v>
      </c>
      <c r="V14" s="132"/>
      <c r="W14" s="132"/>
      <c r="X14" s="130">
        <v>1</v>
      </c>
      <c r="Y14" s="132"/>
      <c r="Z14" s="132"/>
      <c r="AA14" s="132"/>
      <c r="AB14" s="125">
        <f t="shared" si="0"/>
        <v>10</v>
      </c>
      <c r="AC14" s="125">
        <f t="shared" si="1"/>
        <v>13</v>
      </c>
      <c r="AD14" s="125">
        <f t="shared" si="2"/>
        <v>13</v>
      </c>
      <c r="AE14" s="125">
        <f t="shared" si="3"/>
        <v>13</v>
      </c>
      <c r="AF14" s="125">
        <f t="shared" si="4"/>
        <v>15</v>
      </c>
      <c r="AG14" s="126">
        <f t="shared" si="5"/>
        <v>1</v>
      </c>
      <c r="AH14" s="127">
        <f t="shared" si="6"/>
        <v>71.428571428571431</v>
      </c>
      <c r="AI14" s="128">
        <f t="shared" si="7"/>
        <v>81.25</v>
      </c>
      <c r="AJ14" s="129">
        <f t="shared" si="8"/>
        <v>43.333333333333336</v>
      </c>
      <c r="AK14" s="129">
        <f t="shared" si="9"/>
        <v>86.666666666666671</v>
      </c>
      <c r="AL14" s="129">
        <f t="shared" si="10"/>
        <v>100</v>
      </c>
      <c r="AM14" s="129">
        <f t="shared" si="11"/>
        <v>11.111111111111111</v>
      </c>
    </row>
    <row r="15" spans="1:39" s="9" customFormat="1" ht="20.100000000000001" customHeight="1" thickBot="1" x14ac:dyDescent="0.25">
      <c r="A15" s="107">
        <v>3</v>
      </c>
      <c r="B15" s="108" t="s">
        <v>78</v>
      </c>
      <c r="C15" s="109" t="s">
        <v>79</v>
      </c>
      <c r="D15" s="9">
        <v>7</v>
      </c>
      <c r="E15" s="130">
        <v>8</v>
      </c>
      <c r="F15" s="130"/>
      <c r="G15" s="130"/>
      <c r="H15" s="130"/>
      <c r="I15" s="130"/>
      <c r="J15" s="130">
        <v>4</v>
      </c>
      <c r="K15" s="130">
        <v>2</v>
      </c>
      <c r="L15" s="130">
        <v>7</v>
      </c>
      <c r="M15" s="130">
        <v>4</v>
      </c>
      <c r="N15" s="130"/>
      <c r="O15" s="130"/>
      <c r="P15" s="131">
        <v>4</v>
      </c>
      <c r="Q15" s="130">
        <v>2</v>
      </c>
      <c r="R15" s="132"/>
      <c r="S15" s="132"/>
      <c r="T15" s="130">
        <v>1</v>
      </c>
      <c r="U15" s="130">
        <v>5</v>
      </c>
      <c r="V15" s="132"/>
      <c r="W15" s="132"/>
      <c r="X15" s="130">
        <v>5</v>
      </c>
      <c r="Y15" s="130">
        <v>6</v>
      </c>
      <c r="Z15" s="132"/>
      <c r="AA15" s="132"/>
      <c r="AB15" s="125">
        <f t="shared" si="0"/>
        <v>5</v>
      </c>
      <c r="AC15" s="125">
        <f t="shared" si="1"/>
        <v>8</v>
      </c>
      <c r="AD15" s="125">
        <f t="shared" si="2"/>
        <v>17</v>
      </c>
      <c r="AE15" s="125">
        <f t="shared" si="3"/>
        <v>6</v>
      </c>
      <c r="AF15" s="125">
        <f t="shared" si="4"/>
        <v>6</v>
      </c>
      <c r="AG15" s="126">
        <f t="shared" si="5"/>
        <v>11</v>
      </c>
      <c r="AH15" s="127">
        <f t="shared" si="6"/>
        <v>71.428571428571431</v>
      </c>
      <c r="AI15" s="128">
        <f t="shared" si="7"/>
        <v>100</v>
      </c>
      <c r="AJ15" s="129">
        <f t="shared" si="8"/>
        <v>56.666666666666664</v>
      </c>
      <c r="AK15" s="129">
        <f t="shared" si="9"/>
        <v>40</v>
      </c>
      <c r="AL15" s="129">
        <f t="shared" si="10"/>
        <v>40</v>
      </c>
      <c r="AM15" s="129">
        <f t="shared" si="11"/>
        <v>73.333333333333329</v>
      </c>
    </row>
    <row r="16" spans="1:39" s="9" customFormat="1" ht="23.25" customHeight="1" thickBot="1" x14ac:dyDescent="0.25">
      <c r="A16" s="107">
        <v>4</v>
      </c>
      <c r="B16" s="108" t="s">
        <v>80</v>
      </c>
      <c r="C16" s="109" t="s">
        <v>81</v>
      </c>
      <c r="D16" s="9">
        <v>2</v>
      </c>
      <c r="E16" s="130">
        <v>8</v>
      </c>
      <c r="F16" s="130"/>
      <c r="G16" s="130"/>
      <c r="H16" s="130"/>
      <c r="I16" s="130"/>
      <c r="J16" s="130">
        <v>2</v>
      </c>
      <c r="K16" s="130">
        <v>2</v>
      </c>
      <c r="L16" s="130">
        <v>2</v>
      </c>
      <c r="M16" s="130">
        <v>2</v>
      </c>
      <c r="N16" s="130"/>
      <c r="O16" s="130"/>
      <c r="P16" s="131">
        <v>2</v>
      </c>
      <c r="Q16" s="130">
        <v>6</v>
      </c>
      <c r="R16" s="132"/>
      <c r="S16" s="130">
        <v>5</v>
      </c>
      <c r="T16" s="130">
        <v>2</v>
      </c>
      <c r="U16" s="132"/>
      <c r="V16" s="132"/>
      <c r="W16" s="132"/>
      <c r="X16" s="130">
        <v>6</v>
      </c>
      <c r="Y16" s="130">
        <v>5</v>
      </c>
      <c r="Z16" s="132"/>
      <c r="AA16" s="132"/>
      <c r="AB16" s="125">
        <f t="shared" si="0"/>
        <v>6</v>
      </c>
      <c r="AC16" s="125">
        <f t="shared" si="1"/>
        <v>8</v>
      </c>
      <c r="AD16" s="125">
        <f t="shared" si="2"/>
        <v>8</v>
      </c>
      <c r="AE16" s="125">
        <f t="shared" si="3"/>
        <v>13</v>
      </c>
      <c r="AF16" s="125">
        <f t="shared" si="4"/>
        <v>2</v>
      </c>
      <c r="AG16" s="126">
        <f t="shared" si="5"/>
        <v>11</v>
      </c>
      <c r="AH16" s="127">
        <f t="shared" si="6"/>
        <v>85.714285714285708</v>
      </c>
      <c r="AI16" s="128">
        <f t="shared" si="7"/>
        <v>100</v>
      </c>
      <c r="AJ16" s="129">
        <f t="shared" si="8"/>
        <v>26.666666666666668</v>
      </c>
      <c r="AK16" s="129">
        <f t="shared" si="9"/>
        <v>56.521739130434781</v>
      </c>
      <c r="AL16" s="129">
        <f t="shared" si="10"/>
        <v>28.571428571428569</v>
      </c>
      <c r="AM16" s="129">
        <f t="shared" si="11"/>
        <v>73.333333333333329</v>
      </c>
    </row>
    <row r="17" spans="1:44" s="9" customFormat="1" ht="20.100000000000001" customHeight="1" thickBot="1" x14ac:dyDescent="0.25">
      <c r="A17" s="107">
        <v>5</v>
      </c>
      <c r="B17" s="108" t="s">
        <v>82</v>
      </c>
      <c r="C17" s="109" t="s">
        <v>83</v>
      </c>
      <c r="D17" s="9">
        <v>7</v>
      </c>
      <c r="E17" s="130">
        <v>4</v>
      </c>
      <c r="F17" s="130"/>
      <c r="G17" s="130"/>
      <c r="H17" s="130"/>
      <c r="I17" s="130"/>
      <c r="J17" s="130">
        <v>6</v>
      </c>
      <c r="K17" s="130">
        <v>3</v>
      </c>
      <c r="L17" s="130">
        <v>7</v>
      </c>
      <c r="M17" s="130">
        <v>5</v>
      </c>
      <c r="N17" s="130">
        <v>6</v>
      </c>
      <c r="O17" s="130"/>
      <c r="P17" s="131">
        <v>7</v>
      </c>
      <c r="Q17" s="130">
        <v>3</v>
      </c>
      <c r="R17" s="132"/>
      <c r="S17" s="132"/>
      <c r="T17" s="130">
        <v>4</v>
      </c>
      <c r="U17" s="130">
        <v>8</v>
      </c>
      <c r="V17" s="132"/>
      <c r="W17" s="132"/>
      <c r="X17" s="130">
        <v>7</v>
      </c>
      <c r="Y17" s="130">
        <v>5</v>
      </c>
      <c r="Z17" s="132"/>
      <c r="AA17" s="132"/>
      <c r="AB17" s="125">
        <f t="shared" si="0"/>
        <v>1</v>
      </c>
      <c r="AC17" s="125">
        <f t="shared" si="1"/>
        <v>4</v>
      </c>
      <c r="AD17" s="125">
        <f t="shared" si="2"/>
        <v>27</v>
      </c>
      <c r="AE17" s="125">
        <f t="shared" si="3"/>
        <v>10</v>
      </c>
      <c r="AF17" s="125">
        <f t="shared" si="4"/>
        <v>12</v>
      </c>
      <c r="AG17" s="126">
        <f t="shared" si="5"/>
        <v>12</v>
      </c>
      <c r="AH17" s="127">
        <f t="shared" si="6"/>
        <v>14.285714285714285</v>
      </c>
      <c r="AI17" s="128">
        <f t="shared" si="7"/>
        <v>50</v>
      </c>
      <c r="AJ17" s="129">
        <f t="shared" si="8"/>
        <v>72.972972972972968</v>
      </c>
      <c r="AK17" s="129">
        <f t="shared" si="9"/>
        <v>66.666666666666657</v>
      </c>
      <c r="AL17" s="129">
        <f t="shared" si="10"/>
        <v>80</v>
      </c>
      <c r="AM17" s="129">
        <f t="shared" si="11"/>
        <v>80</v>
      </c>
    </row>
    <row r="18" spans="1:44" s="9" customFormat="1" ht="20.100000000000001" customHeight="1" thickBot="1" x14ac:dyDescent="0.25">
      <c r="A18" s="107">
        <v>6</v>
      </c>
      <c r="B18" s="108" t="s">
        <v>84</v>
      </c>
      <c r="C18" s="109" t="s">
        <v>85</v>
      </c>
      <c r="D18" s="9">
        <v>3</v>
      </c>
      <c r="E18" s="132">
        <v>4</v>
      </c>
      <c r="F18" s="132"/>
      <c r="G18" s="132"/>
      <c r="H18" s="132"/>
      <c r="I18" s="132"/>
      <c r="J18" s="132">
        <v>7</v>
      </c>
      <c r="K18" s="132">
        <v>6</v>
      </c>
      <c r="L18" s="132">
        <v>5</v>
      </c>
      <c r="M18" s="132">
        <v>6</v>
      </c>
      <c r="N18" s="132"/>
      <c r="O18" s="132"/>
      <c r="P18" s="131">
        <v>4</v>
      </c>
      <c r="Q18" s="130">
        <v>4</v>
      </c>
      <c r="R18" s="132"/>
      <c r="S18" s="132"/>
      <c r="T18" s="130">
        <v>1</v>
      </c>
      <c r="U18" s="130"/>
      <c r="V18" s="130">
        <v>6</v>
      </c>
      <c r="W18" s="130">
        <v>4</v>
      </c>
      <c r="X18" s="130">
        <v>3</v>
      </c>
      <c r="Y18" s="130">
        <v>2</v>
      </c>
      <c r="Z18" s="132"/>
      <c r="AA18" s="132"/>
      <c r="AB18" s="125">
        <f t="shared" si="0"/>
        <v>7</v>
      </c>
      <c r="AC18" s="125">
        <f t="shared" si="1"/>
        <v>4</v>
      </c>
      <c r="AD18" s="125">
        <f t="shared" si="2"/>
        <v>24</v>
      </c>
      <c r="AE18" s="125">
        <f t="shared" si="3"/>
        <v>8</v>
      </c>
      <c r="AF18" s="125">
        <f t="shared" si="4"/>
        <v>11</v>
      </c>
      <c r="AG18" s="126">
        <f t="shared" si="5"/>
        <v>5</v>
      </c>
      <c r="AH18" s="127">
        <f t="shared" si="6"/>
        <v>100</v>
      </c>
      <c r="AI18" s="128">
        <f t="shared" si="7"/>
        <v>50</v>
      </c>
      <c r="AJ18" s="129">
        <f t="shared" si="8"/>
        <v>80</v>
      </c>
      <c r="AK18" s="129">
        <f t="shared" si="9"/>
        <v>53.333333333333336</v>
      </c>
      <c r="AL18" s="129">
        <f t="shared" si="10"/>
        <v>50</v>
      </c>
      <c r="AM18" s="129">
        <f t="shared" si="11"/>
        <v>33.333333333333329</v>
      </c>
    </row>
    <row r="19" spans="1:44" s="9" customFormat="1" ht="20.100000000000001" customHeight="1" thickBot="1" x14ac:dyDescent="0.25">
      <c r="A19" s="107">
        <v>7</v>
      </c>
      <c r="B19" s="108" t="s">
        <v>86</v>
      </c>
      <c r="C19" s="109" t="s">
        <v>87</v>
      </c>
      <c r="D19" s="9">
        <v>7</v>
      </c>
      <c r="E19" s="130">
        <v>2</v>
      </c>
      <c r="F19" s="130"/>
      <c r="G19" s="130"/>
      <c r="H19" s="130"/>
      <c r="I19" s="130"/>
      <c r="J19" s="130">
        <v>4</v>
      </c>
      <c r="K19" s="130">
        <v>8</v>
      </c>
      <c r="L19" s="130">
        <v>2</v>
      </c>
      <c r="M19" s="130">
        <v>1</v>
      </c>
      <c r="N19" s="130">
        <v>3</v>
      </c>
      <c r="O19" s="130">
        <v>3</v>
      </c>
      <c r="P19" s="131">
        <v>6</v>
      </c>
      <c r="Q19" s="130">
        <v>7</v>
      </c>
      <c r="R19" s="132"/>
      <c r="S19" s="132"/>
      <c r="T19" s="132">
        <v>3</v>
      </c>
      <c r="U19" s="132"/>
      <c r="V19" s="132"/>
      <c r="W19" s="132"/>
      <c r="X19" s="132"/>
      <c r="Y19" s="132"/>
      <c r="Z19" s="130">
        <v>6</v>
      </c>
      <c r="AA19" s="130">
        <v>4</v>
      </c>
      <c r="AB19" s="125">
        <f t="shared" si="0"/>
        <v>6</v>
      </c>
      <c r="AC19" s="125">
        <f t="shared" si="1"/>
        <v>2</v>
      </c>
      <c r="AD19" s="125">
        <f t="shared" si="2"/>
        <v>21</v>
      </c>
      <c r="AE19" s="125">
        <f t="shared" si="3"/>
        <v>13</v>
      </c>
      <c r="AF19" s="125">
        <f t="shared" si="4"/>
        <v>3</v>
      </c>
      <c r="AG19" s="126">
        <f t="shared" si="5"/>
        <v>10</v>
      </c>
      <c r="AH19" s="127">
        <f t="shared" si="6"/>
        <v>85.714285714285708</v>
      </c>
      <c r="AI19" s="128">
        <f t="shared" si="7"/>
        <v>25</v>
      </c>
      <c r="AJ19" s="129">
        <f t="shared" si="8"/>
        <v>46.666666666666664</v>
      </c>
      <c r="AK19" s="129">
        <f t="shared" si="9"/>
        <v>86.666666666666671</v>
      </c>
      <c r="AL19" s="129">
        <f t="shared" si="10"/>
        <v>42.857142857142854</v>
      </c>
      <c r="AM19" s="129">
        <f t="shared" si="11"/>
        <v>66.666666666666657</v>
      </c>
    </row>
    <row r="20" spans="1:44" s="9" customFormat="1" ht="20.100000000000001" customHeight="1" thickBot="1" x14ac:dyDescent="0.25">
      <c r="A20" s="107">
        <v>8</v>
      </c>
      <c r="B20" s="108" t="s">
        <v>88</v>
      </c>
      <c r="C20" s="109" t="s">
        <v>89</v>
      </c>
      <c r="D20" s="9">
        <v>5</v>
      </c>
      <c r="E20" s="130">
        <v>2</v>
      </c>
      <c r="F20" s="130"/>
      <c r="G20" s="130"/>
      <c r="H20" s="130">
        <v>5</v>
      </c>
      <c r="I20" s="130"/>
      <c r="J20" s="130">
        <v>2</v>
      </c>
      <c r="K20" s="130">
        <v>5</v>
      </c>
      <c r="L20" s="130">
        <v>2</v>
      </c>
      <c r="M20" s="130">
        <v>3</v>
      </c>
      <c r="N20" s="130"/>
      <c r="O20" s="130">
        <v>3</v>
      </c>
      <c r="P20" s="131">
        <v>3</v>
      </c>
      <c r="Q20" s="130">
        <v>4</v>
      </c>
      <c r="R20" s="132"/>
      <c r="S20" s="132"/>
      <c r="T20" s="130">
        <v>3</v>
      </c>
      <c r="U20" s="130">
        <v>1</v>
      </c>
      <c r="V20" s="132"/>
      <c r="W20" s="132"/>
      <c r="X20" s="132"/>
      <c r="Y20" s="132"/>
      <c r="Z20" s="130">
        <v>5</v>
      </c>
      <c r="AA20" s="130">
        <v>3</v>
      </c>
      <c r="AB20" s="125">
        <f t="shared" si="0"/>
        <v>7</v>
      </c>
      <c r="AC20" s="125">
        <f t="shared" si="1"/>
        <v>2</v>
      </c>
      <c r="AD20" s="125">
        <f t="shared" si="2"/>
        <v>15</v>
      </c>
      <c r="AE20" s="125">
        <f t="shared" si="3"/>
        <v>7</v>
      </c>
      <c r="AF20" s="125">
        <f t="shared" si="4"/>
        <v>4</v>
      </c>
      <c r="AG20" s="126">
        <f t="shared" si="5"/>
        <v>8</v>
      </c>
      <c r="AH20" s="127">
        <f t="shared" si="6"/>
        <v>50</v>
      </c>
      <c r="AI20" s="128">
        <f t="shared" si="7"/>
        <v>25</v>
      </c>
      <c r="AJ20" s="129">
        <f t="shared" si="8"/>
        <v>39.473684210526315</v>
      </c>
      <c r="AK20" s="129">
        <f t="shared" si="9"/>
        <v>46.666666666666664</v>
      </c>
      <c r="AL20" s="129">
        <f t="shared" si="10"/>
        <v>26.666666666666668</v>
      </c>
      <c r="AM20" s="129">
        <f t="shared" si="11"/>
        <v>53.333333333333336</v>
      </c>
    </row>
    <row r="21" spans="1:44" s="9" customFormat="1" ht="20.100000000000001" customHeight="1" thickBot="1" x14ac:dyDescent="0.25">
      <c r="A21" s="107">
        <v>9</v>
      </c>
      <c r="B21" s="108" t="s">
        <v>90</v>
      </c>
      <c r="C21" s="109" t="s">
        <v>91</v>
      </c>
      <c r="D21" s="9">
        <v>5</v>
      </c>
      <c r="E21" s="130">
        <v>8</v>
      </c>
      <c r="F21" s="130"/>
      <c r="G21" s="130"/>
      <c r="H21" s="130">
        <v>3</v>
      </c>
      <c r="I21" s="130">
        <v>5</v>
      </c>
      <c r="J21" s="130">
        <v>3</v>
      </c>
      <c r="K21" s="130">
        <v>3</v>
      </c>
      <c r="L21" s="130">
        <v>8</v>
      </c>
      <c r="M21" s="130">
        <v>3</v>
      </c>
      <c r="N21" s="130"/>
      <c r="O21" s="130"/>
      <c r="P21" s="131">
        <v>7</v>
      </c>
      <c r="Q21" s="130">
        <v>4</v>
      </c>
      <c r="R21" s="132"/>
      <c r="S21" s="132"/>
      <c r="T21" s="130">
        <v>6</v>
      </c>
      <c r="U21" s="130">
        <v>3</v>
      </c>
      <c r="V21" s="132"/>
      <c r="W21" s="132"/>
      <c r="X21" s="130">
        <v>7</v>
      </c>
      <c r="Y21" s="130">
        <v>3</v>
      </c>
      <c r="Z21" s="132"/>
      <c r="AA21" s="132"/>
      <c r="AB21" s="125">
        <f t="shared" si="0"/>
        <v>4</v>
      </c>
      <c r="AC21" s="125">
        <f t="shared" si="1"/>
        <v>13</v>
      </c>
      <c r="AD21" s="125">
        <f t="shared" si="2"/>
        <v>17</v>
      </c>
      <c r="AE21" s="125">
        <f t="shared" si="3"/>
        <v>11</v>
      </c>
      <c r="AF21" s="125">
        <f t="shared" si="4"/>
        <v>9</v>
      </c>
      <c r="AG21" s="126">
        <f t="shared" si="5"/>
        <v>10</v>
      </c>
      <c r="AH21" s="127">
        <f t="shared" si="6"/>
        <v>28.571428571428569</v>
      </c>
      <c r="AI21" s="128">
        <f t="shared" si="7"/>
        <v>81.25</v>
      </c>
      <c r="AJ21" s="129">
        <f t="shared" si="8"/>
        <v>56.666666666666664</v>
      </c>
      <c r="AK21" s="129">
        <f t="shared" si="9"/>
        <v>73.333333333333329</v>
      </c>
      <c r="AL21" s="129">
        <f t="shared" si="10"/>
        <v>60</v>
      </c>
      <c r="AM21" s="129">
        <f t="shared" si="11"/>
        <v>66.666666666666657</v>
      </c>
    </row>
    <row r="22" spans="1:44" s="9" customFormat="1" ht="20.100000000000001" customHeight="1" thickBot="1" x14ac:dyDescent="0.25">
      <c r="A22" s="107">
        <v>10</v>
      </c>
      <c r="B22" s="108" t="s">
        <v>92</v>
      </c>
      <c r="C22" s="109" t="s">
        <v>93</v>
      </c>
      <c r="D22" s="9">
        <v>1</v>
      </c>
      <c r="E22" s="130">
        <v>5</v>
      </c>
      <c r="F22" s="130"/>
      <c r="G22" s="130"/>
      <c r="H22" s="130"/>
      <c r="I22" s="130"/>
      <c r="J22" s="130">
        <v>1</v>
      </c>
      <c r="K22" s="130">
        <v>1</v>
      </c>
      <c r="L22" s="130">
        <v>6</v>
      </c>
      <c r="M22" s="130">
        <v>1</v>
      </c>
      <c r="N22" s="130"/>
      <c r="O22" s="130"/>
      <c r="P22" s="131">
        <v>5</v>
      </c>
      <c r="Q22" s="130">
        <v>4</v>
      </c>
      <c r="R22" s="132"/>
      <c r="S22" s="132"/>
      <c r="T22" s="130">
        <v>7</v>
      </c>
      <c r="U22" s="130">
        <v>7</v>
      </c>
      <c r="V22" s="132"/>
      <c r="W22" s="132"/>
      <c r="X22" s="130">
        <v>1</v>
      </c>
      <c r="Y22" s="132"/>
      <c r="Z22" s="132"/>
      <c r="AA22" s="132"/>
      <c r="AB22" s="125">
        <f t="shared" si="0"/>
        <v>2</v>
      </c>
      <c r="AC22" s="125">
        <f t="shared" si="1"/>
        <v>5</v>
      </c>
      <c r="AD22" s="125">
        <f t="shared" si="2"/>
        <v>9</v>
      </c>
      <c r="AE22" s="125">
        <f t="shared" si="3"/>
        <v>9</v>
      </c>
      <c r="AF22" s="125">
        <f t="shared" si="4"/>
        <v>14</v>
      </c>
      <c r="AG22" s="126">
        <f t="shared" si="5"/>
        <v>1</v>
      </c>
      <c r="AH22" s="127">
        <f t="shared" si="6"/>
        <v>28.571428571428569</v>
      </c>
      <c r="AI22" s="128">
        <f t="shared" si="7"/>
        <v>62.5</v>
      </c>
      <c r="AJ22" s="129">
        <f t="shared" si="8"/>
        <v>30</v>
      </c>
      <c r="AK22" s="129">
        <f t="shared" si="9"/>
        <v>60</v>
      </c>
      <c r="AL22" s="129">
        <f t="shared" si="10"/>
        <v>93.333333333333329</v>
      </c>
      <c r="AM22" s="129">
        <f t="shared" si="11"/>
        <v>11.111111111111111</v>
      </c>
    </row>
    <row r="23" spans="1:44" s="9" customFormat="1" ht="20.100000000000001" customHeight="1" thickBot="1" x14ac:dyDescent="0.25">
      <c r="A23" s="107">
        <v>11</v>
      </c>
      <c r="B23" s="108" t="s">
        <v>94</v>
      </c>
      <c r="C23" s="109" t="s">
        <v>95</v>
      </c>
      <c r="D23" s="9">
        <v>2</v>
      </c>
      <c r="E23" s="130">
        <v>6</v>
      </c>
      <c r="F23" s="130"/>
      <c r="G23" s="130"/>
      <c r="H23" s="130"/>
      <c r="I23" s="130">
        <v>8</v>
      </c>
      <c r="J23" s="130">
        <v>2</v>
      </c>
      <c r="K23" s="130">
        <v>6</v>
      </c>
      <c r="L23" s="130">
        <v>8</v>
      </c>
      <c r="M23" s="130">
        <v>3</v>
      </c>
      <c r="N23" s="130"/>
      <c r="O23" s="130"/>
      <c r="P23" s="131">
        <v>5</v>
      </c>
      <c r="Q23" s="130">
        <v>5</v>
      </c>
      <c r="R23" s="132"/>
      <c r="S23" s="132"/>
      <c r="T23" s="130">
        <v>2</v>
      </c>
      <c r="U23" s="130">
        <v>6</v>
      </c>
      <c r="V23" s="132"/>
      <c r="W23" s="132"/>
      <c r="X23" s="132"/>
      <c r="Y23" s="132"/>
      <c r="Z23" s="130">
        <v>7</v>
      </c>
      <c r="AA23" s="130">
        <v>2</v>
      </c>
      <c r="AB23" s="125">
        <f t="shared" si="0"/>
        <v>2</v>
      </c>
      <c r="AC23" s="125">
        <f t="shared" si="1"/>
        <v>14</v>
      </c>
      <c r="AD23" s="125">
        <f t="shared" si="2"/>
        <v>19</v>
      </c>
      <c r="AE23" s="125">
        <f t="shared" si="3"/>
        <v>10</v>
      </c>
      <c r="AF23" s="125">
        <f t="shared" si="4"/>
        <v>8</v>
      </c>
      <c r="AG23" s="126">
        <f t="shared" si="5"/>
        <v>9</v>
      </c>
      <c r="AH23" s="127">
        <f t="shared" si="6"/>
        <v>28.571428571428569</v>
      </c>
      <c r="AI23" s="128">
        <f t="shared" si="7"/>
        <v>87.5</v>
      </c>
      <c r="AJ23" s="129">
        <f t="shared" si="8"/>
        <v>63.333333333333329</v>
      </c>
      <c r="AK23" s="129">
        <f t="shared" si="9"/>
        <v>66.666666666666657</v>
      </c>
      <c r="AL23" s="129">
        <f t="shared" si="10"/>
        <v>53.333333333333336</v>
      </c>
      <c r="AM23" s="129">
        <f t="shared" si="11"/>
        <v>60</v>
      </c>
    </row>
    <row r="24" spans="1:44" s="9" customFormat="1" ht="20.100000000000001" customHeight="1" thickBot="1" x14ac:dyDescent="0.25">
      <c r="A24" s="107">
        <v>12</v>
      </c>
      <c r="B24" s="108" t="s">
        <v>96</v>
      </c>
      <c r="C24" s="109" t="s">
        <v>97</v>
      </c>
      <c r="D24" s="9">
        <v>1</v>
      </c>
      <c r="E24" s="130">
        <v>1</v>
      </c>
      <c r="F24" s="130"/>
      <c r="G24" s="130"/>
      <c r="H24" s="130"/>
      <c r="I24" s="130"/>
      <c r="J24" s="130">
        <v>1</v>
      </c>
      <c r="K24" s="130">
        <v>5</v>
      </c>
      <c r="L24" s="130">
        <v>6</v>
      </c>
      <c r="M24" s="130">
        <v>3</v>
      </c>
      <c r="N24" s="130"/>
      <c r="O24" s="130"/>
      <c r="P24" s="131">
        <v>1</v>
      </c>
      <c r="Q24" s="130">
        <v>8</v>
      </c>
      <c r="R24" s="132"/>
      <c r="S24" s="132"/>
      <c r="T24" s="130">
        <v>4</v>
      </c>
      <c r="U24" s="130">
        <v>2</v>
      </c>
      <c r="V24" s="132"/>
      <c r="W24" s="132"/>
      <c r="X24" s="132"/>
      <c r="Y24" s="132"/>
      <c r="Z24" s="130">
        <v>3</v>
      </c>
      <c r="AA24" s="130">
        <v>7</v>
      </c>
      <c r="AB24" s="125">
        <f t="shared" si="0"/>
        <v>2</v>
      </c>
      <c r="AC24" s="125">
        <f t="shared" si="1"/>
        <v>1</v>
      </c>
      <c r="AD24" s="125">
        <f t="shared" si="2"/>
        <v>15</v>
      </c>
      <c r="AE24" s="125">
        <f t="shared" si="3"/>
        <v>9</v>
      </c>
      <c r="AF24" s="125">
        <f t="shared" si="4"/>
        <v>6</v>
      </c>
      <c r="AG24" s="126">
        <f t="shared" si="5"/>
        <v>10</v>
      </c>
      <c r="AH24" s="127">
        <f t="shared" si="6"/>
        <v>28.571428571428569</v>
      </c>
      <c r="AI24" s="128">
        <f t="shared" si="7"/>
        <v>12.5</v>
      </c>
      <c r="AJ24" s="129">
        <f t="shared" si="8"/>
        <v>50</v>
      </c>
      <c r="AK24" s="129">
        <f t="shared" si="9"/>
        <v>60</v>
      </c>
      <c r="AL24" s="129">
        <f t="shared" si="10"/>
        <v>40</v>
      </c>
      <c r="AM24" s="129">
        <f t="shared" si="11"/>
        <v>66.666666666666657</v>
      </c>
    </row>
    <row r="25" spans="1:44" s="22" customFormat="1" ht="20.100000000000001" customHeight="1" thickBot="1" x14ac:dyDescent="0.25">
      <c r="A25" s="107">
        <v>13</v>
      </c>
      <c r="B25" s="108" t="s">
        <v>98</v>
      </c>
      <c r="C25" s="109" t="s">
        <v>99</v>
      </c>
      <c r="D25" s="9">
        <v>6</v>
      </c>
      <c r="E25" s="130">
        <v>3</v>
      </c>
      <c r="F25" s="130"/>
      <c r="G25" s="130"/>
      <c r="H25" s="130"/>
      <c r="I25" s="130"/>
      <c r="J25" s="130">
        <v>5</v>
      </c>
      <c r="K25" s="130">
        <v>1</v>
      </c>
      <c r="L25" s="130">
        <v>8</v>
      </c>
      <c r="M25" s="130">
        <v>2</v>
      </c>
      <c r="N25" s="130"/>
      <c r="O25" s="130"/>
      <c r="P25" s="131">
        <v>2</v>
      </c>
      <c r="Q25" s="130">
        <v>4</v>
      </c>
      <c r="R25" s="132"/>
      <c r="S25" s="132"/>
      <c r="T25" s="130">
        <v>5</v>
      </c>
      <c r="U25" s="130">
        <v>2</v>
      </c>
      <c r="V25" s="132"/>
      <c r="W25" s="132"/>
      <c r="X25" s="132"/>
      <c r="Y25" s="132"/>
      <c r="Z25" s="132"/>
      <c r="AA25" s="132"/>
      <c r="AB25" s="125">
        <f t="shared" si="0"/>
        <v>6</v>
      </c>
      <c r="AC25" s="125">
        <f t="shared" si="1"/>
        <v>3</v>
      </c>
      <c r="AD25" s="125">
        <f t="shared" si="2"/>
        <v>16</v>
      </c>
      <c r="AE25" s="125">
        <f t="shared" si="3"/>
        <v>6</v>
      </c>
      <c r="AF25" s="125">
        <f t="shared" si="4"/>
        <v>7</v>
      </c>
      <c r="AG25" s="126">
        <f t="shared" si="5"/>
        <v>0</v>
      </c>
      <c r="AH25" s="127">
        <f t="shared" si="6"/>
        <v>85.714285714285708</v>
      </c>
      <c r="AI25" s="128">
        <f t="shared" si="7"/>
        <v>37.5</v>
      </c>
      <c r="AJ25" s="129">
        <f t="shared" si="8"/>
        <v>53.333333333333336</v>
      </c>
      <c r="AK25" s="129">
        <f t="shared" si="9"/>
        <v>40</v>
      </c>
      <c r="AL25" s="129">
        <f t="shared" si="10"/>
        <v>46.666666666666664</v>
      </c>
      <c r="AM25" s="129">
        <f t="shared" si="11"/>
        <v>0</v>
      </c>
      <c r="AN25" s="9"/>
      <c r="AO25" s="9"/>
      <c r="AP25" s="9"/>
      <c r="AQ25" s="9"/>
      <c r="AR25" s="9"/>
    </row>
    <row r="26" spans="1:44" s="9" customFormat="1" ht="20.100000000000001" customHeight="1" thickBot="1" x14ac:dyDescent="0.25">
      <c r="A26" s="107">
        <v>14</v>
      </c>
      <c r="B26" s="108" t="s">
        <v>100</v>
      </c>
      <c r="C26" s="109" t="s">
        <v>101</v>
      </c>
      <c r="D26" s="9">
        <v>2</v>
      </c>
      <c r="E26" s="130">
        <v>3</v>
      </c>
      <c r="F26" s="130"/>
      <c r="G26" s="130"/>
      <c r="H26" s="130"/>
      <c r="I26" s="130"/>
      <c r="J26" s="130">
        <v>6</v>
      </c>
      <c r="K26" s="130">
        <v>5</v>
      </c>
      <c r="L26" s="130">
        <v>3</v>
      </c>
      <c r="M26" s="130">
        <v>3</v>
      </c>
      <c r="N26" s="130"/>
      <c r="O26" s="130"/>
      <c r="P26" s="131">
        <v>6</v>
      </c>
      <c r="Q26" s="130">
        <v>5</v>
      </c>
      <c r="R26" s="132"/>
      <c r="S26" s="132"/>
      <c r="T26" s="130">
        <v>3</v>
      </c>
      <c r="U26" s="130">
        <v>4</v>
      </c>
      <c r="V26" s="132"/>
      <c r="W26" s="132"/>
      <c r="X26" s="130">
        <v>9</v>
      </c>
      <c r="Y26" s="130">
        <v>1</v>
      </c>
      <c r="Z26" s="132"/>
      <c r="AA26" s="132"/>
      <c r="AB26" s="125">
        <f t="shared" si="0"/>
        <v>4</v>
      </c>
      <c r="AC26" s="125">
        <f t="shared" si="1"/>
        <v>3</v>
      </c>
      <c r="AD26" s="125">
        <f t="shared" si="2"/>
        <v>17</v>
      </c>
      <c r="AE26" s="125">
        <f t="shared" si="3"/>
        <v>11</v>
      </c>
      <c r="AF26" s="125">
        <f t="shared" si="4"/>
        <v>7</v>
      </c>
      <c r="AG26" s="126">
        <f t="shared" si="5"/>
        <v>10</v>
      </c>
      <c r="AH26" s="127">
        <f t="shared" si="6"/>
        <v>57.142857142857139</v>
      </c>
      <c r="AI26" s="128">
        <f t="shared" si="7"/>
        <v>37.5</v>
      </c>
      <c r="AJ26" s="129">
        <f t="shared" si="8"/>
        <v>56.666666666666664</v>
      </c>
      <c r="AK26" s="129">
        <f t="shared" si="9"/>
        <v>73.333333333333329</v>
      </c>
      <c r="AL26" s="129">
        <f t="shared" si="10"/>
        <v>46.666666666666664</v>
      </c>
      <c r="AM26" s="129">
        <f t="shared" si="11"/>
        <v>66.666666666666657</v>
      </c>
    </row>
    <row r="27" spans="1:44" s="9" customFormat="1" ht="20.100000000000001" customHeight="1" thickBot="1" x14ac:dyDescent="0.25">
      <c r="A27" s="107">
        <v>15</v>
      </c>
      <c r="B27" s="108" t="s">
        <v>102</v>
      </c>
      <c r="C27" s="109" t="s">
        <v>103</v>
      </c>
      <c r="D27" s="123">
        <v>1</v>
      </c>
      <c r="E27" s="130">
        <v>8</v>
      </c>
      <c r="F27" s="130"/>
      <c r="G27" s="130"/>
      <c r="H27" s="130"/>
      <c r="I27" s="130"/>
      <c r="J27" s="130">
        <v>7</v>
      </c>
      <c r="K27" s="130">
        <v>7</v>
      </c>
      <c r="L27" s="130">
        <v>2</v>
      </c>
      <c r="M27" s="130">
        <v>2</v>
      </c>
      <c r="N27" s="130">
        <v>7</v>
      </c>
      <c r="O27" s="130">
        <v>5</v>
      </c>
      <c r="P27" s="133">
        <v>3</v>
      </c>
      <c r="Q27" s="132">
        <v>1</v>
      </c>
      <c r="R27" s="132"/>
      <c r="S27" s="132"/>
      <c r="T27" s="132">
        <v>3</v>
      </c>
      <c r="U27" s="132">
        <v>3</v>
      </c>
      <c r="V27" s="132"/>
      <c r="W27" s="132"/>
      <c r="X27" s="132"/>
      <c r="Y27" s="132"/>
      <c r="Z27" s="132"/>
      <c r="AA27" s="132"/>
      <c r="AB27" s="125">
        <f t="shared" si="0"/>
        <v>7</v>
      </c>
      <c r="AC27" s="125">
        <f t="shared" si="1"/>
        <v>8</v>
      </c>
      <c r="AD27" s="125">
        <f t="shared" si="2"/>
        <v>30</v>
      </c>
      <c r="AE27" s="125">
        <f t="shared" si="3"/>
        <v>4</v>
      </c>
      <c r="AF27" s="125">
        <f t="shared" si="4"/>
        <v>6</v>
      </c>
      <c r="AG27" s="126">
        <f t="shared" si="5"/>
        <v>0</v>
      </c>
      <c r="AH27" s="127">
        <f t="shared" si="6"/>
        <v>100</v>
      </c>
      <c r="AI27" s="128">
        <f t="shared" si="7"/>
        <v>100</v>
      </c>
      <c r="AJ27" s="129">
        <f t="shared" si="8"/>
        <v>66.666666666666657</v>
      </c>
      <c r="AK27" s="129">
        <f t="shared" si="9"/>
        <v>26.666666666666668</v>
      </c>
      <c r="AL27" s="129">
        <f t="shared" si="10"/>
        <v>40</v>
      </c>
      <c r="AM27" s="129">
        <f t="shared" si="11"/>
        <v>0</v>
      </c>
    </row>
    <row r="28" spans="1:44" s="9" customFormat="1" ht="20.100000000000001" customHeight="1" thickBot="1" x14ac:dyDescent="0.25">
      <c r="A28" s="107">
        <v>16</v>
      </c>
      <c r="B28" s="108" t="s">
        <v>104</v>
      </c>
      <c r="C28" s="109" t="s">
        <v>105</v>
      </c>
      <c r="D28" s="131">
        <v>6</v>
      </c>
      <c r="E28" s="130">
        <v>6</v>
      </c>
      <c r="F28" s="130"/>
      <c r="G28" s="130"/>
      <c r="H28" s="130"/>
      <c r="I28" s="130"/>
      <c r="J28" s="130">
        <v>1</v>
      </c>
      <c r="K28" s="130">
        <v>4</v>
      </c>
      <c r="L28" s="130">
        <v>9</v>
      </c>
      <c r="M28" s="130">
        <v>1</v>
      </c>
      <c r="N28" s="130"/>
      <c r="O28" s="130"/>
      <c r="P28" s="131">
        <v>3</v>
      </c>
      <c r="Q28" s="130">
        <v>6</v>
      </c>
      <c r="R28" s="132"/>
      <c r="S28" s="132"/>
      <c r="T28" s="130">
        <v>5</v>
      </c>
      <c r="U28" s="130">
        <v>6</v>
      </c>
      <c r="V28" s="132"/>
      <c r="W28" s="132"/>
      <c r="X28" s="130">
        <v>6</v>
      </c>
      <c r="Y28" s="130">
        <v>2</v>
      </c>
      <c r="Z28" s="132"/>
      <c r="AA28" s="132"/>
      <c r="AB28" s="125">
        <f t="shared" si="0"/>
        <v>3</v>
      </c>
      <c r="AC28" s="125">
        <f t="shared" si="1"/>
        <v>6</v>
      </c>
      <c r="AD28" s="125">
        <f t="shared" si="2"/>
        <v>15</v>
      </c>
      <c r="AE28" s="125">
        <f t="shared" si="3"/>
        <v>9</v>
      </c>
      <c r="AF28" s="125">
        <f t="shared" si="4"/>
        <v>11</v>
      </c>
      <c r="AG28" s="126">
        <f t="shared" si="5"/>
        <v>8</v>
      </c>
      <c r="AH28" s="127">
        <f t="shared" si="6"/>
        <v>42.857142857142854</v>
      </c>
      <c r="AI28" s="128">
        <f t="shared" si="7"/>
        <v>75</v>
      </c>
      <c r="AJ28" s="129">
        <f t="shared" si="8"/>
        <v>50</v>
      </c>
      <c r="AK28" s="129">
        <f t="shared" si="9"/>
        <v>60</v>
      </c>
      <c r="AL28" s="129">
        <f t="shared" si="10"/>
        <v>73.333333333333329</v>
      </c>
      <c r="AM28" s="129">
        <f t="shared" si="11"/>
        <v>53.333333333333336</v>
      </c>
    </row>
    <row r="29" spans="1:44" s="9" customFormat="1" ht="20.100000000000001" customHeight="1" thickBot="1" x14ac:dyDescent="0.25">
      <c r="A29" s="107">
        <v>17</v>
      </c>
      <c r="B29" s="108" t="s">
        <v>106</v>
      </c>
      <c r="C29" s="109" t="s">
        <v>107</v>
      </c>
      <c r="D29" s="131">
        <v>5</v>
      </c>
      <c r="E29" s="130">
        <v>3</v>
      </c>
      <c r="F29" s="130"/>
      <c r="G29" s="130"/>
      <c r="H29" s="130"/>
      <c r="I29" s="130"/>
      <c r="J29" s="130">
        <v>3</v>
      </c>
      <c r="K29" s="130">
        <v>7</v>
      </c>
      <c r="L29" s="130">
        <v>3</v>
      </c>
      <c r="M29" s="130">
        <v>2</v>
      </c>
      <c r="N29" s="130"/>
      <c r="O29" s="130"/>
      <c r="P29" s="131">
        <v>3</v>
      </c>
      <c r="Q29" s="130">
        <v>4</v>
      </c>
      <c r="R29" s="132"/>
      <c r="S29" s="132"/>
      <c r="T29" s="130">
        <v>1</v>
      </c>
      <c r="U29" s="130">
        <v>1</v>
      </c>
      <c r="V29" s="132"/>
      <c r="W29" s="132"/>
      <c r="X29" s="130">
        <v>5</v>
      </c>
      <c r="Y29" s="132"/>
      <c r="Z29" s="132"/>
      <c r="AA29" s="132"/>
      <c r="AB29" s="125">
        <f t="shared" si="0"/>
        <v>2</v>
      </c>
      <c r="AC29" s="125">
        <f t="shared" si="1"/>
        <v>3</v>
      </c>
      <c r="AD29" s="125">
        <f t="shared" si="2"/>
        <v>15</v>
      </c>
      <c r="AE29" s="125">
        <f t="shared" si="3"/>
        <v>7</v>
      </c>
      <c r="AF29" s="125">
        <f t="shared" si="4"/>
        <v>2</v>
      </c>
      <c r="AG29" s="126">
        <f t="shared" si="5"/>
        <v>5</v>
      </c>
      <c r="AH29" s="127">
        <f t="shared" si="6"/>
        <v>28.571428571428569</v>
      </c>
      <c r="AI29" s="128">
        <f t="shared" si="7"/>
        <v>37.5</v>
      </c>
      <c r="AJ29" s="129">
        <f t="shared" si="8"/>
        <v>50</v>
      </c>
      <c r="AK29" s="129">
        <f t="shared" si="9"/>
        <v>46.666666666666664</v>
      </c>
      <c r="AL29" s="129">
        <f t="shared" si="10"/>
        <v>13.333333333333334</v>
      </c>
      <c r="AM29" s="129">
        <f t="shared" si="11"/>
        <v>55.555555555555557</v>
      </c>
    </row>
    <row r="30" spans="1:44" s="9" customFormat="1" ht="20.100000000000001" customHeight="1" thickBot="1" x14ac:dyDescent="0.25">
      <c r="A30" s="107">
        <v>18</v>
      </c>
      <c r="B30" s="108" t="s">
        <v>108</v>
      </c>
      <c r="C30" s="109" t="s">
        <v>109</v>
      </c>
      <c r="D30" s="131">
        <v>6</v>
      </c>
      <c r="E30" s="130">
        <v>8</v>
      </c>
      <c r="F30" s="130"/>
      <c r="G30" s="130"/>
      <c r="H30" s="130"/>
      <c r="I30" s="130"/>
      <c r="J30" s="130">
        <v>4</v>
      </c>
      <c r="K30" s="130">
        <v>8</v>
      </c>
      <c r="L30" s="130">
        <v>9</v>
      </c>
      <c r="M30" s="130">
        <v>1</v>
      </c>
      <c r="N30" s="130"/>
      <c r="O30" s="130"/>
      <c r="P30" s="131">
        <v>5</v>
      </c>
      <c r="Q30" s="130">
        <v>7</v>
      </c>
      <c r="R30" s="132"/>
      <c r="S30" s="132"/>
      <c r="T30" s="132">
        <v>7</v>
      </c>
      <c r="U30" s="132">
        <v>3</v>
      </c>
      <c r="V30" s="130">
        <v>7</v>
      </c>
      <c r="W30" s="130">
        <v>7</v>
      </c>
      <c r="X30" s="132"/>
      <c r="Y30" s="132"/>
      <c r="Z30" s="130">
        <v>4</v>
      </c>
      <c r="AA30" s="130">
        <v>8</v>
      </c>
      <c r="AB30" s="125">
        <f t="shared" si="0"/>
        <v>6</v>
      </c>
      <c r="AC30" s="125">
        <f t="shared" si="1"/>
        <v>8</v>
      </c>
      <c r="AD30" s="125">
        <f t="shared" si="2"/>
        <v>22</v>
      </c>
      <c r="AE30" s="125">
        <f t="shared" si="3"/>
        <v>12</v>
      </c>
      <c r="AF30" s="125">
        <f t="shared" si="4"/>
        <v>24</v>
      </c>
      <c r="AG30" s="126">
        <f t="shared" si="5"/>
        <v>12</v>
      </c>
      <c r="AH30" s="127">
        <f t="shared" si="6"/>
        <v>85.714285714285708</v>
      </c>
      <c r="AI30" s="128">
        <f t="shared" si="7"/>
        <v>100</v>
      </c>
      <c r="AJ30" s="129">
        <f t="shared" si="8"/>
        <v>73.333333333333329</v>
      </c>
      <c r="AK30" s="129">
        <f t="shared" si="9"/>
        <v>80</v>
      </c>
      <c r="AL30" s="129">
        <f t="shared" si="10"/>
        <v>80</v>
      </c>
      <c r="AM30" s="129">
        <f t="shared" si="11"/>
        <v>80</v>
      </c>
    </row>
    <row r="31" spans="1:44" s="9" customFormat="1" ht="20.100000000000001" customHeight="1" thickBot="1" x14ac:dyDescent="0.25">
      <c r="A31" s="107">
        <v>19</v>
      </c>
      <c r="B31" s="108" t="s">
        <v>110</v>
      </c>
      <c r="C31" s="109" t="s">
        <v>111</v>
      </c>
      <c r="D31" s="131">
        <v>1</v>
      </c>
      <c r="E31" s="130">
        <v>2</v>
      </c>
      <c r="F31" s="130"/>
      <c r="G31" s="130"/>
      <c r="H31" s="130"/>
      <c r="I31" s="130"/>
      <c r="J31" s="130">
        <v>2</v>
      </c>
      <c r="K31" s="130">
        <v>1</v>
      </c>
      <c r="L31" s="130">
        <v>4</v>
      </c>
      <c r="M31" s="130">
        <v>3</v>
      </c>
      <c r="N31" s="130"/>
      <c r="O31" s="130"/>
      <c r="P31" s="131">
        <v>2</v>
      </c>
      <c r="Q31" s="130">
        <v>3</v>
      </c>
      <c r="R31" s="132"/>
      <c r="S31" s="132"/>
      <c r="T31" s="130">
        <v>2</v>
      </c>
      <c r="U31" s="130">
        <v>4</v>
      </c>
      <c r="V31" s="132"/>
      <c r="W31" s="132"/>
      <c r="X31" s="130">
        <v>9</v>
      </c>
      <c r="Y31" s="130">
        <v>4</v>
      </c>
      <c r="Z31" s="132"/>
      <c r="AA31" s="132"/>
      <c r="AB31" s="125">
        <f t="shared" si="0"/>
        <v>7</v>
      </c>
      <c r="AC31" s="125">
        <f t="shared" si="1"/>
        <v>2</v>
      </c>
      <c r="AD31" s="125">
        <f t="shared" si="2"/>
        <v>10</v>
      </c>
      <c r="AE31" s="125">
        <f t="shared" si="3"/>
        <v>5</v>
      </c>
      <c r="AF31" s="125">
        <f t="shared" si="4"/>
        <v>6</v>
      </c>
      <c r="AG31" s="126">
        <f t="shared" si="5"/>
        <v>13</v>
      </c>
      <c r="AH31" s="127">
        <f t="shared" si="6"/>
        <v>100</v>
      </c>
      <c r="AI31" s="128">
        <f t="shared" si="7"/>
        <v>25</v>
      </c>
      <c r="AJ31" s="129">
        <f t="shared" si="8"/>
        <v>33.333333333333329</v>
      </c>
      <c r="AK31" s="129">
        <f t="shared" si="9"/>
        <v>33.333333333333329</v>
      </c>
      <c r="AL31" s="129">
        <f t="shared" si="10"/>
        <v>40</v>
      </c>
      <c r="AM31" s="129">
        <f t="shared" si="11"/>
        <v>86.666666666666671</v>
      </c>
    </row>
    <row r="32" spans="1:44" s="9" customFormat="1" ht="20.100000000000001" customHeight="1" thickBot="1" x14ac:dyDescent="0.25">
      <c r="A32" s="107">
        <v>20</v>
      </c>
      <c r="B32" s="108" t="s">
        <v>112</v>
      </c>
      <c r="C32" s="109" t="s">
        <v>113</v>
      </c>
      <c r="D32" s="133">
        <v>7</v>
      </c>
      <c r="E32" s="132">
        <v>8</v>
      </c>
      <c r="F32" s="132"/>
      <c r="G32" s="132"/>
      <c r="H32" s="132"/>
      <c r="I32" s="132"/>
      <c r="J32" s="132">
        <v>5</v>
      </c>
      <c r="K32" s="132">
        <v>4</v>
      </c>
      <c r="L32" s="132">
        <v>4</v>
      </c>
      <c r="M32" s="132">
        <v>4</v>
      </c>
      <c r="N32" s="132"/>
      <c r="O32" s="132"/>
      <c r="P32" s="131">
        <v>4</v>
      </c>
      <c r="Q32" s="130">
        <v>5</v>
      </c>
      <c r="R32" s="132"/>
      <c r="S32" s="132"/>
      <c r="T32" s="130">
        <v>2</v>
      </c>
      <c r="U32" s="130">
        <v>5</v>
      </c>
      <c r="V32" s="132"/>
      <c r="W32" s="132"/>
      <c r="X32" s="130">
        <v>4</v>
      </c>
      <c r="Y32" s="132"/>
      <c r="Z32" s="132"/>
      <c r="AA32" s="130">
        <v>3</v>
      </c>
      <c r="AB32" s="125">
        <f t="shared" si="0"/>
        <v>2</v>
      </c>
      <c r="AC32" s="125">
        <f t="shared" si="1"/>
        <v>8</v>
      </c>
      <c r="AD32" s="125">
        <f t="shared" si="2"/>
        <v>17</v>
      </c>
      <c r="AE32" s="125">
        <f t="shared" si="3"/>
        <v>9</v>
      </c>
      <c r="AF32" s="125">
        <f t="shared" si="4"/>
        <v>7</v>
      </c>
      <c r="AG32" s="126">
        <f t="shared" si="5"/>
        <v>7</v>
      </c>
      <c r="AH32" s="127">
        <f t="shared" si="6"/>
        <v>28.571428571428569</v>
      </c>
      <c r="AI32" s="128">
        <f t="shared" si="7"/>
        <v>100</v>
      </c>
      <c r="AJ32" s="129">
        <f t="shared" si="8"/>
        <v>56.666666666666664</v>
      </c>
      <c r="AK32" s="129">
        <f t="shared" si="9"/>
        <v>60</v>
      </c>
      <c r="AL32" s="129">
        <f t="shared" si="10"/>
        <v>46.666666666666664</v>
      </c>
      <c r="AM32" s="129">
        <f t="shared" si="11"/>
        <v>41.17647058823529</v>
      </c>
    </row>
    <row r="33" spans="1:39" s="9" customFormat="1" ht="20.100000000000001" customHeight="1" thickBot="1" x14ac:dyDescent="0.25">
      <c r="A33" s="107">
        <v>21</v>
      </c>
      <c r="B33" s="108" t="s">
        <v>114</v>
      </c>
      <c r="C33" s="109" t="s">
        <v>115</v>
      </c>
      <c r="D33" s="131">
        <v>6</v>
      </c>
      <c r="E33" s="130">
        <v>3</v>
      </c>
      <c r="F33" s="130"/>
      <c r="G33" s="130"/>
      <c r="H33" s="130"/>
      <c r="I33" s="130"/>
      <c r="J33" s="130">
        <v>2</v>
      </c>
      <c r="K33" s="130">
        <v>3</v>
      </c>
      <c r="L33" s="130">
        <v>3</v>
      </c>
      <c r="M33" s="130">
        <v>5</v>
      </c>
      <c r="N33" s="130"/>
      <c r="O33" s="130"/>
      <c r="P33" s="131">
        <v>1</v>
      </c>
      <c r="Q33" s="130">
        <v>5</v>
      </c>
      <c r="R33" s="132"/>
      <c r="S33" s="132"/>
      <c r="T33" s="130">
        <v>7</v>
      </c>
      <c r="U33" s="130">
        <v>1</v>
      </c>
      <c r="V33" s="132"/>
      <c r="W33" s="132"/>
      <c r="X33" s="132"/>
      <c r="Y33" s="132"/>
      <c r="Z33" s="130">
        <v>3</v>
      </c>
      <c r="AA33" s="130">
        <v>1</v>
      </c>
      <c r="AB33" s="125">
        <f t="shared" si="0"/>
        <v>7</v>
      </c>
      <c r="AC33" s="125">
        <f t="shared" si="1"/>
        <v>3</v>
      </c>
      <c r="AD33" s="125">
        <f t="shared" si="2"/>
        <v>13</v>
      </c>
      <c r="AE33" s="125">
        <f t="shared" si="3"/>
        <v>6</v>
      </c>
      <c r="AF33" s="125">
        <f t="shared" si="4"/>
        <v>8</v>
      </c>
      <c r="AG33" s="126">
        <f t="shared" si="5"/>
        <v>4</v>
      </c>
      <c r="AH33" s="127">
        <f t="shared" si="6"/>
        <v>100</v>
      </c>
      <c r="AI33" s="128">
        <f t="shared" si="7"/>
        <v>37.5</v>
      </c>
      <c r="AJ33" s="129">
        <f t="shared" si="8"/>
        <v>43.333333333333336</v>
      </c>
      <c r="AK33" s="129">
        <f t="shared" si="9"/>
        <v>40</v>
      </c>
      <c r="AL33" s="129">
        <f t="shared" si="10"/>
        <v>53.333333333333336</v>
      </c>
      <c r="AM33" s="129">
        <f t="shared" si="11"/>
        <v>26.666666666666668</v>
      </c>
    </row>
    <row r="34" spans="1:39" s="9" customFormat="1" ht="20.100000000000001" customHeight="1" thickBot="1" x14ac:dyDescent="0.25">
      <c r="A34" s="107">
        <v>22</v>
      </c>
      <c r="B34" s="108" t="s">
        <v>116</v>
      </c>
      <c r="C34" s="109" t="s">
        <v>117</v>
      </c>
      <c r="D34" s="131">
        <v>2</v>
      </c>
      <c r="E34" s="130">
        <v>7</v>
      </c>
      <c r="F34" s="130"/>
      <c r="G34" s="130"/>
      <c r="H34" s="130"/>
      <c r="I34" s="130"/>
      <c r="J34" s="130">
        <v>1</v>
      </c>
      <c r="K34" s="130">
        <v>1</v>
      </c>
      <c r="L34" s="130">
        <v>4</v>
      </c>
      <c r="M34" s="130">
        <v>6</v>
      </c>
      <c r="N34" s="130"/>
      <c r="O34" s="130"/>
      <c r="P34" s="131">
        <v>4</v>
      </c>
      <c r="Q34" s="130">
        <v>5</v>
      </c>
      <c r="R34" s="132"/>
      <c r="S34" s="132"/>
      <c r="T34" s="130">
        <v>6</v>
      </c>
      <c r="U34" s="130">
        <v>6</v>
      </c>
      <c r="V34" s="132"/>
      <c r="W34" s="132"/>
      <c r="X34" s="130">
        <v>9</v>
      </c>
      <c r="Y34" s="130">
        <v>6</v>
      </c>
      <c r="Z34" s="132"/>
      <c r="AA34" s="132"/>
      <c r="AB34" s="125">
        <f t="shared" si="0"/>
        <v>7</v>
      </c>
      <c r="AC34" s="125">
        <f t="shared" si="1"/>
        <v>7</v>
      </c>
      <c r="AD34" s="125">
        <f t="shared" si="2"/>
        <v>12</v>
      </c>
      <c r="AE34" s="125">
        <f t="shared" si="3"/>
        <v>9</v>
      </c>
      <c r="AF34" s="125">
        <f t="shared" si="4"/>
        <v>12</v>
      </c>
      <c r="AG34" s="126">
        <f t="shared" si="5"/>
        <v>15</v>
      </c>
      <c r="AH34" s="127">
        <f t="shared" si="6"/>
        <v>100</v>
      </c>
      <c r="AI34" s="128">
        <f t="shared" si="7"/>
        <v>87.5</v>
      </c>
      <c r="AJ34" s="129">
        <f t="shared" si="8"/>
        <v>40</v>
      </c>
      <c r="AK34" s="129">
        <f t="shared" si="9"/>
        <v>60</v>
      </c>
      <c r="AL34" s="129">
        <f t="shared" si="10"/>
        <v>80</v>
      </c>
      <c r="AM34" s="129">
        <f t="shared" si="11"/>
        <v>100</v>
      </c>
    </row>
    <row r="35" spans="1:39" s="9" customFormat="1" ht="20.100000000000001" customHeight="1" thickBot="1" x14ac:dyDescent="0.25">
      <c r="A35" s="107">
        <v>23</v>
      </c>
      <c r="B35" s="108" t="s">
        <v>118</v>
      </c>
      <c r="C35" s="109" t="s">
        <v>119</v>
      </c>
      <c r="D35" s="131">
        <v>1</v>
      </c>
      <c r="E35" s="132">
        <v>2</v>
      </c>
      <c r="F35" s="132"/>
      <c r="G35" s="132"/>
      <c r="H35" s="132"/>
      <c r="I35" s="132"/>
      <c r="J35" s="132">
        <v>6</v>
      </c>
      <c r="K35" s="132">
        <v>5</v>
      </c>
      <c r="L35" s="132">
        <v>9</v>
      </c>
      <c r="M35" s="132">
        <v>4</v>
      </c>
      <c r="N35" s="132"/>
      <c r="O35" s="132"/>
      <c r="P35" s="133">
        <v>7</v>
      </c>
      <c r="Q35" s="132">
        <v>2</v>
      </c>
      <c r="R35" s="132"/>
      <c r="S35" s="132"/>
      <c r="T35" s="132">
        <v>7</v>
      </c>
      <c r="U35" s="132">
        <v>7</v>
      </c>
      <c r="V35" s="132"/>
      <c r="W35" s="132"/>
      <c r="X35" s="132"/>
      <c r="Y35" s="132"/>
      <c r="Z35" s="132"/>
      <c r="AA35" s="132"/>
      <c r="AB35" s="125">
        <f t="shared" si="0"/>
        <v>2</v>
      </c>
      <c r="AC35" s="125">
        <f t="shared" si="1"/>
        <v>2</v>
      </c>
      <c r="AD35" s="125">
        <f t="shared" si="2"/>
        <v>24</v>
      </c>
      <c r="AE35" s="125">
        <f t="shared" si="3"/>
        <v>9</v>
      </c>
      <c r="AF35" s="125">
        <f t="shared" si="4"/>
        <v>14</v>
      </c>
      <c r="AG35" s="126">
        <f t="shared" si="5"/>
        <v>0</v>
      </c>
      <c r="AH35" s="127">
        <f t="shared" si="6"/>
        <v>28.571428571428569</v>
      </c>
      <c r="AI35" s="128">
        <f t="shared" si="7"/>
        <v>25</v>
      </c>
      <c r="AJ35" s="129">
        <f t="shared" si="8"/>
        <v>80</v>
      </c>
      <c r="AK35" s="129">
        <f t="shared" si="9"/>
        <v>60</v>
      </c>
      <c r="AL35" s="129">
        <f t="shared" si="10"/>
        <v>93.333333333333329</v>
      </c>
      <c r="AM35" s="129">
        <f t="shared" si="11"/>
        <v>0</v>
      </c>
    </row>
    <row r="36" spans="1:39" s="9" customFormat="1" ht="20.100000000000001" customHeight="1" thickBot="1" x14ac:dyDescent="0.25">
      <c r="A36" s="107">
        <v>24</v>
      </c>
      <c r="B36" s="108" t="s">
        <v>120</v>
      </c>
      <c r="C36" s="109" t="s">
        <v>121</v>
      </c>
      <c r="D36" s="131">
        <v>2</v>
      </c>
      <c r="E36" s="130">
        <v>8</v>
      </c>
      <c r="F36" s="130"/>
      <c r="G36" s="130"/>
      <c r="H36" s="130"/>
      <c r="I36" s="130"/>
      <c r="J36" s="130">
        <v>2</v>
      </c>
      <c r="K36" s="130">
        <v>2</v>
      </c>
      <c r="L36" s="130">
        <v>4</v>
      </c>
      <c r="M36" s="130">
        <v>1</v>
      </c>
      <c r="N36" s="130"/>
      <c r="O36" s="130"/>
      <c r="P36" s="131">
        <v>3</v>
      </c>
      <c r="Q36" s="130">
        <v>2</v>
      </c>
      <c r="R36" s="132"/>
      <c r="S36" s="132"/>
      <c r="T36" s="130">
        <v>6</v>
      </c>
      <c r="U36" s="130">
        <v>2</v>
      </c>
      <c r="V36" s="132"/>
      <c r="W36" s="132"/>
      <c r="X36" s="130">
        <v>7</v>
      </c>
      <c r="Y36" s="130">
        <v>5</v>
      </c>
      <c r="Z36" s="132"/>
      <c r="AA36" s="132"/>
      <c r="AB36" s="125">
        <f t="shared" si="0"/>
        <v>3</v>
      </c>
      <c r="AC36" s="125">
        <f t="shared" si="1"/>
        <v>8</v>
      </c>
      <c r="AD36" s="125">
        <f t="shared" si="2"/>
        <v>9</v>
      </c>
      <c r="AE36" s="125">
        <f t="shared" si="3"/>
        <v>5</v>
      </c>
      <c r="AF36" s="125">
        <f t="shared" si="4"/>
        <v>8</v>
      </c>
      <c r="AG36" s="126">
        <f t="shared" si="5"/>
        <v>12</v>
      </c>
      <c r="AH36" s="127">
        <f t="shared" si="6"/>
        <v>42.857142857142854</v>
      </c>
      <c r="AI36" s="128">
        <f t="shared" si="7"/>
        <v>100</v>
      </c>
      <c r="AJ36" s="129">
        <f t="shared" si="8"/>
        <v>30</v>
      </c>
      <c r="AK36" s="129">
        <f t="shared" si="9"/>
        <v>33.333333333333329</v>
      </c>
      <c r="AL36" s="129">
        <f t="shared" si="10"/>
        <v>53.333333333333336</v>
      </c>
      <c r="AM36" s="129">
        <f t="shared" si="11"/>
        <v>80</v>
      </c>
    </row>
    <row r="37" spans="1:39" s="9" customFormat="1" ht="20.100000000000001" customHeight="1" thickBot="1" x14ac:dyDescent="0.25">
      <c r="A37" s="107">
        <v>25</v>
      </c>
      <c r="B37" s="108" t="s">
        <v>122</v>
      </c>
      <c r="C37" s="109" t="s">
        <v>123</v>
      </c>
      <c r="D37" s="131">
        <v>2</v>
      </c>
      <c r="E37" s="130">
        <v>6</v>
      </c>
      <c r="F37" s="130"/>
      <c r="G37" s="130"/>
      <c r="H37" s="130"/>
      <c r="I37" s="130"/>
      <c r="J37" s="130">
        <v>6</v>
      </c>
      <c r="K37" s="130">
        <v>7</v>
      </c>
      <c r="L37" s="130">
        <v>8</v>
      </c>
      <c r="M37" s="130">
        <v>5</v>
      </c>
      <c r="N37" s="130"/>
      <c r="O37" s="130"/>
      <c r="P37" s="133">
        <v>3</v>
      </c>
      <c r="Q37" s="132">
        <v>6</v>
      </c>
      <c r="R37" s="130">
        <v>5</v>
      </c>
      <c r="S37" s="130">
        <v>8</v>
      </c>
      <c r="T37" s="132">
        <v>4</v>
      </c>
      <c r="U37" s="132">
        <v>2</v>
      </c>
      <c r="V37" s="130">
        <v>5</v>
      </c>
      <c r="W37" s="130">
        <v>8</v>
      </c>
      <c r="X37" s="132"/>
      <c r="Y37" s="132"/>
      <c r="Z37" s="132"/>
      <c r="AA37" s="132"/>
      <c r="AB37" s="125">
        <f t="shared" si="0"/>
        <v>2</v>
      </c>
      <c r="AC37" s="125">
        <f t="shared" si="1"/>
        <v>6</v>
      </c>
      <c r="AD37" s="125">
        <f t="shared" si="2"/>
        <v>26</v>
      </c>
      <c r="AE37" s="125">
        <f t="shared" si="3"/>
        <v>22</v>
      </c>
      <c r="AF37" s="125">
        <f t="shared" si="4"/>
        <v>19</v>
      </c>
      <c r="AG37" s="126">
        <f t="shared" si="5"/>
        <v>0</v>
      </c>
      <c r="AH37" s="127">
        <f t="shared" si="6"/>
        <v>28.571428571428569</v>
      </c>
      <c r="AI37" s="128">
        <f t="shared" si="7"/>
        <v>75</v>
      </c>
      <c r="AJ37" s="129">
        <f t="shared" si="8"/>
        <v>86.666666666666671</v>
      </c>
      <c r="AK37" s="129">
        <f t="shared" si="9"/>
        <v>73.333333333333329</v>
      </c>
      <c r="AL37" s="129">
        <f t="shared" si="10"/>
        <v>63.333333333333329</v>
      </c>
      <c r="AM37" s="129">
        <f t="shared" si="11"/>
        <v>0</v>
      </c>
    </row>
    <row r="38" spans="1:39" s="9" customFormat="1" ht="20.100000000000001" customHeight="1" thickBot="1" x14ac:dyDescent="0.25">
      <c r="A38" s="107">
        <v>26</v>
      </c>
      <c r="B38" s="108" t="s">
        <v>124</v>
      </c>
      <c r="C38" s="109" t="s">
        <v>125</v>
      </c>
      <c r="D38" s="131">
        <v>2</v>
      </c>
      <c r="E38" s="130">
        <v>4</v>
      </c>
      <c r="F38" s="130"/>
      <c r="G38" s="130"/>
      <c r="H38" s="130"/>
      <c r="I38" s="130"/>
      <c r="J38" s="130">
        <v>7</v>
      </c>
      <c r="K38" s="130">
        <v>4</v>
      </c>
      <c r="L38" s="130">
        <v>6</v>
      </c>
      <c r="M38" s="130">
        <v>2</v>
      </c>
      <c r="N38" s="130"/>
      <c r="O38" s="130"/>
      <c r="P38" s="131">
        <v>4</v>
      </c>
      <c r="Q38" s="130">
        <v>4</v>
      </c>
      <c r="R38" s="132"/>
      <c r="S38" s="132"/>
      <c r="T38" s="130">
        <v>5</v>
      </c>
      <c r="U38" s="130">
        <v>5</v>
      </c>
      <c r="V38" s="132"/>
      <c r="W38" s="132"/>
      <c r="X38" s="130">
        <v>9</v>
      </c>
      <c r="Y38" s="130">
        <v>2</v>
      </c>
      <c r="Z38" s="132"/>
      <c r="AA38" s="132"/>
      <c r="AB38" s="125">
        <f t="shared" si="0"/>
        <v>1</v>
      </c>
      <c r="AC38" s="125">
        <f t="shared" si="1"/>
        <v>4</v>
      </c>
      <c r="AD38" s="125">
        <f t="shared" si="2"/>
        <v>19</v>
      </c>
      <c r="AE38" s="125">
        <f t="shared" si="3"/>
        <v>8</v>
      </c>
      <c r="AF38" s="125">
        <f t="shared" si="4"/>
        <v>10</v>
      </c>
      <c r="AG38" s="126">
        <f t="shared" si="5"/>
        <v>11</v>
      </c>
      <c r="AH38" s="127">
        <f t="shared" si="6"/>
        <v>14.285714285714285</v>
      </c>
      <c r="AI38" s="128">
        <f t="shared" si="7"/>
        <v>50</v>
      </c>
      <c r="AJ38" s="129">
        <f t="shared" si="8"/>
        <v>63.333333333333329</v>
      </c>
      <c r="AK38" s="129">
        <f t="shared" si="9"/>
        <v>53.333333333333336</v>
      </c>
      <c r="AL38" s="129">
        <f t="shared" si="10"/>
        <v>66.666666666666657</v>
      </c>
      <c r="AM38" s="129">
        <f t="shared" si="11"/>
        <v>73.333333333333329</v>
      </c>
    </row>
    <row r="39" spans="1:39" s="9" customFormat="1" ht="20.100000000000001" customHeight="1" thickBot="1" x14ac:dyDescent="0.25">
      <c r="A39" s="107">
        <v>27</v>
      </c>
      <c r="B39" s="108" t="s">
        <v>126</v>
      </c>
      <c r="C39" s="109" t="s">
        <v>127</v>
      </c>
      <c r="D39" s="131">
        <v>6</v>
      </c>
      <c r="E39" s="130">
        <v>4</v>
      </c>
      <c r="F39" s="130"/>
      <c r="G39" s="130"/>
      <c r="H39" s="130"/>
      <c r="I39" s="130"/>
      <c r="J39" s="130">
        <v>6</v>
      </c>
      <c r="K39" s="130">
        <v>5</v>
      </c>
      <c r="L39" s="130">
        <v>3</v>
      </c>
      <c r="M39" s="130">
        <v>4</v>
      </c>
      <c r="N39" s="130"/>
      <c r="O39" s="130"/>
      <c r="P39" s="131">
        <v>3</v>
      </c>
      <c r="Q39" s="130">
        <v>5</v>
      </c>
      <c r="R39" s="132"/>
      <c r="S39" s="132"/>
      <c r="T39" s="130">
        <v>2</v>
      </c>
      <c r="U39" s="130">
        <v>3</v>
      </c>
      <c r="V39" s="132"/>
      <c r="W39" s="132"/>
      <c r="X39" s="130">
        <v>8</v>
      </c>
      <c r="Y39" s="130">
        <v>4</v>
      </c>
      <c r="Z39" s="132"/>
      <c r="AA39" s="132"/>
      <c r="AB39" s="125">
        <f t="shared" si="0"/>
        <v>1</v>
      </c>
      <c r="AC39" s="125">
        <f t="shared" si="1"/>
        <v>4</v>
      </c>
      <c r="AD39" s="125">
        <f t="shared" si="2"/>
        <v>18</v>
      </c>
      <c r="AE39" s="125">
        <f t="shared" si="3"/>
        <v>8</v>
      </c>
      <c r="AF39" s="125">
        <f t="shared" si="4"/>
        <v>5</v>
      </c>
      <c r="AG39" s="126">
        <f t="shared" si="5"/>
        <v>12</v>
      </c>
      <c r="AH39" s="127">
        <f t="shared" si="6"/>
        <v>14.285714285714285</v>
      </c>
      <c r="AI39" s="128">
        <f t="shared" si="7"/>
        <v>50</v>
      </c>
      <c r="AJ39" s="129">
        <f t="shared" si="8"/>
        <v>60</v>
      </c>
      <c r="AK39" s="129">
        <f t="shared" si="9"/>
        <v>53.333333333333336</v>
      </c>
      <c r="AL39" s="129">
        <f t="shared" si="10"/>
        <v>33.333333333333329</v>
      </c>
      <c r="AM39" s="129">
        <f t="shared" si="11"/>
        <v>80</v>
      </c>
    </row>
    <row r="40" spans="1:39" s="9" customFormat="1" ht="20.100000000000001" customHeight="1" thickBot="1" x14ac:dyDescent="0.25">
      <c r="A40" s="107">
        <v>28</v>
      </c>
      <c r="B40" s="108" t="s">
        <v>128</v>
      </c>
      <c r="C40" s="109" t="s">
        <v>129</v>
      </c>
      <c r="D40" s="131">
        <v>4</v>
      </c>
      <c r="E40" s="130">
        <v>1</v>
      </c>
      <c r="F40" s="130"/>
      <c r="G40" s="130"/>
      <c r="H40" s="130"/>
      <c r="I40" s="130"/>
      <c r="J40" s="130">
        <v>5</v>
      </c>
      <c r="K40" s="130">
        <v>3</v>
      </c>
      <c r="L40" s="130">
        <v>2</v>
      </c>
      <c r="M40" s="130">
        <v>4</v>
      </c>
      <c r="N40" s="130"/>
      <c r="O40" s="130"/>
      <c r="P40" s="131">
        <v>3</v>
      </c>
      <c r="Q40" s="130">
        <v>6</v>
      </c>
      <c r="R40" s="132"/>
      <c r="S40" s="132"/>
      <c r="T40" s="130">
        <v>3</v>
      </c>
      <c r="U40" s="130">
        <v>6</v>
      </c>
      <c r="V40" s="132"/>
      <c r="W40" s="132"/>
      <c r="X40" s="130">
        <v>5</v>
      </c>
      <c r="Y40" s="130">
        <v>1</v>
      </c>
      <c r="Z40" s="132"/>
      <c r="AA40" s="132"/>
      <c r="AB40" s="125">
        <f t="shared" si="0"/>
        <v>7</v>
      </c>
      <c r="AC40" s="125">
        <f t="shared" si="1"/>
        <v>1</v>
      </c>
      <c r="AD40" s="125">
        <f t="shared" si="2"/>
        <v>14</v>
      </c>
      <c r="AE40" s="125">
        <f t="shared" si="3"/>
        <v>9</v>
      </c>
      <c r="AF40" s="125">
        <f t="shared" si="4"/>
        <v>9</v>
      </c>
      <c r="AG40" s="126">
        <f t="shared" si="5"/>
        <v>6</v>
      </c>
      <c r="AH40" s="127">
        <f t="shared" si="6"/>
        <v>100</v>
      </c>
      <c r="AI40" s="128">
        <f t="shared" si="7"/>
        <v>12.5</v>
      </c>
      <c r="AJ40" s="129">
        <f t="shared" si="8"/>
        <v>46.666666666666664</v>
      </c>
      <c r="AK40" s="129">
        <f t="shared" si="9"/>
        <v>60</v>
      </c>
      <c r="AL40" s="129">
        <f t="shared" si="10"/>
        <v>60</v>
      </c>
      <c r="AM40" s="129">
        <f t="shared" si="11"/>
        <v>40</v>
      </c>
    </row>
    <row r="41" spans="1:39" s="9" customFormat="1" ht="20.100000000000001" customHeight="1" thickBot="1" x14ac:dyDescent="0.25">
      <c r="A41" s="107">
        <v>29</v>
      </c>
      <c r="B41" s="108" t="s">
        <v>130</v>
      </c>
      <c r="C41" s="109" t="s">
        <v>131</v>
      </c>
      <c r="D41" s="131">
        <v>7</v>
      </c>
      <c r="E41" s="130">
        <v>3</v>
      </c>
      <c r="F41" s="130"/>
      <c r="G41" s="130"/>
      <c r="H41" s="130">
        <v>6</v>
      </c>
      <c r="I41" s="130"/>
      <c r="J41" s="130">
        <v>2</v>
      </c>
      <c r="K41" s="130">
        <v>2</v>
      </c>
      <c r="L41" s="130">
        <v>2</v>
      </c>
      <c r="M41" s="130">
        <v>5</v>
      </c>
      <c r="N41" s="130"/>
      <c r="O41" s="130"/>
      <c r="P41" s="131">
        <v>4</v>
      </c>
      <c r="Q41" s="130">
        <v>6</v>
      </c>
      <c r="R41" s="130">
        <v>3</v>
      </c>
      <c r="S41" s="130">
        <v>6</v>
      </c>
      <c r="T41" s="130">
        <v>3</v>
      </c>
      <c r="U41" s="130">
        <v>4</v>
      </c>
      <c r="V41" s="132"/>
      <c r="W41" s="132"/>
      <c r="X41" s="132"/>
      <c r="Y41" s="132"/>
      <c r="Z41" s="132"/>
      <c r="AA41" s="132"/>
      <c r="AB41" s="125">
        <f t="shared" si="0"/>
        <v>9</v>
      </c>
      <c r="AC41" s="125">
        <f t="shared" si="1"/>
        <v>3</v>
      </c>
      <c r="AD41" s="125">
        <f t="shared" si="2"/>
        <v>11</v>
      </c>
      <c r="AE41" s="125">
        <f t="shared" si="3"/>
        <v>19</v>
      </c>
      <c r="AF41" s="125">
        <f t="shared" si="4"/>
        <v>7</v>
      </c>
      <c r="AG41" s="126">
        <f t="shared" si="5"/>
        <v>0</v>
      </c>
      <c r="AH41" s="127">
        <f t="shared" si="6"/>
        <v>64.285714285714292</v>
      </c>
      <c r="AI41" s="128">
        <f t="shared" si="7"/>
        <v>37.5</v>
      </c>
      <c r="AJ41" s="129">
        <f t="shared" si="8"/>
        <v>36.666666666666664</v>
      </c>
      <c r="AK41" s="129">
        <f t="shared" si="9"/>
        <v>63.333333333333329</v>
      </c>
      <c r="AL41" s="129">
        <f t="shared" si="10"/>
        <v>46.666666666666664</v>
      </c>
      <c r="AM41" s="129">
        <f t="shared" si="11"/>
        <v>0</v>
      </c>
    </row>
    <row r="42" spans="1:39" s="9" customFormat="1" ht="20.100000000000001" customHeight="1" thickBot="1" x14ac:dyDescent="0.25">
      <c r="A42" s="107">
        <v>30</v>
      </c>
      <c r="B42" s="108" t="s">
        <v>132</v>
      </c>
      <c r="C42" s="109" t="s">
        <v>133</v>
      </c>
      <c r="D42" s="131">
        <v>3</v>
      </c>
      <c r="E42" s="130">
        <v>3</v>
      </c>
      <c r="F42" s="130"/>
      <c r="G42" s="130"/>
      <c r="H42" s="130"/>
      <c r="I42" s="130"/>
      <c r="J42" s="130">
        <v>5</v>
      </c>
      <c r="K42" s="130">
        <v>5</v>
      </c>
      <c r="L42" s="130">
        <v>4</v>
      </c>
      <c r="M42" s="130">
        <v>5</v>
      </c>
      <c r="N42" s="130"/>
      <c r="O42" s="130"/>
      <c r="P42" s="131">
        <v>4</v>
      </c>
      <c r="Q42" s="130">
        <v>5</v>
      </c>
      <c r="R42" s="132"/>
      <c r="S42" s="132"/>
      <c r="T42" s="130">
        <v>4</v>
      </c>
      <c r="U42" s="130">
        <v>6</v>
      </c>
      <c r="V42" s="132"/>
      <c r="W42" s="132"/>
      <c r="X42" s="130">
        <v>2</v>
      </c>
      <c r="Y42" s="130">
        <v>2</v>
      </c>
      <c r="Z42" s="132"/>
      <c r="AA42" s="132"/>
      <c r="AB42" s="125">
        <f t="shared" si="0"/>
        <v>1</v>
      </c>
      <c r="AC42" s="125">
        <f t="shared" si="1"/>
        <v>3</v>
      </c>
      <c r="AD42" s="125">
        <f t="shared" si="2"/>
        <v>19</v>
      </c>
      <c r="AE42" s="125">
        <f t="shared" si="3"/>
        <v>9</v>
      </c>
      <c r="AF42" s="125">
        <f t="shared" si="4"/>
        <v>10</v>
      </c>
      <c r="AG42" s="126">
        <f t="shared" si="5"/>
        <v>4</v>
      </c>
      <c r="AH42" s="127">
        <f t="shared" si="6"/>
        <v>14.285714285714285</v>
      </c>
      <c r="AI42" s="128">
        <f t="shared" si="7"/>
        <v>37.5</v>
      </c>
      <c r="AJ42" s="129">
        <f t="shared" si="8"/>
        <v>63.333333333333329</v>
      </c>
      <c r="AK42" s="129">
        <f t="shared" si="9"/>
        <v>60</v>
      </c>
      <c r="AL42" s="129">
        <f t="shared" si="10"/>
        <v>66.666666666666657</v>
      </c>
      <c r="AM42" s="129">
        <f t="shared" si="11"/>
        <v>26.666666666666668</v>
      </c>
    </row>
    <row r="43" spans="1:39" s="9" customFormat="1" ht="20.100000000000001" customHeight="1" thickBot="1" x14ac:dyDescent="0.25">
      <c r="A43" s="107">
        <v>31</v>
      </c>
      <c r="B43" s="108" t="s">
        <v>134</v>
      </c>
      <c r="C43" s="134" t="s">
        <v>135</v>
      </c>
      <c r="D43" s="131">
        <v>2</v>
      </c>
      <c r="E43" s="130">
        <v>6</v>
      </c>
      <c r="F43" s="130"/>
      <c r="G43" s="130"/>
      <c r="H43" s="130"/>
      <c r="I43" s="130"/>
      <c r="J43" s="130">
        <v>7</v>
      </c>
      <c r="K43" s="130">
        <v>5</v>
      </c>
      <c r="L43" s="130">
        <v>6</v>
      </c>
      <c r="M43" s="130">
        <v>4</v>
      </c>
      <c r="N43" s="130"/>
      <c r="O43" s="130"/>
      <c r="P43" s="131">
        <v>6</v>
      </c>
      <c r="Q43" s="130">
        <v>3</v>
      </c>
      <c r="R43" s="132"/>
      <c r="S43" s="132"/>
      <c r="T43" s="132">
        <v>5</v>
      </c>
      <c r="U43" s="132">
        <v>8</v>
      </c>
      <c r="V43" s="132"/>
      <c r="W43" s="130">
        <v>6</v>
      </c>
      <c r="X43" s="130">
        <v>7</v>
      </c>
      <c r="Y43" s="130">
        <v>4</v>
      </c>
      <c r="Z43" s="132"/>
      <c r="AA43" s="132"/>
      <c r="AB43" s="125">
        <f t="shared" si="0"/>
        <v>5</v>
      </c>
      <c r="AC43" s="125">
        <f t="shared" si="1"/>
        <v>6</v>
      </c>
      <c r="AD43" s="125">
        <f t="shared" si="2"/>
        <v>22</v>
      </c>
      <c r="AE43" s="125">
        <f t="shared" si="3"/>
        <v>9</v>
      </c>
      <c r="AF43" s="125">
        <f t="shared" si="4"/>
        <v>19</v>
      </c>
      <c r="AG43" s="126">
        <f t="shared" si="5"/>
        <v>11</v>
      </c>
      <c r="AH43" s="127">
        <f t="shared" si="6"/>
        <v>71.428571428571431</v>
      </c>
      <c r="AI43" s="128">
        <f t="shared" si="7"/>
        <v>75</v>
      </c>
      <c r="AJ43" s="129">
        <f t="shared" si="8"/>
        <v>73.333333333333329</v>
      </c>
      <c r="AK43" s="129">
        <f t="shared" si="9"/>
        <v>60</v>
      </c>
      <c r="AL43" s="129">
        <f t="shared" si="10"/>
        <v>82.608695652173907</v>
      </c>
      <c r="AM43" s="129">
        <f t="shared" si="11"/>
        <v>73.333333333333329</v>
      </c>
    </row>
    <row r="44" spans="1:39" s="9" customFormat="1" ht="20.100000000000001" customHeight="1" thickBot="1" x14ac:dyDescent="0.25">
      <c r="A44" s="107">
        <v>32</v>
      </c>
      <c r="B44" s="108" t="s">
        <v>136</v>
      </c>
      <c r="C44" s="109" t="s">
        <v>137</v>
      </c>
      <c r="D44" s="131">
        <v>6</v>
      </c>
      <c r="E44" s="130">
        <v>4</v>
      </c>
      <c r="F44" s="130"/>
      <c r="G44" s="130"/>
      <c r="H44" s="130">
        <v>5</v>
      </c>
      <c r="I44" s="130">
        <v>7</v>
      </c>
      <c r="J44" s="130">
        <v>3</v>
      </c>
      <c r="K44" s="130">
        <v>4</v>
      </c>
      <c r="L44" s="130">
        <v>4</v>
      </c>
      <c r="M44" s="130">
        <v>6</v>
      </c>
      <c r="N44" s="130"/>
      <c r="O44" s="130"/>
      <c r="P44" s="131">
        <v>6</v>
      </c>
      <c r="Q44" s="130">
        <v>5</v>
      </c>
      <c r="R44" s="132"/>
      <c r="S44" s="132"/>
      <c r="T44" s="130">
        <v>3</v>
      </c>
      <c r="U44" s="130">
        <v>6</v>
      </c>
      <c r="V44" s="132"/>
      <c r="W44" s="132"/>
      <c r="X44" s="132"/>
      <c r="Y44" s="132"/>
      <c r="Z44" s="130">
        <v>4</v>
      </c>
      <c r="AA44" s="130">
        <v>8</v>
      </c>
      <c r="AB44" s="125">
        <f t="shared" si="0"/>
        <v>6</v>
      </c>
      <c r="AC44" s="125">
        <f t="shared" si="1"/>
        <v>11</v>
      </c>
      <c r="AD44" s="125">
        <f t="shared" si="2"/>
        <v>17</v>
      </c>
      <c r="AE44" s="125">
        <f t="shared" si="3"/>
        <v>11</v>
      </c>
      <c r="AF44" s="125">
        <f t="shared" si="4"/>
        <v>9</v>
      </c>
      <c r="AG44" s="126">
        <f t="shared" si="5"/>
        <v>12</v>
      </c>
      <c r="AH44" s="127">
        <f t="shared" si="6"/>
        <v>42.857142857142854</v>
      </c>
      <c r="AI44" s="128">
        <f t="shared" si="7"/>
        <v>68.75</v>
      </c>
      <c r="AJ44" s="129">
        <f t="shared" si="8"/>
        <v>56.666666666666664</v>
      </c>
      <c r="AK44" s="129">
        <f t="shared" si="9"/>
        <v>73.333333333333329</v>
      </c>
      <c r="AL44" s="129">
        <f t="shared" si="10"/>
        <v>60</v>
      </c>
      <c r="AM44" s="129">
        <f t="shared" si="11"/>
        <v>80</v>
      </c>
    </row>
    <row r="45" spans="1:39" s="9" customFormat="1" ht="20.100000000000001" customHeight="1" thickBot="1" x14ac:dyDescent="0.25">
      <c r="A45" s="107">
        <v>33</v>
      </c>
      <c r="B45" s="108" t="s">
        <v>138</v>
      </c>
      <c r="C45" s="109" t="s">
        <v>139</v>
      </c>
      <c r="D45" s="131">
        <v>7</v>
      </c>
      <c r="E45" s="130">
        <v>7</v>
      </c>
      <c r="F45" s="130"/>
      <c r="G45" s="130"/>
      <c r="H45" s="130">
        <v>4</v>
      </c>
      <c r="I45" s="130">
        <v>6</v>
      </c>
      <c r="J45" s="130">
        <v>7</v>
      </c>
      <c r="K45" s="130">
        <v>3</v>
      </c>
      <c r="L45" s="130">
        <v>4</v>
      </c>
      <c r="M45" s="130">
        <v>1</v>
      </c>
      <c r="N45" s="130"/>
      <c r="O45" s="130"/>
      <c r="P45" s="131">
        <v>5</v>
      </c>
      <c r="Q45" s="130">
        <v>5</v>
      </c>
      <c r="R45" s="132"/>
      <c r="S45" s="132"/>
      <c r="T45" s="132">
        <v>4</v>
      </c>
      <c r="U45" s="132">
        <v>8</v>
      </c>
      <c r="V45" s="130">
        <v>5</v>
      </c>
      <c r="W45" s="130">
        <v>5</v>
      </c>
      <c r="X45" s="130">
        <v>9</v>
      </c>
      <c r="Y45" s="130">
        <v>3</v>
      </c>
      <c r="Z45" s="132"/>
      <c r="AA45" s="132"/>
      <c r="AB45" s="125">
        <f t="shared" ref="AB45:AB76" si="12">(D59+F45+H45)</f>
        <v>9</v>
      </c>
      <c r="AC45" s="125">
        <f t="shared" si="1"/>
        <v>13</v>
      </c>
      <c r="AD45" s="125">
        <f t="shared" si="2"/>
        <v>15</v>
      </c>
      <c r="AE45" s="125">
        <f t="shared" si="3"/>
        <v>10</v>
      </c>
      <c r="AF45" s="125">
        <f t="shared" si="4"/>
        <v>22</v>
      </c>
      <c r="AG45" s="126">
        <f t="shared" si="5"/>
        <v>12</v>
      </c>
      <c r="AH45" s="127">
        <f t="shared" ref="AH45:AH76" si="13">IFERROR(AB45/((IF(ISBLANK(D59)=FALSE,7,0))+(IF(ISBLANK(F45)=FALSE,7,0))+(IF(ISBLANK(H45)=FALSE,7,0)) )*100,0)</f>
        <v>64.285714285714292</v>
      </c>
      <c r="AI45" s="128">
        <f t="shared" si="7"/>
        <v>81.25</v>
      </c>
      <c r="AJ45" s="129">
        <f t="shared" si="8"/>
        <v>50</v>
      </c>
      <c r="AK45" s="129">
        <f t="shared" si="9"/>
        <v>66.666666666666657</v>
      </c>
      <c r="AL45" s="129">
        <f t="shared" si="10"/>
        <v>73.333333333333329</v>
      </c>
      <c r="AM45" s="129">
        <f t="shared" si="11"/>
        <v>80</v>
      </c>
    </row>
    <row r="46" spans="1:39" s="9" customFormat="1" ht="20.100000000000001" customHeight="1" thickBot="1" x14ac:dyDescent="0.25">
      <c r="A46" s="107">
        <v>34</v>
      </c>
      <c r="B46" s="108" t="s">
        <v>140</v>
      </c>
      <c r="C46" s="109" t="s">
        <v>141</v>
      </c>
      <c r="D46" s="133">
        <v>2</v>
      </c>
      <c r="E46" s="130">
        <v>1</v>
      </c>
      <c r="F46" s="130"/>
      <c r="G46" s="130"/>
      <c r="H46" s="130"/>
      <c r="I46" s="130"/>
      <c r="J46" s="130">
        <v>6</v>
      </c>
      <c r="K46" s="130">
        <v>2</v>
      </c>
      <c r="L46" s="130">
        <v>9</v>
      </c>
      <c r="M46" s="130">
        <v>3</v>
      </c>
      <c r="N46" s="130"/>
      <c r="O46" s="130"/>
      <c r="P46" s="131">
        <v>6</v>
      </c>
      <c r="Q46" s="130">
        <v>8</v>
      </c>
      <c r="R46" s="132"/>
      <c r="S46" s="132"/>
      <c r="T46" s="130">
        <v>6</v>
      </c>
      <c r="U46" s="130">
        <v>8</v>
      </c>
      <c r="V46" s="132"/>
      <c r="W46" s="132"/>
      <c r="X46" s="130">
        <v>8</v>
      </c>
      <c r="Y46" s="130">
        <v>6</v>
      </c>
      <c r="Z46" s="132"/>
      <c r="AA46" s="132"/>
      <c r="AB46" s="125">
        <f t="shared" si="12"/>
        <v>7</v>
      </c>
      <c r="AC46" s="125">
        <f t="shared" si="1"/>
        <v>1</v>
      </c>
      <c r="AD46" s="125">
        <f t="shared" si="2"/>
        <v>20</v>
      </c>
      <c r="AE46" s="125">
        <f t="shared" si="3"/>
        <v>14</v>
      </c>
      <c r="AF46" s="125">
        <f t="shared" si="4"/>
        <v>14</v>
      </c>
      <c r="AG46" s="126">
        <f t="shared" si="5"/>
        <v>14</v>
      </c>
      <c r="AH46" s="127">
        <f t="shared" si="13"/>
        <v>100</v>
      </c>
      <c r="AI46" s="128">
        <f t="shared" si="7"/>
        <v>12.5</v>
      </c>
      <c r="AJ46" s="129">
        <f t="shared" si="8"/>
        <v>66.666666666666657</v>
      </c>
      <c r="AK46" s="129">
        <f t="shared" si="9"/>
        <v>93.333333333333329</v>
      </c>
      <c r="AL46" s="129">
        <f t="shared" si="10"/>
        <v>93.333333333333329</v>
      </c>
      <c r="AM46" s="129">
        <f t="shared" si="11"/>
        <v>93.333333333333329</v>
      </c>
    </row>
    <row r="47" spans="1:39" s="9" customFormat="1" ht="20.100000000000001" customHeight="1" thickBot="1" x14ac:dyDescent="0.25">
      <c r="A47" s="107">
        <v>35</v>
      </c>
      <c r="B47" s="108" t="s">
        <v>142</v>
      </c>
      <c r="C47" s="109" t="s">
        <v>143</v>
      </c>
      <c r="D47" s="131">
        <v>7</v>
      </c>
      <c r="E47" s="130">
        <v>1</v>
      </c>
      <c r="F47" s="130"/>
      <c r="G47" s="130"/>
      <c r="H47" s="130"/>
      <c r="I47" s="130"/>
      <c r="J47" s="130">
        <v>6</v>
      </c>
      <c r="K47" s="130">
        <v>6</v>
      </c>
      <c r="L47" s="130">
        <v>7</v>
      </c>
      <c r="M47" s="130">
        <v>3</v>
      </c>
      <c r="N47" s="130"/>
      <c r="O47" s="130"/>
      <c r="P47" s="131">
        <v>4</v>
      </c>
      <c r="Q47" s="130">
        <v>5</v>
      </c>
      <c r="R47" s="132"/>
      <c r="S47" s="132"/>
      <c r="T47" s="130">
        <v>7</v>
      </c>
      <c r="U47" s="130">
        <v>7</v>
      </c>
      <c r="V47" s="132"/>
      <c r="W47" s="132"/>
      <c r="X47" s="130">
        <v>9</v>
      </c>
      <c r="Y47" s="130">
        <v>6</v>
      </c>
      <c r="Z47" s="132"/>
      <c r="AA47" s="132"/>
      <c r="AB47" s="125">
        <f t="shared" si="12"/>
        <v>4</v>
      </c>
      <c r="AC47" s="125">
        <f t="shared" si="1"/>
        <v>1</v>
      </c>
      <c r="AD47" s="125">
        <f t="shared" si="2"/>
        <v>22</v>
      </c>
      <c r="AE47" s="125">
        <f t="shared" si="3"/>
        <v>9</v>
      </c>
      <c r="AF47" s="125">
        <f t="shared" si="4"/>
        <v>14</v>
      </c>
      <c r="AG47" s="126">
        <f t="shared" si="5"/>
        <v>15</v>
      </c>
      <c r="AH47" s="127">
        <f t="shared" si="13"/>
        <v>57.142857142857139</v>
      </c>
      <c r="AI47" s="128">
        <f t="shared" si="7"/>
        <v>12.5</v>
      </c>
      <c r="AJ47" s="129">
        <f t="shared" si="8"/>
        <v>73.333333333333329</v>
      </c>
      <c r="AK47" s="129">
        <f t="shared" si="9"/>
        <v>60</v>
      </c>
      <c r="AL47" s="129">
        <f t="shared" si="10"/>
        <v>93.333333333333329</v>
      </c>
      <c r="AM47" s="129">
        <f t="shared" si="11"/>
        <v>100</v>
      </c>
    </row>
    <row r="48" spans="1:39" s="9" customFormat="1" ht="20.100000000000001" customHeight="1" thickBot="1" x14ac:dyDescent="0.25">
      <c r="A48" s="107">
        <v>36</v>
      </c>
      <c r="B48" s="108" t="s">
        <v>144</v>
      </c>
      <c r="C48" s="109" t="s">
        <v>145</v>
      </c>
      <c r="D48" s="131">
        <v>7</v>
      </c>
      <c r="E48" s="130">
        <v>5</v>
      </c>
      <c r="F48" s="130"/>
      <c r="G48" s="130"/>
      <c r="H48" s="130"/>
      <c r="I48" s="130"/>
      <c r="J48" s="130">
        <v>2</v>
      </c>
      <c r="K48" s="130">
        <v>3</v>
      </c>
      <c r="L48" s="130">
        <v>2</v>
      </c>
      <c r="M48" s="130">
        <v>2</v>
      </c>
      <c r="N48" s="130">
        <v>4</v>
      </c>
      <c r="O48" s="130"/>
      <c r="P48" s="133">
        <v>7</v>
      </c>
      <c r="Q48" s="130">
        <v>4</v>
      </c>
      <c r="R48" s="132"/>
      <c r="S48" s="132"/>
      <c r="T48" s="130">
        <v>2</v>
      </c>
      <c r="U48" s="132">
        <v>7</v>
      </c>
      <c r="V48" s="132"/>
      <c r="W48" s="132"/>
      <c r="X48" s="132"/>
      <c r="Y48" s="132"/>
      <c r="Z48" s="130">
        <v>5</v>
      </c>
      <c r="AA48" s="130">
        <v>7</v>
      </c>
      <c r="AB48" s="125">
        <f t="shared" si="12"/>
        <v>4</v>
      </c>
      <c r="AC48" s="125">
        <f t="shared" si="1"/>
        <v>5</v>
      </c>
      <c r="AD48" s="125">
        <f t="shared" si="2"/>
        <v>13</v>
      </c>
      <c r="AE48" s="125">
        <f t="shared" si="3"/>
        <v>11</v>
      </c>
      <c r="AF48" s="125">
        <f t="shared" si="4"/>
        <v>9</v>
      </c>
      <c r="AG48" s="126">
        <f t="shared" si="5"/>
        <v>12</v>
      </c>
      <c r="AH48" s="127">
        <f t="shared" si="13"/>
        <v>57.142857142857139</v>
      </c>
      <c r="AI48" s="128">
        <f t="shared" si="7"/>
        <v>62.5</v>
      </c>
      <c r="AJ48" s="129">
        <f t="shared" si="8"/>
        <v>35.135135135135137</v>
      </c>
      <c r="AK48" s="129">
        <f t="shared" si="9"/>
        <v>73.333333333333329</v>
      </c>
      <c r="AL48" s="129">
        <f t="shared" si="10"/>
        <v>60</v>
      </c>
      <c r="AM48" s="129">
        <f t="shared" si="11"/>
        <v>80</v>
      </c>
    </row>
    <row r="49" spans="1:39" s="9" customFormat="1" ht="20.100000000000001" customHeight="1" thickBot="1" x14ac:dyDescent="0.25">
      <c r="A49" s="107">
        <v>37</v>
      </c>
      <c r="B49" s="108" t="s">
        <v>146</v>
      </c>
      <c r="C49" s="109" t="s">
        <v>147</v>
      </c>
      <c r="D49" s="133">
        <v>2</v>
      </c>
      <c r="E49" s="130">
        <v>4</v>
      </c>
      <c r="F49" s="130"/>
      <c r="G49" s="130"/>
      <c r="H49" s="130"/>
      <c r="I49" s="130"/>
      <c r="J49" s="130">
        <v>2</v>
      </c>
      <c r="K49" s="130">
        <v>6</v>
      </c>
      <c r="L49" s="130">
        <v>9</v>
      </c>
      <c r="M49" s="130">
        <v>2</v>
      </c>
      <c r="N49" s="130"/>
      <c r="O49" s="130"/>
      <c r="P49" s="131">
        <v>4</v>
      </c>
      <c r="Q49" s="130">
        <v>4</v>
      </c>
      <c r="R49" s="132"/>
      <c r="S49" s="132"/>
      <c r="T49" s="130">
        <v>6</v>
      </c>
      <c r="U49" s="130">
        <v>8</v>
      </c>
      <c r="V49" s="132"/>
      <c r="W49" s="132"/>
      <c r="X49" s="130">
        <v>4</v>
      </c>
      <c r="Y49" s="130">
        <v>6</v>
      </c>
      <c r="Z49" s="132"/>
      <c r="AA49" s="132"/>
      <c r="AB49" s="125">
        <f t="shared" si="12"/>
        <v>5</v>
      </c>
      <c r="AC49" s="125">
        <f t="shared" si="1"/>
        <v>4</v>
      </c>
      <c r="AD49" s="125">
        <f t="shared" si="2"/>
        <v>19</v>
      </c>
      <c r="AE49" s="125">
        <f t="shared" si="3"/>
        <v>8</v>
      </c>
      <c r="AF49" s="125">
        <f t="shared" si="4"/>
        <v>14</v>
      </c>
      <c r="AG49" s="126">
        <f t="shared" si="5"/>
        <v>10</v>
      </c>
      <c r="AH49" s="127">
        <f t="shared" si="13"/>
        <v>71.428571428571431</v>
      </c>
      <c r="AI49" s="128">
        <f t="shared" si="7"/>
        <v>50</v>
      </c>
      <c r="AJ49" s="129">
        <f t="shared" si="8"/>
        <v>63.333333333333329</v>
      </c>
      <c r="AK49" s="129">
        <f t="shared" si="9"/>
        <v>53.333333333333336</v>
      </c>
      <c r="AL49" s="129">
        <f t="shared" si="10"/>
        <v>93.333333333333329</v>
      </c>
      <c r="AM49" s="129">
        <f t="shared" si="11"/>
        <v>66.666666666666657</v>
      </c>
    </row>
    <row r="50" spans="1:39" s="9" customFormat="1" ht="20.100000000000001" customHeight="1" thickBot="1" x14ac:dyDescent="0.25">
      <c r="A50" s="107">
        <v>38</v>
      </c>
      <c r="B50" s="108" t="s">
        <v>148</v>
      </c>
      <c r="C50" s="109" t="s">
        <v>149</v>
      </c>
      <c r="D50" s="131">
        <v>3</v>
      </c>
      <c r="E50" s="130">
        <v>2</v>
      </c>
      <c r="F50" s="130"/>
      <c r="G50" s="130"/>
      <c r="H50" s="130"/>
      <c r="I50" s="130"/>
      <c r="J50" s="130">
        <v>4</v>
      </c>
      <c r="K50" s="130">
        <v>3</v>
      </c>
      <c r="L50" s="130">
        <v>3</v>
      </c>
      <c r="M50" s="130">
        <v>2</v>
      </c>
      <c r="N50" s="130">
        <v>5</v>
      </c>
      <c r="O50" s="130"/>
      <c r="P50" s="133">
        <v>2</v>
      </c>
      <c r="Q50" s="130">
        <v>5</v>
      </c>
      <c r="R50" s="132"/>
      <c r="S50" s="132"/>
      <c r="T50" s="132">
        <v>6</v>
      </c>
      <c r="U50" s="132">
        <v>6</v>
      </c>
      <c r="V50" s="132"/>
      <c r="W50" s="132"/>
      <c r="X50" s="132"/>
      <c r="Y50" s="132"/>
      <c r="Z50" s="132"/>
      <c r="AA50" s="132"/>
      <c r="AB50" s="125">
        <f t="shared" si="12"/>
        <v>4</v>
      </c>
      <c r="AC50" s="125">
        <f t="shared" si="1"/>
        <v>2</v>
      </c>
      <c r="AD50" s="125">
        <f t="shared" si="2"/>
        <v>17</v>
      </c>
      <c r="AE50" s="125">
        <f t="shared" si="3"/>
        <v>7</v>
      </c>
      <c r="AF50" s="125">
        <f t="shared" si="4"/>
        <v>12</v>
      </c>
      <c r="AG50" s="126">
        <f t="shared" si="5"/>
        <v>0</v>
      </c>
      <c r="AH50" s="127">
        <f t="shared" si="13"/>
        <v>57.142857142857139</v>
      </c>
      <c r="AI50" s="128">
        <f t="shared" si="7"/>
        <v>25</v>
      </c>
      <c r="AJ50" s="129">
        <f t="shared" si="8"/>
        <v>45.945945945945951</v>
      </c>
      <c r="AK50" s="129">
        <f t="shared" si="9"/>
        <v>46.666666666666664</v>
      </c>
      <c r="AL50" s="129">
        <f t="shared" si="10"/>
        <v>80</v>
      </c>
      <c r="AM50" s="129">
        <f t="shared" si="11"/>
        <v>0</v>
      </c>
    </row>
    <row r="51" spans="1:39" s="9" customFormat="1" ht="20.100000000000001" customHeight="1" thickBot="1" x14ac:dyDescent="0.25">
      <c r="A51" s="107">
        <v>39</v>
      </c>
      <c r="B51" s="108" t="s">
        <v>150</v>
      </c>
      <c r="C51" s="109" t="s">
        <v>151</v>
      </c>
      <c r="D51" s="131">
        <v>2</v>
      </c>
      <c r="E51" s="130">
        <v>2</v>
      </c>
      <c r="F51" s="130"/>
      <c r="G51" s="130"/>
      <c r="H51" s="130"/>
      <c r="I51" s="130"/>
      <c r="J51" s="130">
        <v>7</v>
      </c>
      <c r="K51" s="130">
        <v>4</v>
      </c>
      <c r="L51" s="130">
        <v>7</v>
      </c>
      <c r="M51" s="130">
        <v>5</v>
      </c>
      <c r="N51" s="130"/>
      <c r="O51" s="130"/>
      <c r="P51" s="131">
        <v>7</v>
      </c>
      <c r="Q51" s="130">
        <v>8</v>
      </c>
      <c r="R51" s="132"/>
      <c r="S51" s="132"/>
      <c r="T51" s="130">
        <v>4</v>
      </c>
      <c r="U51" s="130">
        <v>4</v>
      </c>
      <c r="V51" s="132"/>
      <c r="W51" s="132"/>
      <c r="X51" s="132"/>
      <c r="Y51" s="132"/>
      <c r="Z51" s="130">
        <v>6</v>
      </c>
      <c r="AA51" s="130">
        <v>4</v>
      </c>
      <c r="AB51" s="125">
        <f t="shared" si="12"/>
        <v>3</v>
      </c>
      <c r="AC51" s="125">
        <f t="shared" si="1"/>
        <v>2</v>
      </c>
      <c r="AD51" s="125">
        <f t="shared" si="2"/>
        <v>23</v>
      </c>
      <c r="AE51" s="125">
        <f t="shared" si="3"/>
        <v>15</v>
      </c>
      <c r="AF51" s="125">
        <f t="shared" si="4"/>
        <v>8</v>
      </c>
      <c r="AG51" s="126">
        <f t="shared" si="5"/>
        <v>10</v>
      </c>
      <c r="AH51" s="127">
        <f t="shared" si="13"/>
        <v>42.857142857142854</v>
      </c>
      <c r="AI51" s="128">
        <f t="shared" si="7"/>
        <v>25</v>
      </c>
      <c r="AJ51" s="129">
        <f t="shared" si="8"/>
        <v>76.666666666666671</v>
      </c>
      <c r="AK51" s="129">
        <f t="shared" si="9"/>
        <v>100</v>
      </c>
      <c r="AL51" s="129">
        <f t="shared" si="10"/>
        <v>53.333333333333336</v>
      </c>
      <c r="AM51" s="129">
        <f t="shared" si="11"/>
        <v>66.666666666666657</v>
      </c>
    </row>
    <row r="52" spans="1:39" s="9" customFormat="1" ht="20.100000000000001" customHeight="1" thickBot="1" x14ac:dyDescent="0.25">
      <c r="A52" s="107">
        <v>40</v>
      </c>
      <c r="B52" s="108" t="s">
        <v>152</v>
      </c>
      <c r="C52" s="109" t="s">
        <v>153</v>
      </c>
      <c r="D52" s="131">
        <v>1</v>
      </c>
      <c r="E52" s="130">
        <v>1</v>
      </c>
      <c r="F52" s="130"/>
      <c r="G52" s="130"/>
      <c r="H52" s="130">
        <v>7</v>
      </c>
      <c r="I52" s="130">
        <v>8</v>
      </c>
      <c r="J52" s="130">
        <v>1</v>
      </c>
      <c r="K52" s="130">
        <v>6</v>
      </c>
      <c r="L52" s="130">
        <v>7</v>
      </c>
      <c r="M52" s="130">
        <v>5</v>
      </c>
      <c r="N52" s="130"/>
      <c r="O52" s="130"/>
      <c r="P52" s="131">
        <v>7</v>
      </c>
      <c r="Q52" s="130">
        <v>5</v>
      </c>
      <c r="R52" s="132"/>
      <c r="S52" s="132"/>
      <c r="T52" s="132">
        <v>4</v>
      </c>
      <c r="U52" s="132">
        <v>2</v>
      </c>
      <c r="V52" s="130">
        <v>4</v>
      </c>
      <c r="W52" s="130">
        <v>8</v>
      </c>
      <c r="X52" s="130">
        <v>7</v>
      </c>
      <c r="Y52" s="130">
        <v>6</v>
      </c>
      <c r="Z52" s="132"/>
      <c r="AA52" s="132"/>
      <c r="AB52" s="125">
        <f t="shared" si="12"/>
        <v>13</v>
      </c>
      <c r="AC52" s="125">
        <f t="shared" si="1"/>
        <v>9</v>
      </c>
      <c r="AD52" s="125">
        <f t="shared" si="2"/>
        <v>19</v>
      </c>
      <c r="AE52" s="125">
        <f t="shared" si="3"/>
        <v>12</v>
      </c>
      <c r="AF52" s="125">
        <f t="shared" si="4"/>
        <v>18</v>
      </c>
      <c r="AG52" s="126">
        <f t="shared" si="5"/>
        <v>13</v>
      </c>
      <c r="AH52" s="127">
        <f t="shared" si="13"/>
        <v>92.857142857142861</v>
      </c>
      <c r="AI52" s="128">
        <f t="shared" si="7"/>
        <v>56.25</v>
      </c>
      <c r="AJ52" s="129">
        <f t="shared" si="8"/>
        <v>63.333333333333329</v>
      </c>
      <c r="AK52" s="129">
        <f t="shared" si="9"/>
        <v>80</v>
      </c>
      <c r="AL52" s="129">
        <f t="shared" si="10"/>
        <v>60</v>
      </c>
      <c r="AM52" s="129">
        <f t="shared" si="11"/>
        <v>86.666666666666671</v>
      </c>
    </row>
    <row r="53" spans="1:39" s="9" customFormat="1" ht="20.100000000000001" customHeight="1" thickBot="1" x14ac:dyDescent="0.25">
      <c r="A53" s="107">
        <v>41</v>
      </c>
      <c r="B53" s="108" t="s">
        <v>154</v>
      </c>
      <c r="C53" s="109" t="s">
        <v>155</v>
      </c>
      <c r="D53" s="131">
        <v>1</v>
      </c>
      <c r="E53" s="130">
        <v>8</v>
      </c>
      <c r="F53" s="130"/>
      <c r="G53" s="130"/>
      <c r="H53" s="130">
        <v>4</v>
      </c>
      <c r="I53" s="130"/>
      <c r="J53" s="130">
        <v>3</v>
      </c>
      <c r="K53" s="130">
        <v>6</v>
      </c>
      <c r="L53" s="130">
        <v>7</v>
      </c>
      <c r="M53" s="130">
        <v>2</v>
      </c>
      <c r="N53" s="130"/>
      <c r="O53" s="130"/>
      <c r="P53" s="133">
        <v>3</v>
      </c>
      <c r="Q53" s="132">
        <v>2</v>
      </c>
      <c r="R53" s="132"/>
      <c r="S53" s="132"/>
      <c r="T53" s="132">
        <v>5</v>
      </c>
      <c r="U53" s="132">
        <v>7</v>
      </c>
      <c r="V53" s="132"/>
      <c r="W53" s="132"/>
      <c r="X53" s="132"/>
      <c r="Y53" s="132"/>
      <c r="Z53" s="132"/>
      <c r="AA53" s="132"/>
      <c r="AB53" s="125">
        <f t="shared" si="12"/>
        <v>9</v>
      </c>
      <c r="AC53" s="125">
        <f t="shared" si="1"/>
        <v>8</v>
      </c>
      <c r="AD53" s="125">
        <f t="shared" si="2"/>
        <v>18</v>
      </c>
      <c r="AE53" s="125">
        <f t="shared" si="3"/>
        <v>5</v>
      </c>
      <c r="AF53" s="125">
        <f t="shared" si="4"/>
        <v>12</v>
      </c>
      <c r="AG53" s="126">
        <f t="shared" si="5"/>
        <v>0</v>
      </c>
      <c r="AH53" s="127">
        <f t="shared" si="13"/>
        <v>64.285714285714292</v>
      </c>
      <c r="AI53" s="128">
        <f t="shared" si="7"/>
        <v>100</v>
      </c>
      <c r="AJ53" s="129">
        <f t="shared" si="8"/>
        <v>60</v>
      </c>
      <c r="AK53" s="129">
        <f t="shared" si="9"/>
        <v>33.333333333333329</v>
      </c>
      <c r="AL53" s="129">
        <f t="shared" si="10"/>
        <v>80</v>
      </c>
      <c r="AM53" s="129">
        <f t="shared" si="11"/>
        <v>0</v>
      </c>
    </row>
    <row r="54" spans="1:39" s="9" customFormat="1" ht="20.100000000000001" customHeight="1" thickBot="1" x14ac:dyDescent="0.25">
      <c r="A54" s="107">
        <v>42</v>
      </c>
      <c r="B54" s="108" t="s">
        <v>156</v>
      </c>
      <c r="C54" s="109" t="s">
        <v>157</v>
      </c>
      <c r="D54" s="131">
        <v>7</v>
      </c>
      <c r="E54" s="130">
        <v>4</v>
      </c>
      <c r="F54" s="130"/>
      <c r="G54" s="130"/>
      <c r="H54" s="130"/>
      <c r="I54" s="130"/>
      <c r="J54" s="130">
        <v>6</v>
      </c>
      <c r="K54" s="130">
        <v>1</v>
      </c>
      <c r="L54" s="130">
        <v>3</v>
      </c>
      <c r="M54" s="130">
        <v>6</v>
      </c>
      <c r="N54" s="130"/>
      <c r="O54" s="130"/>
      <c r="P54" s="131">
        <v>4</v>
      </c>
      <c r="Q54" s="130">
        <v>3</v>
      </c>
      <c r="R54" s="132"/>
      <c r="S54" s="132"/>
      <c r="T54" s="130">
        <v>4</v>
      </c>
      <c r="U54" s="130">
        <v>3</v>
      </c>
      <c r="V54" s="132"/>
      <c r="W54" s="132"/>
      <c r="X54" s="130">
        <v>9</v>
      </c>
      <c r="Y54" s="130">
        <v>6</v>
      </c>
      <c r="Z54" s="132"/>
      <c r="AA54" s="132"/>
      <c r="AB54" s="125">
        <f t="shared" si="12"/>
        <v>7</v>
      </c>
      <c r="AC54" s="125">
        <f t="shared" si="1"/>
        <v>4</v>
      </c>
      <c r="AD54" s="125">
        <f t="shared" si="2"/>
        <v>16</v>
      </c>
      <c r="AE54" s="125">
        <f t="shared" si="3"/>
        <v>7</v>
      </c>
      <c r="AF54" s="125">
        <f t="shared" si="4"/>
        <v>7</v>
      </c>
      <c r="AG54" s="126">
        <f t="shared" si="5"/>
        <v>15</v>
      </c>
      <c r="AH54" s="127">
        <f t="shared" si="13"/>
        <v>100</v>
      </c>
      <c r="AI54" s="128">
        <f t="shared" si="7"/>
        <v>50</v>
      </c>
      <c r="AJ54" s="129">
        <f t="shared" si="8"/>
        <v>53.333333333333336</v>
      </c>
      <c r="AK54" s="129">
        <f t="shared" si="9"/>
        <v>46.666666666666664</v>
      </c>
      <c r="AL54" s="129">
        <f t="shared" si="10"/>
        <v>46.666666666666664</v>
      </c>
      <c r="AM54" s="129">
        <f t="shared" si="11"/>
        <v>100</v>
      </c>
    </row>
    <row r="55" spans="1:39" s="9" customFormat="1" ht="20.100000000000001" customHeight="1" thickBot="1" x14ac:dyDescent="0.25">
      <c r="A55" s="107">
        <v>43</v>
      </c>
      <c r="B55" s="108" t="s">
        <v>158</v>
      </c>
      <c r="C55" s="109" t="s">
        <v>159</v>
      </c>
      <c r="D55" s="131">
        <v>3</v>
      </c>
      <c r="E55" s="130">
        <v>4</v>
      </c>
      <c r="F55" s="130"/>
      <c r="G55" s="130"/>
      <c r="H55" s="130"/>
      <c r="I55" s="130"/>
      <c r="J55" s="130">
        <v>5</v>
      </c>
      <c r="K55" s="130">
        <v>1</v>
      </c>
      <c r="L55" s="130">
        <v>8</v>
      </c>
      <c r="M55" s="130">
        <v>5</v>
      </c>
      <c r="N55" s="130">
        <v>7</v>
      </c>
      <c r="O55" s="130">
        <v>6</v>
      </c>
      <c r="P55" s="131">
        <v>4</v>
      </c>
      <c r="Q55" s="130">
        <v>3</v>
      </c>
      <c r="R55" s="132"/>
      <c r="S55" s="132"/>
      <c r="T55" s="130">
        <v>5</v>
      </c>
      <c r="U55" s="130">
        <v>5</v>
      </c>
      <c r="V55" s="132"/>
      <c r="W55" s="132"/>
      <c r="X55" s="130">
        <v>8</v>
      </c>
      <c r="Y55" s="130">
        <v>5</v>
      </c>
      <c r="Z55" s="132"/>
      <c r="AA55" s="132"/>
      <c r="AB55" s="125">
        <f t="shared" si="12"/>
        <v>1</v>
      </c>
      <c r="AC55" s="125">
        <f t="shared" si="1"/>
        <v>4</v>
      </c>
      <c r="AD55" s="125">
        <f t="shared" si="2"/>
        <v>32</v>
      </c>
      <c r="AE55" s="125">
        <f t="shared" si="3"/>
        <v>7</v>
      </c>
      <c r="AF55" s="125">
        <f t="shared" si="4"/>
        <v>10</v>
      </c>
      <c r="AG55" s="126">
        <f t="shared" si="5"/>
        <v>13</v>
      </c>
      <c r="AH55" s="127">
        <f t="shared" si="13"/>
        <v>14.285714285714285</v>
      </c>
      <c r="AI55" s="128">
        <f t="shared" si="7"/>
        <v>50</v>
      </c>
      <c r="AJ55" s="129">
        <f t="shared" si="8"/>
        <v>71.111111111111114</v>
      </c>
      <c r="AK55" s="129">
        <f t="shared" si="9"/>
        <v>46.666666666666664</v>
      </c>
      <c r="AL55" s="129">
        <f t="shared" si="10"/>
        <v>66.666666666666657</v>
      </c>
      <c r="AM55" s="129">
        <f t="shared" si="11"/>
        <v>86.666666666666671</v>
      </c>
    </row>
    <row r="56" spans="1:39" s="9" customFormat="1" ht="20.100000000000001" customHeight="1" thickBot="1" x14ac:dyDescent="0.25">
      <c r="A56" s="107">
        <v>44</v>
      </c>
      <c r="B56" s="108" t="s">
        <v>160</v>
      </c>
      <c r="C56" s="109" t="s">
        <v>161</v>
      </c>
      <c r="D56" s="131">
        <v>1</v>
      </c>
      <c r="E56" s="130">
        <v>5</v>
      </c>
      <c r="F56" s="130"/>
      <c r="G56" s="130"/>
      <c r="H56" s="130">
        <v>5</v>
      </c>
      <c r="I56" s="130">
        <v>2</v>
      </c>
      <c r="J56" s="130">
        <v>3</v>
      </c>
      <c r="K56" s="130">
        <v>6</v>
      </c>
      <c r="L56" s="130">
        <v>3</v>
      </c>
      <c r="M56" s="130">
        <v>1</v>
      </c>
      <c r="N56" s="130"/>
      <c r="O56" s="130"/>
      <c r="P56" s="131">
        <v>7</v>
      </c>
      <c r="Q56" s="130">
        <v>2</v>
      </c>
      <c r="R56" s="132"/>
      <c r="S56" s="132"/>
      <c r="T56" s="130">
        <v>2</v>
      </c>
      <c r="U56" s="130">
        <v>1</v>
      </c>
      <c r="V56" s="132"/>
      <c r="W56" s="132"/>
      <c r="X56" s="130">
        <v>9</v>
      </c>
      <c r="Y56" s="130">
        <v>6</v>
      </c>
      <c r="Z56" s="132"/>
      <c r="AA56" s="132"/>
      <c r="AB56" s="125">
        <f t="shared" si="12"/>
        <v>7</v>
      </c>
      <c r="AC56" s="125">
        <f t="shared" si="1"/>
        <v>7</v>
      </c>
      <c r="AD56" s="125">
        <f t="shared" si="2"/>
        <v>13</v>
      </c>
      <c r="AE56" s="125">
        <f t="shared" si="3"/>
        <v>9</v>
      </c>
      <c r="AF56" s="125">
        <f t="shared" si="4"/>
        <v>3</v>
      </c>
      <c r="AG56" s="126">
        <f t="shared" si="5"/>
        <v>15</v>
      </c>
      <c r="AH56" s="127">
        <f t="shared" si="13"/>
        <v>50</v>
      </c>
      <c r="AI56" s="128">
        <f t="shared" si="7"/>
        <v>43.75</v>
      </c>
      <c r="AJ56" s="129">
        <f t="shared" si="8"/>
        <v>43.333333333333336</v>
      </c>
      <c r="AK56" s="129">
        <f t="shared" si="9"/>
        <v>60</v>
      </c>
      <c r="AL56" s="129">
        <f t="shared" si="10"/>
        <v>20</v>
      </c>
      <c r="AM56" s="129">
        <f t="shared" si="11"/>
        <v>100</v>
      </c>
    </row>
    <row r="57" spans="1:39" s="9" customFormat="1" ht="20.100000000000001" customHeight="1" thickBot="1" x14ac:dyDescent="0.25">
      <c r="A57" s="107">
        <v>45</v>
      </c>
      <c r="B57" s="108" t="s">
        <v>162</v>
      </c>
      <c r="C57" s="109" t="s">
        <v>163</v>
      </c>
      <c r="D57" s="131">
        <v>5</v>
      </c>
      <c r="E57" s="130">
        <v>7</v>
      </c>
      <c r="F57" s="130"/>
      <c r="G57" s="130"/>
      <c r="H57" s="130"/>
      <c r="I57" s="130"/>
      <c r="J57" s="130">
        <v>5</v>
      </c>
      <c r="K57" s="130">
        <v>7</v>
      </c>
      <c r="L57" s="130">
        <v>5</v>
      </c>
      <c r="M57" s="130">
        <v>2</v>
      </c>
      <c r="N57" s="130"/>
      <c r="O57" s="130"/>
      <c r="P57" s="131">
        <v>1</v>
      </c>
      <c r="Q57" s="130">
        <v>5</v>
      </c>
      <c r="R57" s="132"/>
      <c r="S57" s="132"/>
      <c r="T57" s="130">
        <v>6</v>
      </c>
      <c r="U57" s="132">
        <v>2</v>
      </c>
      <c r="V57" s="130">
        <v>7</v>
      </c>
      <c r="W57" s="130">
        <v>7</v>
      </c>
      <c r="X57" s="132"/>
      <c r="Y57" s="132"/>
      <c r="Z57" s="132"/>
      <c r="AA57" s="132"/>
      <c r="AB57" s="125">
        <f t="shared" si="12"/>
        <v>1</v>
      </c>
      <c r="AC57" s="125">
        <f t="shared" si="1"/>
        <v>7</v>
      </c>
      <c r="AD57" s="125">
        <f t="shared" si="2"/>
        <v>19</v>
      </c>
      <c r="AE57" s="125">
        <f t="shared" si="3"/>
        <v>6</v>
      </c>
      <c r="AF57" s="125">
        <f t="shared" si="4"/>
        <v>22</v>
      </c>
      <c r="AG57" s="126">
        <f t="shared" si="5"/>
        <v>0</v>
      </c>
      <c r="AH57" s="127">
        <f t="shared" si="13"/>
        <v>14.285714285714285</v>
      </c>
      <c r="AI57" s="128">
        <f t="shared" si="7"/>
        <v>87.5</v>
      </c>
      <c r="AJ57" s="129">
        <f t="shared" si="8"/>
        <v>63.333333333333329</v>
      </c>
      <c r="AK57" s="129">
        <f t="shared" si="9"/>
        <v>40</v>
      </c>
      <c r="AL57" s="129">
        <f t="shared" si="10"/>
        <v>73.333333333333329</v>
      </c>
      <c r="AM57" s="129">
        <f t="shared" si="11"/>
        <v>0</v>
      </c>
    </row>
    <row r="58" spans="1:39" s="9" customFormat="1" ht="20.100000000000001" customHeight="1" thickBot="1" x14ac:dyDescent="0.25">
      <c r="A58" s="107">
        <v>46</v>
      </c>
      <c r="B58" s="108" t="s">
        <v>164</v>
      </c>
      <c r="C58" s="109" t="s">
        <v>165</v>
      </c>
      <c r="D58" s="131">
        <v>1</v>
      </c>
      <c r="E58" s="130">
        <v>4</v>
      </c>
      <c r="F58" s="130"/>
      <c r="G58" s="130"/>
      <c r="H58" s="130"/>
      <c r="I58" s="130"/>
      <c r="J58" s="130">
        <v>1</v>
      </c>
      <c r="K58" s="130">
        <v>3</v>
      </c>
      <c r="L58" s="130">
        <v>8</v>
      </c>
      <c r="M58" s="130">
        <v>5</v>
      </c>
      <c r="N58" s="130">
        <v>4</v>
      </c>
      <c r="O58" s="130">
        <v>8</v>
      </c>
      <c r="P58" s="131">
        <v>3</v>
      </c>
      <c r="Q58" s="130">
        <v>8</v>
      </c>
      <c r="R58" s="132"/>
      <c r="S58" s="132"/>
      <c r="T58" s="130">
        <v>7</v>
      </c>
      <c r="U58" s="130">
        <v>2</v>
      </c>
      <c r="V58" s="132"/>
      <c r="W58" s="132"/>
      <c r="X58" s="130">
        <v>7</v>
      </c>
      <c r="Y58" s="130">
        <v>6</v>
      </c>
      <c r="Z58" s="132"/>
      <c r="AA58" s="132"/>
      <c r="AB58" s="125">
        <f t="shared" si="12"/>
        <v>7</v>
      </c>
      <c r="AC58" s="125">
        <f t="shared" si="1"/>
        <v>4</v>
      </c>
      <c r="AD58" s="125">
        <f t="shared" si="2"/>
        <v>29</v>
      </c>
      <c r="AE58" s="125">
        <f t="shared" si="3"/>
        <v>11</v>
      </c>
      <c r="AF58" s="125">
        <f t="shared" si="4"/>
        <v>9</v>
      </c>
      <c r="AG58" s="126">
        <f t="shared" si="5"/>
        <v>13</v>
      </c>
      <c r="AH58" s="127">
        <f t="shared" si="13"/>
        <v>100</v>
      </c>
      <c r="AI58" s="128">
        <f t="shared" si="7"/>
        <v>50</v>
      </c>
      <c r="AJ58" s="129">
        <f t="shared" si="8"/>
        <v>64.444444444444443</v>
      </c>
      <c r="AK58" s="129">
        <f t="shared" si="9"/>
        <v>73.333333333333329</v>
      </c>
      <c r="AL58" s="129">
        <f t="shared" si="10"/>
        <v>60</v>
      </c>
      <c r="AM58" s="129">
        <f t="shared" si="11"/>
        <v>86.666666666666671</v>
      </c>
    </row>
    <row r="59" spans="1:39" s="9" customFormat="1" ht="20.100000000000001" customHeight="1" thickBot="1" x14ac:dyDescent="0.25">
      <c r="A59" s="107">
        <v>47</v>
      </c>
      <c r="B59" s="108" t="s">
        <v>166</v>
      </c>
      <c r="C59" s="109" t="s">
        <v>167</v>
      </c>
      <c r="D59" s="131">
        <v>5</v>
      </c>
      <c r="E59" s="132">
        <v>3</v>
      </c>
      <c r="F59" s="132"/>
      <c r="G59" s="132"/>
      <c r="H59" s="132"/>
      <c r="I59" s="132"/>
      <c r="J59" s="132">
        <v>4</v>
      </c>
      <c r="K59" s="132">
        <v>8</v>
      </c>
      <c r="L59" s="132">
        <v>5</v>
      </c>
      <c r="M59" s="132">
        <v>3</v>
      </c>
      <c r="N59" s="132"/>
      <c r="O59" s="132"/>
      <c r="P59" s="133">
        <v>7</v>
      </c>
      <c r="Q59" s="132">
        <v>7</v>
      </c>
      <c r="R59" s="132"/>
      <c r="S59" s="132"/>
      <c r="T59" s="132">
        <v>5</v>
      </c>
      <c r="U59" s="132">
        <v>6</v>
      </c>
      <c r="V59" s="132"/>
      <c r="W59" s="132"/>
      <c r="X59" s="132"/>
      <c r="Y59" s="132"/>
      <c r="Z59" s="132"/>
      <c r="AA59" s="132"/>
      <c r="AB59" s="125">
        <f t="shared" si="12"/>
        <v>2</v>
      </c>
      <c r="AC59" s="125">
        <f t="shared" si="1"/>
        <v>3</v>
      </c>
      <c r="AD59" s="125">
        <f t="shared" si="2"/>
        <v>20</v>
      </c>
      <c r="AE59" s="125">
        <f t="shared" si="3"/>
        <v>14</v>
      </c>
      <c r="AF59" s="125">
        <f t="shared" si="4"/>
        <v>11</v>
      </c>
      <c r="AG59" s="126">
        <f t="shared" si="5"/>
        <v>0</v>
      </c>
      <c r="AH59" s="127">
        <f t="shared" si="13"/>
        <v>28.571428571428569</v>
      </c>
      <c r="AI59" s="128">
        <f t="shared" si="7"/>
        <v>37.5</v>
      </c>
      <c r="AJ59" s="129">
        <f t="shared" si="8"/>
        <v>66.666666666666657</v>
      </c>
      <c r="AK59" s="129">
        <f t="shared" si="9"/>
        <v>93.333333333333329</v>
      </c>
      <c r="AL59" s="129">
        <f t="shared" si="10"/>
        <v>73.333333333333329</v>
      </c>
      <c r="AM59" s="129">
        <f t="shared" si="11"/>
        <v>0</v>
      </c>
    </row>
    <row r="60" spans="1:39" s="9" customFormat="1" ht="20.100000000000001" customHeight="1" thickBot="1" x14ac:dyDescent="0.25">
      <c r="A60" s="107">
        <v>48</v>
      </c>
      <c r="B60" s="108" t="s">
        <v>168</v>
      </c>
      <c r="C60" s="109" t="s">
        <v>169</v>
      </c>
      <c r="D60" s="131">
        <v>7</v>
      </c>
      <c r="E60" s="130">
        <v>6</v>
      </c>
      <c r="F60" s="130"/>
      <c r="G60" s="130">
        <v>3</v>
      </c>
      <c r="H60" s="130"/>
      <c r="I60" s="130">
        <v>7</v>
      </c>
      <c r="J60" s="130">
        <v>1</v>
      </c>
      <c r="K60" s="130">
        <v>2</v>
      </c>
      <c r="L60" s="130">
        <v>8</v>
      </c>
      <c r="M60" s="130">
        <v>1</v>
      </c>
      <c r="N60" s="130"/>
      <c r="O60" s="130"/>
      <c r="P60" s="131">
        <v>7</v>
      </c>
      <c r="Q60" s="132">
        <v>1</v>
      </c>
      <c r="R60" s="132"/>
      <c r="S60" s="130">
        <v>5</v>
      </c>
      <c r="T60" s="130">
        <v>7</v>
      </c>
      <c r="U60" s="130">
        <v>2</v>
      </c>
      <c r="V60" s="132"/>
      <c r="W60" s="132"/>
      <c r="X60" s="132"/>
      <c r="Y60" s="130">
        <v>4</v>
      </c>
      <c r="Z60" s="132"/>
      <c r="AA60" s="132"/>
      <c r="AB60" s="125">
        <f t="shared" si="12"/>
        <v>1</v>
      </c>
      <c r="AC60" s="125">
        <f t="shared" si="1"/>
        <v>16</v>
      </c>
      <c r="AD60" s="125">
        <f t="shared" si="2"/>
        <v>12</v>
      </c>
      <c r="AE60" s="125">
        <f t="shared" si="3"/>
        <v>13</v>
      </c>
      <c r="AF60" s="125">
        <f t="shared" si="4"/>
        <v>9</v>
      </c>
      <c r="AG60" s="126">
        <f t="shared" si="5"/>
        <v>4</v>
      </c>
      <c r="AH60" s="127">
        <f t="shared" si="13"/>
        <v>14.285714285714285</v>
      </c>
      <c r="AI60" s="128">
        <f t="shared" si="7"/>
        <v>66.666666666666657</v>
      </c>
      <c r="AJ60" s="129">
        <f t="shared" si="8"/>
        <v>40</v>
      </c>
      <c r="AK60" s="129">
        <f t="shared" si="9"/>
        <v>56.521739130434781</v>
      </c>
      <c r="AL60" s="129">
        <f t="shared" si="10"/>
        <v>60</v>
      </c>
      <c r="AM60" s="129">
        <f t="shared" si="11"/>
        <v>66.666666666666657</v>
      </c>
    </row>
    <row r="61" spans="1:39" s="9" customFormat="1" ht="20.100000000000001" customHeight="1" thickBot="1" x14ac:dyDescent="0.25">
      <c r="A61" s="107">
        <v>49</v>
      </c>
      <c r="B61" s="108" t="s">
        <v>170</v>
      </c>
      <c r="C61" s="109" t="s">
        <v>171</v>
      </c>
      <c r="D61" s="131">
        <v>4</v>
      </c>
      <c r="E61" s="130">
        <v>5</v>
      </c>
      <c r="F61" s="130"/>
      <c r="G61" s="130"/>
      <c r="H61" s="130">
        <v>1</v>
      </c>
      <c r="I61" s="130">
        <v>5</v>
      </c>
      <c r="J61" s="130">
        <v>7</v>
      </c>
      <c r="K61" s="130">
        <v>8</v>
      </c>
      <c r="L61" s="130">
        <v>8</v>
      </c>
      <c r="M61" s="130">
        <v>4</v>
      </c>
      <c r="N61" s="130"/>
      <c r="O61" s="130"/>
      <c r="P61" s="131">
        <v>7</v>
      </c>
      <c r="Q61" s="130">
        <v>5</v>
      </c>
      <c r="R61" s="132"/>
      <c r="S61" s="132"/>
      <c r="T61" s="130">
        <v>2</v>
      </c>
      <c r="U61" s="130">
        <v>7</v>
      </c>
      <c r="V61" s="132"/>
      <c r="W61" s="132"/>
      <c r="X61" s="130">
        <v>8</v>
      </c>
      <c r="Y61" s="130">
        <v>2</v>
      </c>
      <c r="Z61" s="132"/>
      <c r="AA61" s="132"/>
      <c r="AB61" s="125">
        <f t="shared" si="12"/>
        <v>5</v>
      </c>
      <c r="AC61" s="125">
        <f t="shared" si="1"/>
        <v>10</v>
      </c>
      <c r="AD61" s="125">
        <f t="shared" si="2"/>
        <v>27</v>
      </c>
      <c r="AE61" s="125">
        <f t="shared" si="3"/>
        <v>12</v>
      </c>
      <c r="AF61" s="125">
        <f t="shared" si="4"/>
        <v>9</v>
      </c>
      <c r="AG61" s="126">
        <f t="shared" si="5"/>
        <v>10</v>
      </c>
      <c r="AH61" s="127">
        <f t="shared" si="13"/>
        <v>35.714285714285715</v>
      </c>
      <c r="AI61" s="128">
        <f t="shared" si="7"/>
        <v>62.5</v>
      </c>
      <c r="AJ61" s="129">
        <f t="shared" si="8"/>
        <v>90</v>
      </c>
      <c r="AK61" s="129">
        <f t="shared" si="9"/>
        <v>80</v>
      </c>
      <c r="AL61" s="129">
        <f t="shared" si="10"/>
        <v>60</v>
      </c>
      <c r="AM61" s="129">
        <f t="shared" si="11"/>
        <v>66.666666666666657</v>
      </c>
    </row>
    <row r="62" spans="1:39" s="9" customFormat="1" ht="20.100000000000001" customHeight="1" thickBot="1" x14ac:dyDescent="0.25">
      <c r="A62" s="107">
        <v>50</v>
      </c>
      <c r="B62" s="108" t="s">
        <v>172</v>
      </c>
      <c r="C62" s="109" t="s">
        <v>173</v>
      </c>
      <c r="D62" s="131">
        <v>4</v>
      </c>
      <c r="E62" s="130">
        <v>8</v>
      </c>
      <c r="F62" s="130"/>
      <c r="G62" s="130"/>
      <c r="H62" s="130"/>
      <c r="I62" s="130"/>
      <c r="J62" s="130">
        <v>6</v>
      </c>
      <c r="K62" s="130">
        <v>6</v>
      </c>
      <c r="L62" s="130">
        <v>9</v>
      </c>
      <c r="M62" s="130">
        <v>1</v>
      </c>
      <c r="N62" s="130"/>
      <c r="O62" s="130"/>
      <c r="P62" s="133">
        <v>3</v>
      </c>
      <c r="Q62" s="132">
        <v>8</v>
      </c>
      <c r="R62" s="132"/>
      <c r="S62" s="132"/>
      <c r="T62" s="132">
        <v>3</v>
      </c>
      <c r="U62" s="132">
        <v>2</v>
      </c>
      <c r="V62" s="132"/>
      <c r="W62" s="132"/>
      <c r="X62" s="132"/>
      <c r="Y62" s="132"/>
      <c r="Z62" s="130">
        <v>1</v>
      </c>
      <c r="AA62" s="130">
        <v>3</v>
      </c>
      <c r="AB62" s="125">
        <f t="shared" si="12"/>
        <v>1</v>
      </c>
      <c r="AC62" s="125">
        <f t="shared" si="1"/>
        <v>8</v>
      </c>
      <c r="AD62" s="125">
        <f t="shared" si="2"/>
        <v>22</v>
      </c>
      <c r="AE62" s="125">
        <f t="shared" si="3"/>
        <v>11</v>
      </c>
      <c r="AF62" s="125">
        <f t="shared" si="4"/>
        <v>5</v>
      </c>
      <c r="AG62" s="126">
        <f t="shared" si="5"/>
        <v>4</v>
      </c>
      <c r="AH62" s="127">
        <f t="shared" si="13"/>
        <v>14.285714285714285</v>
      </c>
      <c r="AI62" s="128">
        <f t="shared" si="7"/>
        <v>100</v>
      </c>
      <c r="AJ62" s="129">
        <f t="shared" si="8"/>
        <v>73.333333333333329</v>
      </c>
      <c r="AK62" s="129">
        <f t="shared" si="9"/>
        <v>73.333333333333329</v>
      </c>
      <c r="AL62" s="129">
        <f t="shared" si="10"/>
        <v>33.333333333333329</v>
      </c>
      <c r="AM62" s="129">
        <f t="shared" si="11"/>
        <v>26.666666666666668</v>
      </c>
    </row>
    <row r="63" spans="1:39" s="9" customFormat="1" ht="20.100000000000001" customHeight="1" thickBot="1" x14ac:dyDescent="0.25">
      <c r="A63" s="107">
        <v>51</v>
      </c>
      <c r="B63" s="108" t="s">
        <v>174</v>
      </c>
      <c r="C63" s="109" t="s">
        <v>175</v>
      </c>
      <c r="D63" s="131">
        <v>5</v>
      </c>
      <c r="E63" s="130">
        <v>1</v>
      </c>
      <c r="F63" s="130"/>
      <c r="G63" s="130"/>
      <c r="H63" s="130"/>
      <c r="I63" s="130"/>
      <c r="J63" s="130">
        <v>5</v>
      </c>
      <c r="K63" s="130">
        <v>6</v>
      </c>
      <c r="L63" s="130">
        <v>8</v>
      </c>
      <c r="M63" s="130">
        <v>3</v>
      </c>
      <c r="N63" s="130"/>
      <c r="O63" s="130"/>
      <c r="P63" s="131">
        <v>2</v>
      </c>
      <c r="Q63" s="130">
        <v>6</v>
      </c>
      <c r="R63" s="132"/>
      <c r="S63" s="132"/>
      <c r="T63" s="132">
        <v>4</v>
      </c>
      <c r="U63" s="130">
        <v>1</v>
      </c>
      <c r="V63" s="132"/>
      <c r="W63" s="132"/>
      <c r="X63" s="130">
        <v>9</v>
      </c>
      <c r="Y63" s="132"/>
      <c r="Z63" s="130">
        <v>4</v>
      </c>
      <c r="AA63" s="132"/>
      <c r="AB63" s="125">
        <f t="shared" si="12"/>
        <v>4</v>
      </c>
      <c r="AC63" s="125">
        <f t="shared" si="1"/>
        <v>1</v>
      </c>
      <c r="AD63" s="125">
        <f t="shared" si="2"/>
        <v>22</v>
      </c>
      <c r="AE63" s="125">
        <f t="shared" si="3"/>
        <v>8</v>
      </c>
      <c r="AF63" s="125">
        <f t="shared" si="4"/>
        <v>5</v>
      </c>
      <c r="AG63" s="126">
        <f t="shared" si="5"/>
        <v>13</v>
      </c>
      <c r="AH63" s="127">
        <f t="shared" si="13"/>
        <v>57.142857142857139</v>
      </c>
      <c r="AI63" s="128">
        <f t="shared" si="7"/>
        <v>12.5</v>
      </c>
      <c r="AJ63" s="129">
        <f t="shared" si="8"/>
        <v>73.333333333333329</v>
      </c>
      <c r="AK63" s="129">
        <f t="shared" si="9"/>
        <v>53.333333333333336</v>
      </c>
      <c r="AL63" s="129">
        <f t="shared" si="10"/>
        <v>33.333333333333329</v>
      </c>
      <c r="AM63" s="129">
        <f t="shared" si="11"/>
        <v>81.25</v>
      </c>
    </row>
    <row r="64" spans="1:39" s="9" customFormat="1" ht="20.100000000000001" customHeight="1" thickBot="1" x14ac:dyDescent="0.3">
      <c r="A64" s="107">
        <v>52</v>
      </c>
      <c r="B64" s="108" t="s">
        <v>176</v>
      </c>
      <c r="C64" s="109" t="s">
        <v>177</v>
      </c>
      <c r="D64" s="131">
        <v>4</v>
      </c>
      <c r="E64" s="130">
        <v>6</v>
      </c>
      <c r="F64" s="130"/>
      <c r="G64" s="130"/>
      <c r="H64" s="130"/>
      <c r="I64" s="130"/>
      <c r="J64" s="130">
        <v>3</v>
      </c>
      <c r="K64" s="130">
        <v>7</v>
      </c>
      <c r="L64" s="130">
        <v>9</v>
      </c>
      <c r="M64" s="130">
        <v>1</v>
      </c>
      <c r="N64" s="130"/>
      <c r="O64" s="130"/>
      <c r="P64" s="131">
        <v>6</v>
      </c>
      <c r="Q64" s="130">
        <v>7</v>
      </c>
      <c r="R64" s="132"/>
      <c r="S64" s="132"/>
      <c r="T64" s="135">
        <v>6</v>
      </c>
      <c r="U64" s="135">
        <v>3</v>
      </c>
      <c r="V64" s="132"/>
      <c r="W64" s="132"/>
      <c r="X64" s="132"/>
      <c r="Y64" s="132"/>
      <c r="Z64" s="132"/>
      <c r="AA64" s="130">
        <v>5</v>
      </c>
      <c r="AB64" s="125">
        <f t="shared" si="12"/>
        <v>5</v>
      </c>
      <c r="AC64" s="125">
        <f t="shared" si="1"/>
        <v>6</v>
      </c>
      <c r="AD64" s="125">
        <f t="shared" si="2"/>
        <v>20</v>
      </c>
      <c r="AE64" s="125">
        <f t="shared" si="3"/>
        <v>13</v>
      </c>
      <c r="AF64" s="125">
        <f t="shared" si="4"/>
        <v>9</v>
      </c>
      <c r="AG64" s="126">
        <f t="shared" si="5"/>
        <v>5</v>
      </c>
      <c r="AH64" s="127">
        <f t="shared" si="13"/>
        <v>71.428571428571431</v>
      </c>
      <c r="AI64" s="128">
        <f t="shared" si="7"/>
        <v>75</v>
      </c>
      <c r="AJ64" s="129">
        <f t="shared" si="8"/>
        <v>66.666666666666657</v>
      </c>
      <c r="AK64" s="129">
        <f t="shared" si="9"/>
        <v>86.666666666666671</v>
      </c>
      <c r="AL64" s="129">
        <f t="shared" si="10"/>
        <v>60</v>
      </c>
      <c r="AM64" s="129">
        <f t="shared" si="11"/>
        <v>62.5</v>
      </c>
    </row>
    <row r="65" spans="1:39" ht="20.100000000000001" customHeight="1" thickBot="1" x14ac:dyDescent="0.25">
      <c r="A65" s="107">
        <v>53</v>
      </c>
      <c r="B65" s="108" t="s">
        <v>178</v>
      </c>
      <c r="C65" s="109" t="s">
        <v>179</v>
      </c>
      <c r="D65" s="131">
        <v>3</v>
      </c>
      <c r="E65" s="130">
        <v>7</v>
      </c>
      <c r="F65" s="130"/>
      <c r="G65" s="130"/>
      <c r="H65" s="130">
        <v>2</v>
      </c>
      <c r="I65" s="130"/>
      <c r="J65" s="130">
        <v>4</v>
      </c>
      <c r="K65" s="130">
        <v>6</v>
      </c>
      <c r="L65" s="130">
        <v>6</v>
      </c>
      <c r="M65" s="130">
        <v>6</v>
      </c>
      <c r="N65" s="130"/>
      <c r="O65" s="130"/>
      <c r="P65" s="131">
        <v>4</v>
      </c>
      <c r="Q65" s="130">
        <v>5</v>
      </c>
      <c r="R65" s="132"/>
      <c r="S65" s="132"/>
      <c r="T65" s="132">
        <v>6</v>
      </c>
      <c r="U65" s="132">
        <v>2</v>
      </c>
      <c r="V65" s="132"/>
      <c r="W65" s="132"/>
      <c r="X65" s="132"/>
      <c r="Y65" s="132"/>
      <c r="Z65" s="132"/>
      <c r="AA65" s="132"/>
      <c r="AB65" s="125">
        <f t="shared" si="12"/>
        <v>6</v>
      </c>
      <c r="AC65" s="125">
        <f t="shared" si="1"/>
        <v>7</v>
      </c>
      <c r="AD65" s="125">
        <f t="shared" si="2"/>
        <v>22</v>
      </c>
      <c r="AE65" s="125">
        <f t="shared" si="3"/>
        <v>9</v>
      </c>
      <c r="AF65" s="125">
        <f t="shared" si="4"/>
        <v>8</v>
      </c>
      <c r="AG65" s="126">
        <f t="shared" si="5"/>
        <v>0</v>
      </c>
      <c r="AH65" s="127">
        <f t="shared" si="13"/>
        <v>42.857142857142854</v>
      </c>
      <c r="AI65" s="128">
        <f t="shared" si="7"/>
        <v>87.5</v>
      </c>
      <c r="AJ65" s="129">
        <f t="shared" si="8"/>
        <v>73.333333333333329</v>
      </c>
      <c r="AK65" s="129">
        <f t="shared" si="9"/>
        <v>60</v>
      </c>
      <c r="AL65" s="129">
        <f t="shared" si="10"/>
        <v>53.333333333333336</v>
      </c>
      <c r="AM65" s="129">
        <f t="shared" si="11"/>
        <v>0</v>
      </c>
    </row>
    <row r="66" spans="1:39" ht="20.100000000000001" customHeight="1" thickBot="1" x14ac:dyDescent="0.25">
      <c r="A66" s="107">
        <v>54</v>
      </c>
      <c r="B66" s="108" t="s">
        <v>180</v>
      </c>
      <c r="C66" s="109" t="s">
        <v>181</v>
      </c>
      <c r="D66" s="131">
        <v>6</v>
      </c>
      <c r="E66" s="130">
        <v>4</v>
      </c>
      <c r="F66" s="130"/>
      <c r="G66" s="130"/>
      <c r="H66" s="130"/>
      <c r="I66" s="130"/>
      <c r="J66" s="130">
        <v>4</v>
      </c>
      <c r="K66" s="130">
        <v>3</v>
      </c>
      <c r="L66" s="130">
        <v>9</v>
      </c>
      <c r="M66" s="130">
        <v>1</v>
      </c>
      <c r="N66" s="130">
        <v>3</v>
      </c>
      <c r="O66" s="130"/>
      <c r="P66" s="131">
        <v>2</v>
      </c>
      <c r="Q66" s="130">
        <v>3</v>
      </c>
      <c r="R66" s="132"/>
      <c r="S66" s="132"/>
      <c r="T66" s="132">
        <v>1</v>
      </c>
      <c r="U66" s="130">
        <v>4</v>
      </c>
      <c r="V66" s="132"/>
      <c r="W66" s="132"/>
      <c r="X66" s="132"/>
      <c r="Y66" s="132"/>
      <c r="Z66" s="132"/>
      <c r="AA66" s="130">
        <v>4</v>
      </c>
      <c r="AB66" s="125">
        <f t="shared" si="12"/>
        <v>2</v>
      </c>
      <c r="AC66" s="125">
        <f t="shared" si="1"/>
        <v>4</v>
      </c>
      <c r="AD66" s="125">
        <f t="shared" si="2"/>
        <v>20</v>
      </c>
      <c r="AE66" s="125">
        <f t="shared" si="3"/>
        <v>5</v>
      </c>
      <c r="AF66" s="125">
        <f t="shared" si="4"/>
        <v>5</v>
      </c>
      <c r="AG66" s="126">
        <f t="shared" si="5"/>
        <v>4</v>
      </c>
      <c r="AH66" s="127">
        <f t="shared" si="13"/>
        <v>28.571428571428569</v>
      </c>
      <c r="AI66" s="128">
        <f t="shared" si="7"/>
        <v>50</v>
      </c>
      <c r="AJ66" s="129">
        <f t="shared" si="8"/>
        <v>54.054054054054056</v>
      </c>
      <c r="AK66" s="129">
        <f t="shared" si="9"/>
        <v>33.333333333333329</v>
      </c>
      <c r="AL66" s="129">
        <f t="shared" si="10"/>
        <v>33.333333333333329</v>
      </c>
      <c r="AM66" s="129">
        <f t="shared" si="11"/>
        <v>50</v>
      </c>
    </row>
    <row r="67" spans="1:39" ht="20.100000000000001" customHeight="1" thickBot="1" x14ac:dyDescent="0.25">
      <c r="A67" s="107">
        <v>55</v>
      </c>
      <c r="B67" s="108" t="s">
        <v>182</v>
      </c>
      <c r="C67" s="109" t="s">
        <v>183</v>
      </c>
      <c r="D67" s="131">
        <v>5</v>
      </c>
      <c r="E67" s="132">
        <v>5</v>
      </c>
      <c r="F67" s="132"/>
      <c r="G67" s="132"/>
      <c r="H67" s="132"/>
      <c r="I67" s="132"/>
      <c r="J67" s="132">
        <v>7</v>
      </c>
      <c r="K67" s="132">
        <v>3</v>
      </c>
      <c r="L67" s="132">
        <v>5</v>
      </c>
      <c r="M67" s="132">
        <v>4</v>
      </c>
      <c r="N67" s="132"/>
      <c r="O67" s="132"/>
      <c r="P67" s="133">
        <v>2</v>
      </c>
      <c r="Q67" s="132">
        <v>4</v>
      </c>
      <c r="R67" s="132"/>
      <c r="S67" s="132"/>
      <c r="T67" s="132">
        <v>7</v>
      </c>
      <c r="U67" s="132">
        <v>6</v>
      </c>
      <c r="V67" s="132"/>
      <c r="W67" s="132"/>
      <c r="X67" s="132"/>
      <c r="Y67" s="132"/>
      <c r="Z67" s="132"/>
      <c r="AA67" s="132"/>
      <c r="AB67" s="125">
        <f t="shared" si="12"/>
        <v>7</v>
      </c>
      <c r="AC67" s="125">
        <f t="shared" si="1"/>
        <v>5</v>
      </c>
      <c r="AD67" s="125">
        <f t="shared" si="2"/>
        <v>19</v>
      </c>
      <c r="AE67" s="125">
        <f t="shared" si="3"/>
        <v>6</v>
      </c>
      <c r="AF67" s="125">
        <f t="shared" si="4"/>
        <v>13</v>
      </c>
      <c r="AG67" s="126">
        <f t="shared" si="5"/>
        <v>0</v>
      </c>
      <c r="AH67" s="127">
        <f t="shared" si="13"/>
        <v>100</v>
      </c>
      <c r="AI67" s="128">
        <f t="shared" si="7"/>
        <v>62.5</v>
      </c>
      <c r="AJ67" s="129">
        <f t="shared" si="8"/>
        <v>63.333333333333329</v>
      </c>
      <c r="AK67" s="129">
        <f t="shared" si="9"/>
        <v>40</v>
      </c>
      <c r="AL67" s="129">
        <f t="shared" si="10"/>
        <v>86.666666666666671</v>
      </c>
      <c r="AM67" s="129">
        <f t="shared" si="11"/>
        <v>0</v>
      </c>
    </row>
    <row r="68" spans="1:39" ht="15" thickBot="1" x14ac:dyDescent="0.25">
      <c r="A68" s="107">
        <v>56</v>
      </c>
      <c r="B68" s="108" t="s">
        <v>184</v>
      </c>
      <c r="C68" s="109" t="s">
        <v>185</v>
      </c>
      <c r="D68" s="131">
        <v>7</v>
      </c>
      <c r="E68" s="130">
        <v>3</v>
      </c>
      <c r="F68" s="130"/>
      <c r="G68" s="130"/>
      <c r="H68" s="130"/>
      <c r="I68" s="130"/>
      <c r="J68" s="130">
        <v>6</v>
      </c>
      <c r="K68" s="130">
        <v>2</v>
      </c>
      <c r="L68" s="130">
        <v>9</v>
      </c>
      <c r="M68" s="130">
        <v>6</v>
      </c>
      <c r="N68" s="130"/>
      <c r="O68" s="130"/>
      <c r="P68" s="131">
        <v>5</v>
      </c>
      <c r="Q68" s="130">
        <v>8</v>
      </c>
      <c r="R68" s="132"/>
      <c r="S68" s="132"/>
      <c r="T68" s="130">
        <v>6</v>
      </c>
      <c r="U68" s="130">
        <v>5</v>
      </c>
      <c r="V68" s="132"/>
      <c r="W68" s="132"/>
      <c r="X68" s="130">
        <v>5</v>
      </c>
      <c r="Y68" s="130">
        <v>5</v>
      </c>
      <c r="Z68" s="132"/>
      <c r="AA68" s="132"/>
      <c r="AB68" s="125">
        <f t="shared" si="12"/>
        <v>2</v>
      </c>
      <c r="AC68" s="125">
        <f t="shared" si="1"/>
        <v>3</v>
      </c>
      <c r="AD68" s="125">
        <f t="shared" si="2"/>
        <v>23</v>
      </c>
      <c r="AE68" s="125">
        <f t="shared" si="3"/>
        <v>13</v>
      </c>
      <c r="AF68" s="125">
        <f t="shared" si="4"/>
        <v>11</v>
      </c>
      <c r="AG68" s="126">
        <f t="shared" si="5"/>
        <v>10</v>
      </c>
      <c r="AH68" s="127">
        <f t="shared" si="13"/>
        <v>28.571428571428569</v>
      </c>
      <c r="AI68" s="128">
        <f t="shared" si="7"/>
        <v>37.5</v>
      </c>
      <c r="AJ68" s="129">
        <f t="shared" si="8"/>
        <v>76.666666666666671</v>
      </c>
      <c r="AK68" s="129">
        <f t="shared" si="9"/>
        <v>86.666666666666671</v>
      </c>
      <c r="AL68" s="129">
        <f t="shared" si="10"/>
        <v>73.333333333333329</v>
      </c>
      <c r="AM68" s="129">
        <f t="shared" si="11"/>
        <v>66.666666666666657</v>
      </c>
    </row>
    <row r="69" spans="1:39" ht="15" thickBot="1" x14ac:dyDescent="0.25">
      <c r="A69" s="107">
        <v>57</v>
      </c>
      <c r="B69" s="108" t="s">
        <v>186</v>
      </c>
      <c r="C69" s="109" t="s">
        <v>187</v>
      </c>
      <c r="D69" s="131">
        <v>1</v>
      </c>
      <c r="E69" s="132">
        <v>4</v>
      </c>
      <c r="F69" s="132"/>
      <c r="G69" s="132"/>
      <c r="H69" s="132"/>
      <c r="I69" s="132"/>
      <c r="J69" s="132">
        <v>4</v>
      </c>
      <c r="K69" s="132">
        <v>3</v>
      </c>
      <c r="L69" s="132">
        <v>6</v>
      </c>
      <c r="M69" s="132">
        <v>5</v>
      </c>
      <c r="N69" s="132"/>
      <c r="O69" s="132"/>
      <c r="P69" s="131">
        <v>5</v>
      </c>
      <c r="Q69" s="130">
        <v>8</v>
      </c>
      <c r="R69" s="130">
        <v>4</v>
      </c>
      <c r="S69" s="130">
        <v>2</v>
      </c>
      <c r="T69" s="132">
        <v>3</v>
      </c>
      <c r="U69" s="132">
        <v>2</v>
      </c>
      <c r="V69" s="132"/>
      <c r="W69" s="132"/>
      <c r="X69" s="130">
        <v>2</v>
      </c>
      <c r="Y69" s="132"/>
      <c r="Z69" s="132"/>
      <c r="AA69" s="132"/>
      <c r="AB69" s="125">
        <f t="shared" si="12"/>
        <v>1</v>
      </c>
      <c r="AC69" s="125">
        <f t="shared" si="1"/>
        <v>4</v>
      </c>
      <c r="AD69" s="125">
        <f t="shared" si="2"/>
        <v>18</v>
      </c>
      <c r="AE69" s="125">
        <f t="shared" si="3"/>
        <v>19</v>
      </c>
      <c r="AF69" s="125">
        <f t="shared" si="4"/>
        <v>5</v>
      </c>
      <c r="AG69" s="126">
        <f t="shared" si="5"/>
        <v>2</v>
      </c>
      <c r="AH69" s="127">
        <f t="shared" si="13"/>
        <v>14.285714285714285</v>
      </c>
      <c r="AI69" s="128">
        <f t="shared" si="7"/>
        <v>50</v>
      </c>
      <c r="AJ69" s="129">
        <f t="shared" si="8"/>
        <v>60</v>
      </c>
      <c r="AK69" s="129">
        <f t="shared" si="9"/>
        <v>63.333333333333329</v>
      </c>
      <c r="AL69" s="129">
        <f t="shared" si="10"/>
        <v>33.333333333333329</v>
      </c>
      <c r="AM69" s="129">
        <f t="shared" si="11"/>
        <v>22.222222222222221</v>
      </c>
    </row>
    <row r="70" spans="1:39" ht="15" thickBot="1" x14ac:dyDescent="0.25">
      <c r="A70" s="107">
        <v>58</v>
      </c>
      <c r="B70" s="108" t="s">
        <v>188</v>
      </c>
      <c r="C70" s="109" t="s">
        <v>189</v>
      </c>
      <c r="D70" s="131">
        <v>2</v>
      </c>
      <c r="E70" s="130">
        <v>6</v>
      </c>
      <c r="F70" s="130"/>
      <c r="G70" s="130"/>
      <c r="H70" s="130"/>
      <c r="I70" s="130"/>
      <c r="J70" s="130">
        <v>1</v>
      </c>
      <c r="K70" s="130">
        <v>4</v>
      </c>
      <c r="L70" s="130">
        <v>8</v>
      </c>
      <c r="M70" s="130">
        <v>1</v>
      </c>
      <c r="N70" s="130"/>
      <c r="O70" s="130"/>
      <c r="P70" s="133">
        <v>6</v>
      </c>
      <c r="Q70" s="130">
        <v>8</v>
      </c>
      <c r="R70" s="132"/>
      <c r="S70" s="132"/>
      <c r="T70" s="132">
        <v>5</v>
      </c>
      <c r="U70" s="132">
        <v>7</v>
      </c>
      <c r="V70" s="130">
        <v>6</v>
      </c>
      <c r="W70" s="130">
        <v>2</v>
      </c>
      <c r="X70" s="132"/>
      <c r="Y70" s="132"/>
      <c r="Z70" s="130">
        <v>5</v>
      </c>
      <c r="AA70" s="130">
        <v>3</v>
      </c>
      <c r="AB70" s="125">
        <f t="shared" si="12"/>
        <v>5</v>
      </c>
      <c r="AC70" s="125">
        <f t="shared" si="1"/>
        <v>6</v>
      </c>
      <c r="AD70" s="125">
        <f t="shared" si="2"/>
        <v>14</v>
      </c>
      <c r="AE70" s="125">
        <f t="shared" si="3"/>
        <v>14</v>
      </c>
      <c r="AF70" s="125">
        <f t="shared" si="4"/>
        <v>20</v>
      </c>
      <c r="AG70" s="126">
        <f t="shared" si="5"/>
        <v>8</v>
      </c>
      <c r="AH70" s="127">
        <f t="shared" si="13"/>
        <v>71.428571428571431</v>
      </c>
      <c r="AI70" s="128">
        <f t="shared" si="7"/>
        <v>75</v>
      </c>
      <c r="AJ70" s="129">
        <f t="shared" si="8"/>
        <v>46.666666666666664</v>
      </c>
      <c r="AK70" s="129">
        <f t="shared" si="9"/>
        <v>93.333333333333329</v>
      </c>
      <c r="AL70" s="129">
        <f t="shared" si="10"/>
        <v>66.666666666666657</v>
      </c>
      <c r="AM70" s="129">
        <f t="shared" si="11"/>
        <v>53.333333333333336</v>
      </c>
    </row>
    <row r="71" spans="1:39" ht="26.25" thickBot="1" x14ac:dyDescent="0.25">
      <c r="A71" s="107">
        <v>59</v>
      </c>
      <c r="B71" s="108" t="s">
        <v>190</v>
      </c>
      <c r="C71" s="109" t="s">
        <v>191</v>
      </c>
      <c r="D71" s="131">
        <v>1</v>
      </c>
      <c r="E71" s="130">
        <v>1</v>
      </c>
      <c r="F71" s="130"/>
      <c r="G71" s="130"/>
      <c r="H71" s="130"/>
      <c r="I71" s="130"/>
      <c r="J71" s="130">
        <v>6</v>
      </c>
      <c r="K71" s="130">
        <v>5</v>
      </c>
      <c r="L71" s="130">
        <v>4</v>
      </c>
      <c r="M71" s="130">
        <v>4</v>
      </c>
      <c r="N71" s="130"/>
      <c r="O71" s="130"/>
      <c r="P71" s="131">
        <v>1</v>
      </c>
      <c r="Q71" s="130">
        <v>3</v>
      </c>
      <c r="R71" s="132"/>
      <c r="S71" s="132"/>
      <c r="T71" s="130">
        <v>5</v>
      </c>
      <c r="U71" s="130">
        <v>6</v>
      </c>
      <c r="V71" s="132"/>
      <c r="W71" s="132"/>
      <c r="X71" s="130">
        <v>6</v>
      </c>
      <c r="Y71" s="130">
        <v>6</v>
      </c>
      <c r="Z71" s="132"/>
      <c r="AA71" s="132"/>
      <c r="AB71" s="125">
        <f t="shared" si="12"/>
        <v>6</v>
      </c>
      <c r="AC71" s="125">
        <f t="shared" si="1"/>
        <v>1</v>
      </c>
      <c r="AD71" s="125">
        <f t="shared" si="2"/>
        <v>19</v>
      </c>
      <c r="AE71" s="125">
        <f t="shared" si="3"/>
        <v>4</v>
      </c>
      <c r="AF71" s="125">
        <f t="shared" si="4"/>
        <v>11</v>
      </c>
      <c r="AG71" s="126">
        <f t="shared" si="5"/>
        <v>12</v>
      </c>
      <c r="AH71" s="127">
        <f t="shared" si="13"/>
        <v>85.714285714285708</v>
      </c>
      <c r="AI71" s="128">
        <f t="shared" si="7"/>
        <v>12.5</v>
      </c>
      <c r="AJ71" s="129">
        <f t="shared" si="8"/>
        <v>63.333333333333329</v>
      </c>
      <c r="AK71" s="129">
        <f t="shared" si="9"/>
        <v>26.666666666666668</v>
      </c>
      <c r="AL71" s="129">
        <f t="shared" si="10"/>
        <v>73.333333333333329</v>
      </c>
      <c r="AM71" s="129">
        <f t="shared" si="11"/>
        <v>80</v>
      </c>
    </row>
    <row r="72" spans="1:39" ht="22.35" customHeight="1" thickBot="1" x14ac:dyDescent="0.25">
      <c r="A72" s="107">
        <v>60</v>
      </c>
      <c r="B72" s="108" t="s">
        <v>192</v>
      </c>
      <c r="C72" s="109" t="s">
        <v>193</v>
      </c>
      <c r="D72" s="131">
        <v>7</v>
      </c>
      <c r="E72" s="130">
        <v>7</v>
      </c>
      <c r="F72" s="130"/>
      <c r="G72" s="130"/>
      <c r="H72" s="130"/>
      <c r="I72" s="130"/>
      <c r="J72" s="130">
        <v>3</v>
      </c>
      <c r="K72" s="130">
        <v>6</v>
      </c>
      <c r="L72" s="130">
        <v>7</v>
      </c>
      <c r="M72" s="130">
        <v>3</v>
      </c>
      <c r="N72" s="130"/>
      <c r="O72" s="130"/>
      <c r="P72" s="133">
        <v>2</v>
      </c>
      <c r="Q72" s="130">
        <v>2</v>
      </c>
      <c r="R72" s="132"/>
      <c r="S72" s="132"/>
      <c r="T72" s="132">
        <v>3</v>
      </c>
      <c r="U72" s="130">
        <v>4</v>
      </c>
      <c r="V72" s="132"/>
      <c r="W72" s="132"/>
      <c r="X72" s="130">
        <v>4</v>
      </c>
      <c r="Y72" s="130">
        <v>5</v>
      </c>
      <c r="Z72" s="132"/>
      <c r="AA72" s="132"/>
      <c r="AB72" s="125">
        <f t="shared" si="12"/>
        <v>6</v>
      </c>
      <c r="AC72" s="125">
        <f t="shared" si="1"/>
        <v>7</v>
      </c>
      <c r="AD72" s="125">
        <f t="shared" si="2"/>
        <v>19</v>
      </c>
      <c r="AE72" s="125">
        <f t="shared" si="3"/>
        <v>4</v>
      </c>
      <c r="AF72" s="125">
        <f t="shared" si="4"/>
        <v>7</v>
      </c>
      <c r="AG72" s="126">
        <f t="shared" si="5"/>
        <v>9</v>
      </c>
      <c r="AH72" s="127">
        <f t="shared" si="13"/>
        <v>85.714285714285708</v>
      </c>
      <c r="AI72" s="128">
        <f t="shared" si="7"/>
        <v>87.5</v>
      </c>
      <c r="AJ72" s="129">
        <f t="shared" si="8"/>
        <v>63.333333333333329</v>
      </c>
      <c r="AK72" s="129">
        <f t="shared" si="9"/>
        <v>26.666666666666668</v>
      </c>
      <c r="AL72" s="129">
        <f t="shared" si="10"/>
        <v>46.666666666666664</v>
      </c>
      <c r="AM72" s="129">
        <f t="shared" si="11"/>
        <v>60</v>
      </c>
    </row>
    <row r="73" spans="1:39" ht="26.1" customHeight="1" thickBot="1" x14ac:dyDescent="0.25">
      <c r="A73" s="107">
        <v>61</v>
      </c>
      <c r="B73" s="108" t="s">
        <v>194</v>
      </c>
      <c r="C73" s="109" t="s">
        <v>195</v>
      </c>
      <c r="D73" s="133">
        <v>2</v>
      </c>
      <c r="E73" s="130">
        <v>3</v>
      </c>
      <c r="F73" s="130"/>
      <c r="G73" s="130"/>
      <c r="H73" s="130"/>
      <c r="I73" s="130"/>
      <c r="J73" s="130">
        <v>6</v>
      </c>
      <c r="K73" s="130">
        <v>6</v>
      </c>
      <c r="L73" s="130">
        <v>8</v>
      </c>
      <c r="M73" s="130">
        <v>1</v>
      </c>
      <c r="N73" s="130">
        <v>1</v>
      </c>
      <c r="O73" s="130">
        <v>5</v>
      </c>
      <c r="P73" s="136">
        <v>3</v>
      </c>
      <c r="Q73" s="137">
        <v>8</v>
      </c>
      <c r="R73" s="138"/>
      <c r="S73" s="138"/>
      <c r="T73" s="138">
        <v>5</v>
      </c>
      <c r="U73" s="138">
        <v>6</v>
      </c>
      <c r="V73" s="137">
        <v>3</v>
      </c>
      <c r="W73" s="137">
        <v>4</v>
      </c>
      <c r="X73" s="137">
        <v>8</v>
      </c>
      <c r="Y73" s="137">
        <v>3</v>
      </c>
      <c r="Z73" s="138"/>
      <c r="AA73" s="138"/>
      <c r="AB73" s="125">
        <f t="shared" si="12"/>
        <v>3</v>
      </c>
      <c r="AC73" s="125">
        <f t="shared" si="1"/>
        <v>3</v>
      </c>
      <c r="AD73" s="125">
        <f t="shared" si="2"/>
        <v>27</v>
      </c>
      <c r="AE73" s="125">
        <f t="shared" si="3"/>
        <v>11</v>
      </c>
      <c r="AF73" s="125">
        <f t="shared" si="4"/>
        <v>18</v>
      </c>
      <c r="AG73" s="126">
        <f t="shared" si="5"/>
        <v>11</v>
      </c>
      <c r="AH73" s="127">
        <f t="shared" si="13"/>
        <v>42.857142857142854</v>
      </c>
      <c r="AI73" s="128">
        <f t="shared" si="7"/>
        <v>37.5</v>
      </c>
      <c r="AJ73" s="129">
        <f t="shared" si="8"/>
        <v>60</v>
      </c>
      <c r="AK73" s="129">
        <f t="shared" si="9"/>
        <v>73.333333333333329</v>
      </c>
      <c r="AL73" s="129">
        <f t="shared" si="10"/>
        <v>60</v>
      </c>
      <c r="AM73" s="129">
        <f t="shared" si="11"/>
        <v>73.333333333333329</v>
      </c>
    </row>
    <row r="74" spans="1:39" ht="15" thickBot="1" x14ac:dyDescent="0.25">
      <c r="A74" s="107">
        <v>62</v>
      </c>
      <c r="B74" s="108" t="s">
        <v>196</v>
      </c>
      <c r="C74" s="109" t="s">
        <v>197</v>
      </c>
      <c r="D74" s="131">
        <v>1</v>
      </c>
      <c r="E74" s="130">
        <v>2</v>
      </c>
      <c r="F74" s="130"/>
      <c r="G74" s="130"/>
      <c r="H74" s="130">
        <v>6</v>
      </c>
      <c r="I74" s="130">
        <v>6</v>
      </c>
      <c r="J74" s="130">
        <v>7</v>
      </c>
      <c r="K74" s="130">
        <v>4</v>
      </c>
      <c r="L74" s="130">
        <v>5</v>
      </c>
      <c r="M74" s="130">
        <v>2</v>
      </c>
      <c r="N74" s="130"/>
      <c r="O74" s="130"/>
      <c r="P74" s="133">
        <v>1</v>
      </c>
      <c r="Q74" s="132">
        <v>6</v>
      </c>
      <c r="R74" s="130">
        <v>5</v>
      </c>
      <c r="T74" s="132">
        <v>1</v>
      </c>
      <c r="U74" s="132">
        <v>7</v>
      </c>
      <c r="V74" s="130">
        <v>7</v>
      </c>
      <c r="W74" s="130">
        <v>3</v>
      </c>
      <c r="X74" s="130">
        <v>9</v>
      </c>
      <c r="Y74" s="130">
        <v>2</v>
      </c>
      <c r="Z74" s="132"/>
      <c r="AA74" s="132"/>
      <c r="AB74" s="125">
        <f t="shared" si="12"/>
        <v>7</v>
      </c>
      <c r="AC74" s="125">
        <f t="shared" si="1"/>
        <v>8</v>
      </c>
      <c r="AD74" s="125">
        <f t="shared" si="2"/>
        <v>18</v>
      </c>
      <c r="AE74" s="125">
        <f t="shared" si="3"/>
        <v>12</v>
      </c>
      <c r="AF74" s="125">
        <f t="shared" si="4"/>
        <v>18</v>
      </c>
      <c r="AG74" s="126">
        <f t="shared" si="5"/>
        <v>11</v>
      </c>
      <c r="AH74" s="127">
        <f t="shared" si="13"/>
        <v>50</v>
      </c>
      <c r="AI74" s="128">
        <f t="shared" si="7"/>
        <v>50</v>
      </c>
      <c r="AJ74" s="129">
        <f t="shared" si="8"/>
        <v>60</v>
      </c>
      <c r="AK74" s="129">
        <f>IFERROR(AE74/((IF(ISBLANK(P74)=FALSE,7,0))+(IF(ISBLANK(Q74)=FALSE,8,0))+(IF(ISBLANK(R74)=FALSE,7,0)) +(IF(ISBLANK(S75)=FALSE,8,0)))*100,0)</f>
        <v>40</v>
      </c>
      <c r="AL74" s="129">
        <f t="shared" si="10"/>
        <v>60</v>
      </c>
      <c r="AM74" s="129">
        <f t="shared" si="11"/>
        <v>73.333333333333329</v>
      </c>
    </row>
    <row r="75" spans="1:39" ht="15" thickBot="1" x14ac:dyDescent="0.25">
      <c r="A75" s="107">
        <v>63</v>
      </c>
      <c r="B75" s="108" t="s">
        <v>198</v>
      </c>
      <c r="C75" s="109" t="s">
        <v>199</v>
      </c>
      <c r="D75" s="131">
        <v>4</v>
      </c>
      <c r="E75" s="124">
        <v>2</v>
      </c>
      <c r="F75" s="124"/>
      <c r="G75" s="124"/>
      <c r="H75" s="124"/>
      <c r="I75" s="124"/>
      <c r="J75" s="124">
        <v>3</v>
      </c>
      <c r="K75" s="124">
        <v>8</v>
      </c>
      <c r="L75" s="124">
        <v>7</v>
      </c>
      <c r="M75" s="124">
        <v>3</v>
      </c>
      <c r="N75" s="124"/>
      <c r="O75" s="124"/>
      <c r="P75" s="139">
        <v>1</v>
      </c>
      <c r="Q75" s="124">
        <v>7</v>
      </c>
      <c r="R75" s="124"/>
      <c r="S75" s="130">
        <v>4</v>
      </c>
      <c r="T75" s="124">
        <v>6</v>
      </c>
      <c r="U75" s="124">
        <v>1</v>
      </c>
      <c r="V75" s="124"/>
      <c r="W75" s="124"/>
      <c r="X75" s="124"/>
      <c r="Y75" s="124"/>
      <c r="Z75" s="124"/>
      <c r="AA75" s="140"/>
      <c r="AB75" s="125">
        <f t="shared" si="12"/>
        <v>4</v>
      </c>
      <c r="AC75" s="125">
        <f t="shared" si="1"/>
        <v>2</v>
      </c>
      <c r="AD75" s="125">
        <f t="shared" si="2"/>
        <v>21</v>
      </c>
      <c r="AE75" s="125">
        <f>SUM(P75:S75)</f>
        <v>12</v>
      </c>
      <c r="AF75" s="125">
        <f t="shared" si="4"/>
        <v>7</v>
      </c>
      <c r="AG75" s="126">
        <f t="shared" si="5"/>
        <v>0</v>
      </c>
      <c r="AH75" s="127">
        <f t="shared" si="13"/>
        <v>57.142857142857139</v>
      </c>
      <c r="AI75" s="128">
        <f t="shared" si="7"/>
        <v>25</v>
      </c>
      <c r="AJ75" s="129">
        <f t="shared" si="8"/>
        <v>70</v>
      </c>
      <c r="AK75" s="129">
        <f>IFERROR(AE75/((IF(ISBLANK(P75)=FALSE,7,0))+(IF(ISBLANK(Q75)=FALSE,8,0))+(IF(ISBLANK(R75)=FALSE,7,0)) +(IF(ISBLANK(#REF!)=FALSE,8,0)))*100,0)</f>
        <v>52.173913043478258</v>
      </c>
      <c r="AL75" s="129">
        <f t="shared" si="10"/>
        <v>46.666666666666664</v>
      </c>
      <c r="AM75" s="129">
        <f t="shared" si="11"/>
        <v>0</v>
      </c>
    </row>
    <row r="76" spans="1:39" ht="26.25" thickBot="1" x14ac:dyDescent="0.25">
      <c r="A76" s="107">
        <v>64</v>
      </c>
      <c r="B76" s="108" t="s">
        <v>200</v>
      </c>
      <c r="C76" s="109" t="s">
        <v>201</v>
      </c>
      <c r="D76" s="131">
        <v>1</v>
      </c>
      <c r="E76" s="130">
        <v>6</v>
      </c>
      <c r="F76" s="130"/>
      <c r="G76" s="130"/>
      <c r="H76" s="130"/>
      <c r="I76" s="130"/>
      <c r="J76" s="130">
        <v>5</v>
      </c>
      <c r="K76" s="130">
        <v>7</v>
      </c>
      <c r="L76" s="130">
        <v>8</v>
      </c>
      <c r="M76" s="130">
        <v>4</v>
      </c>
      <c r="N76" s="130"/>
      <c r="O76" s="130"/>
      <c r="P76" s="131">
        <v>5</v>
      </c>
      <c r="Q76" s="130">
        <v>2</v>
      </c>
      <c r="R76" s="132"/>
      <c r="S76" s="132"/>
      <c r="T76" s="130">
        <v>4</v>
      </c>
      <c r="U76" s="130">
        <v>4</v>
      </c>
      <c r="V76" s="132"/>
      <c r="W76" s="132"/>
      <c r="X76" s="132"/>
      <c r="Y76" s="132"/>
      <c r="Z76" s="132"/>
      <c r="AA76" s="141"/>
      <c r="AB76" s="125">
        <f t="shared" si="12"/>
        <v>3</v>
      </c>
      <c r="AC76" s="125">
        <f t="shared" si="1"/>
        <v>6</v>
      </c>
      <c r="AD76" s="125">
        <f t="shared" si="2"/>
        <v>24</v>
      </c>
      <c r="AE76" s="125">
        <f t="shared" si="3"/>
        <v>7</v>
      </c>
      <c r="AF76" s="125">
        <f t="shared" si="4"/>
        <v>8</v>
      </c>
      <c r="AG76" s="126">
        <f t="shared" si="5"/>
        <v>0</v>
      </c>
      <c r="AH76" s="127">
        <f t="shared" si="13"/>
        <v>42.857142857142854</v>
      </c>
      <c r="AI76" s="128">
        <f t="shared" si="7"/>
        <v>75</v>
      </c>
      <c r="AJ76" s="129">
        <f t="shared" si="8"/>
        <v>80</v>
      </c>
      <c r="AK76" s="129">
        <f t="shared" si="9"/>
        <v>46.666666666666664</v>
      </c>
      <c r="AL76" s="129">
        <f t="shared" si="10"/>
        <v>53.333333333333336</v>
      </c>
      <c r="AM76" s="129">
        <f t="shared" si="11"/>
        <v>0</v>
      </c>
    </row>
    <row r="77" spans="1:39" ht="26.25" thickBot="1" x14ac:dyDescent="0.25">
      <c r="A77" s="107">
        <v>65</v>
      </c>
      <c r="B77" s="108" t="s">
        <v>202</v>
      </c>
      <c r="C77" s="109" t="s">
        <v>203</v>
      </c>
      <c r="D77" s="131">
        <v>4</v>
      </c>
      <c r="E77" s="130">
        <v>8</v>
      </c>
      <c r="F77" s="130"/>
      <c r="G77" s="130"/>
      <c r="H77" s="130"/>
      <c r="I77" s="130"/>
      <c r="J77" s="130">
        <v>7</v>
      </c>
      <c r="K77" s="130">
        <v>7</v>
      </c>
      <c r="L77" s="130">
        <v>4</v>
      </c>
      <c r="M77" s="130">
        <v>4</v>
      </c>
      <c r="N77" s="130"/>
      <c r="O77" s="130"/>
      <c r="P77" s="131">
        <v>4</v>
      </c>
      <c r="Q77" s="130">
        <v>3</v>
      </c>
      <c r="R77" s="132"/>
      <c r="S77" s="132"/>
      <c r="T77" s="130">
        <v>5</v>
      </c>
      <c r="U77" s="130">
        <v>2</v>
      </c>
      <c r="V77" s="132"/>
      <c r="W77" s="132"/>
      <c r="X77" s="132"/>
      <c r="Y77" s="132"/>
      <c r="Z77" s="130">
        <v>4</v>
      </c>
      <c r="AA77" s="142">
        <v>5</v>
      </c>
      <c r="AB77" s="125">
        <f t="shared" ref="AB77:AB108" si="14">(D91+F77+H77)</f>
        <v>7</v>
      </c>
      <c r="AC77" s="125">
        <f t="shared" ref="AC77:AC134" si="15">(E77+G77+I77)</f>
        <v>8</v>
      </c>
      <c r="AD77" s="125">
        <f t="shared" ref="AD77:AD134" si="16">SUM(J77:O77)</f>
        <v>22</v>
      </c>
      <c r="AE77" s="125">
        <f t="shared" ref="AE77:AE134" si="17">SUM(P77:S77)</f>
        <v>7</v>
      </c>
      <c r="AF77" s="125">
        <f t="shared" ref="AF77:AF134" si="18">SUM(T77:W77)</f>
        <v>7</v>
      </c>
      <c r="AG77" s="126">
        <f t="shared" ref="AG77:AG134" si="19">SUM(X77:AA77)</f>
        <v>9</v>
      </c>
      <c r="AH77" s="127">
        <f t="shared" ref="AH77:AH108" si="20">IFERROR(AB77/((IF(ISBLANK(D91)=FALSE,7,0))+(IF(ISBLANK(F77)=FALSE,7,0))+(IF(ISBLANK(H77)=FALSE,7,0)) )*100,0)</f>
        <v>100</v>
      </c>
      <c r="AI77" s="128">
        <f t="shared" ref="AI77:AI134" si="21">IFERROR(AC77/((IF(ISBLANK(E77)=FALSE,8,0))+(IF(ISBLANK(G77)=FALSE,8,0))+(IF(ISBLANK(I77)=FALSE,8,0)) )*100,0)</f>
        <v>100</v>
      </c>
      <c r="AJ77" s="129">
        <f t="shared" ref="AJ77:AJ134" si="22">IFERROR(AD77/((IF(ISBLANK(J77)=FALSE,7,0))+(IF(ISBLANK(K77)=FALSE,8,0))+(IF(ISBLANK(L77)=FALSE,9,0))+(IF(ISBLANK(M77)=FALSE,6,0))+(IF(ISBLANK(N77)=FALSE,7,0))+(IF(ISBLANK(O77)=FALSE,8,0)) )*100,0)</f>
        <v>73.333333333333329</v>
      </c>
      <c r="AK77" s="129">
        <f t="shared" ref="AK77:AK134" si="23">IFERROR(AE77/((IF(ISBLANK(P77)=FALSE,7,0))+(IF(ISBLANK(Q77)=FALSE,8,0))+(IF(ISBLANK(R77)=FALSE,7,0)) +(IF(ISBLANK(S77)=FALSE,8,0)))*100,0)</f>
        <v>46.666666666666664</v>
      </c>
      <c r="AL77" s="129">
        <f t="shared" ref="AL77:AL134" si="24">IFERROR(AF77/((IF(ISBLANK(T77)=FALSE,7,0))+(IF(ISBLANK(U77)=FALSE,8,0))+(IF(ISBLANK(V77)=FALSE,7,0)) +(IF(ISBLANK(W77)=FALSE,8,0)))*100,0)</f>
        <v>46.666666666666664</v>
      </c>
      <c r="AM77" s="129">
        <f t="shared" ref="AM77:AM134" si="25">IFERROR(AG77/((IF(ISBLANK(X77)=FALSE,9,0))+(IF(ISBLANK(Y77)=FALSE,6,0))+(IF(ISBLANK(Z77)=FALSE,7,0)) +(IF(ISBLANK(AA77)=FALSE,8,0)))*100,0)</f>
        <v>60</v>
      </c>
    </row>
    <row r="78" spans="1:39" ht="15" thickBot="1" x14ac:dyDescent="0.25">
      <c r="A78" s="107">
        <v>66</v>
      </c>
      <c r="B78" s="108" t="s">
        <v>204</v>
      </c>
      <c r="C78" s="109" t="s">
        <v>205</v>
      </c>
      <c r="D78" s="131">
        <v>5</v>
      </c>
      <c r="E78" s="130">
        <v>4</v>
      </c>
      <c r="F78" s="130"/>
      <c r="G78" s="130"/>
      <c r="H78" s="130"/>
      <c r="I78" s="130"/>
      <c r="J78" s="130">
        <v>5</v>
      </c>
      <c r="K78" s="130">
        <v>8</v>
      </c>
      <c r="L78" s="130">
        <v>7</v>
      </c>
      <c r="M78" s="130">
        <v>3</v>
      </c>
      <c r="N78" s="130"/>
      <c r="O78" s="130"/>
      <c r="P78" s="131">
        <v>1</v>
      </c>
      <c r="Q78" s="130">
        <v>4</v>
      </c>
      <c r="R78" s="132"/>
      <c r="S78" s="132"/>
      <c r="T78" s="130">
        <v>7</v>
      </c>
      <c r="U78" s="130">
        <v>8</v>
      </c>
      <c r="V78" s="132"/>
      <c r="W78" s="132"/>
      <c r="X78" s="132"/>
      <c r="Y78" s="132"/>
      <c r="Z78" s="130">
        <v>5</v>
      </c>
      <c r="AA78" s="142">
        <v>2</v>
      </c>
      <c r="AB78" s="125">
        <f t="shared" si="14"/>
        <v>6</v>
      </c>
      <c r="AC78" s="125">
        <f t="shared" si="15"/>
        <v>4</v>
      </c>
      <c r="AD78" s="125">
        <f t="shared" si="16"/>
        <v>23</v>
      </c>
      <c r="AE78" s="125">
        <f t="shared" si="17"/>
        <v>5</v>
      </c>
      <c r="AF78" s="125">
        <f t="shared" si="18"/>
        <v>15</v>
      </c>
      <c r="AG78" s="126">
        <f t="shared" si="19"/>
        <v>7</v>
      </c>
      <c r="AH78" s="127">
        <f t="shared" si="20"/>
        <v>85.714285714285708</v>
      </c>
      <c r="AI78" s="128">
        <f t="shared" si="21"/>
        <v>50</v>
      </c>
      <c r="AJ78" s="129">
        <f t="shared" si="22"/>
        <v>76.666666666666671</v>
      </c>
      <c r="AK78" s="129">
        <f t="shared" si="23"/>
        <v>33.333333333333329</v>
      </c>
      <c r="AL78" s="129">
        <f t="shared" si="24"/>
        <v>100</v>
      </c>
      <c r="AM78" s="129">
        <f t="shared" si="25"/>
        <v>46.666666666666664</v>
      </c>
    </row>
    <row r="79" spans="1:39" ht="15" thickBot="1" x14ac:dyDescent="0.25">
      <c r="A79" s="107">
        <v>67</v>
      </c>
      <c r="B79" s="108" t="s">
        <v>206</v>
      </c>
      <c r="C79" s="109" t="s">
        <v>207</v>
      </c>
      <c r="D79" s="131">
        <v>4</v>
      </c>
      <c r="E79" s="132">
        <v>5</v>
      </c>
      <c r="F79" s="132"/>
      <c r="G79" s="132"/>
      <c r="H79" s="132"/>
      <c r="I79" s="132"/>
      <c r="J79" s="132">
        <v>7</v>
      </c>
      <c r="K79" s="132">
        <v>8</v>
      </c>
      <c r="L79" s="132">
        <v>7</v>
      </c>
      <c r="M79" s="132">
        <v>3</v>
      </c>
      <c r="N79" s="132"/>
      <c r="O79" s="132"/>
      <c r="P79" s="131">
        <v>1</v>
      </c>
      <c r="Q79" s="130">
        <v>4</v>
      </c>
      <c r="R79" s="132"/>
      <c r="S79" s="132"/>
      <c r="T79" s="132">
        <v>6</v>
      </c>
      <c r="U79" s="130">
        <v>2</v>
      </c>
      <c r="V79" s="132"/>
      <c r="W79" s="132"/>
      <c r="X79" s="132"/>
      <c r="Y79" s="130">
        <v>4</v>
      </c>
      <c r="Z79" s="132"/>
      <c r="AA79" s="141"/>
      <c r="AB79" s="125">
        <f t="shared" si="14"/>
        <v>5</v>
      </c>
      <c r="AC79" s="125">
        <f t="shared" si="15"/>
        <v>5</v>
      </c>
      <c r="AD79" s="125">
        <f t="shared" si="16"/>
        <v>25</v>
      </c>
      <c r="AE79" s="125">
        <f t="shared" si="17"/>
        <v>5</v>
      </c>
      <c r="AF79" s="125">
        <f t="shared" si="18"/>
        <v>8</v>
      </c>
      <c r="AG79" s="126">
        <f t="shared" si="19"/>
        <v>4</v>
      </c>
      <c r="AH79" s="127">
        <f t="shared" si="20"/>
        <v>71.428571428571431</v>
      </c>
      <c r="AI79" s="128">
        <f t="shared" si="21"/>
        <v>62.5</v>
      </c>
      <c r="AJ79" s="129">
        <f t="shared" si="22"/>
        <v>83.333333333333343</v>
      </c>
      <c r="AK79" s="129">
        <f t="shared" si="23"/>
        <v>33.333333333333329</v>
      </c>
      <c r="AL79" s="129">
        <f t="shared" si="24"/>
        <v>53.333333333333336</v>
      </c>
      <c r="AM79" s="129">
        <f t="shared" si="25"/>
        <v>66.666666666666657</v>
      </c>
    </row>
    <row r="80" spans="1:39" ht="26.25" thickBot="1" x14ac:dyDescent="0.25">
      <c r="A80" s="107">
        <v>68</v>
      </c>
      <c r="B80" s="108" t="s">
        <v>208</v>
      </c>
      <c r="C80" s="109" t="s">
        <v>209</v>
      </c>
      <c r="D80" s="131">
        <v>2</v>
      </c>
      <c r="E80" s="130">
        <v>2</v>
      </c>
      <c r="F80" s="130"/>
      <c r="G80" s="130"/>
      <c r="H80" s="130"/>
      <c r="I80" s="130"/>
      <c r="J80" s="130">
        <v>2</v>
      </c>
      <c r="K80" s="130">
        <v>1</v>
      </c>
      <c r="L80" s="130">
        <v>3</v>
      </c>
      <c r="M80" s="130"/>
      <c r="N80" s="130"/>
      <c r="O80" s="130"/>
      <c r="P80" s="131">
        <v>2</v>
      </c>
      <c r="Q80" s="130">
        <v>3</v>
      </c>
      <c r="R80" s="132"/>
      <c r="S80" s="132"/>
      <c r="T80" s="132">
        <v>1</v>
      </c>
      <c r="U80" s="132">
        <v>2</v>
      </c>
      <c r="V80" s="130">
        <v>7</v>
      </c>
      <c r="W80" s="130">
        <v>5</v>
      </c>
      <c r="X80" s="130">
        <v>9</v>
      </c>
      <c r="Y80" s="130">
        <v>6</v>
      </c>
      <c r="Z80" s="132"/>
      <c r="AA80" s="141"/>
      <c r="AB80" s="125">
        <f t="shared" si="14"/>
        <v>5</v>
      </c>
      <c r="AC80" s="125">
        <f t="shared" si="15"/>
        <v>2</v>
      </c>
      <c r="AD80" s="125">
        <f t="shared" si="16"/>
        <v>6</v>
      </c>
      <c r="AE80" s="125">
        <f t="shared" si="17"/>
        <v>5</v>
      </c>
      <c r="AF80" s="125">
        <f t="shared" si="18"/>
        <v>15</v>
      </c>
      <c r="AG80" s="126">
        <f t="shared" si="19"/>
        <v>15</v>
      </c>
      <c r="AH80" s="127">
        <f t="shared" si="20"/>
        <v>71.428571428571431</v>
      </c>
      <c r="AI80" s="128">
        <f t="shared" si="21"/>
        <v>25</v>
      </c>
      <c r="AJ80" s="129">
        <f t="shared" si="22"/>
        <v>25</v>
      </c>
      <c r="AK80" s="129">
        <f t="shared" si="23"/>
        <v>33.333333333333329</v>
      </c>
      <c r="AL80" s="129">
        <f t="shared" si="24"/>
        <v>50</v>
      </c>
      <c r="AM80" s="129">
        <f t="shared" si="25"/>
        <v>100</v>
      </c>
    </row>
    <row r="81" spans="1:39" ht="15" thickBot="1" x14ac:dyDescent="0.25">
      <c r="A81" s="107">
        <v>69</v>
      </c>
      <c r="B81" s="108" t="s">
        <v>210</v>
      </c>
      <c r="C81" s="109" t="s">
        <v>211</v>
      </c>
      <c r="D81" s="133">
        <v>7</v>
      </c>
      <c r="E81" s="130">
        <v>3</v>
      </c>
      <c r="F81" s="130"/>
      <c r="G81" s="130"/>
      <c r="H81" s="130"/>
      <c r="I81" s="130"/>
      <c r="J81" s="130">
        <v>1</v>
      </c>
      <c r="K81" s="130">
        <v>3</v>
      </c>
      <c r="L81" s="130">
        <v>7</v>
      </c>
      <c r="M81" s="130">
        <v>3</v>
      </c>
      <c r="N81" s="130"/>
      <c r="O81" s="130"/>
      <c r="P81" s="131">
        <v>6</v>
      </c>
      <c r="Q81" s="130">
        <v>1</v>
      </c>
      <c r="R81" s="132"/>
      <c r="S81" s="132"/>
      <c r="T81" s="132">
        <v>1</v>
      </c>
      <c r="U81" s="130">
        <v>4</v>
      </c>
      <c r="V81" s="132"/>
      <c r="W81" s="132"/>
      <c r="X81" s="130">
        <v>9</v>
      </c>
      <c r="Y81" s="130">
        <v>7</v>
      </c>
      <c r="Z81" s="132"/>
      <c r="AA81" s="141"/>
      <c r="AB81" s="125">
        <f t="shared" si="14"/>
        <v>5</v>
      </c>
      <c r="AC81" s="125">
        <f t="shared" si="15"/>
        <v>3</v>
      </c>
      <c r="AD81" s="125">
        <f t="shared" si="16"/>
        <v>14</v>
      </c>
      <c r="AE81" s="125">
        <f t="shared" si="17"/>
        <v>7</v>
      </c>
      <c r="AF81" s="125">
        <f t="shared" si="18"/>
        <v>5</v>
      </c>
      <c r="AG81" s="126">
        <f t="shared" si="19"/>
        <v>16</v>
      </c>
      <c r="AH81" s="127">
        <f t="shared" si="20"/>
        <v>71.428571428571431</v>
      </c>
      <c r="AI81" s="128">
        <f t="shared" si="21"/>
        <v>37.5</v>
      </c>
      <c r="AJ81" s="129">
        <f t="shared" si="22"/>
        <v>46.666666666666664</v>
      </c>
      <c r="AK81" s="129">
        <f t="shared" si="23"/>
        <v>46.666666666666664</v>
      </c>
      <c r="AL81" s="129">
        <f t="shared" si="24"/>
        <v>33.333333333333329</v>
      </c>
      <c r="AM81" s="129">
        <f t="shared" si="25"/>
        <v>106.66666666666667</v>
      </c>
    </row>
    <row r="82" spans="1:39" ht="26.25" thickBot="1" x14ac:dyDescent="0.25">
      <c r="A82" s="107">
        <v>70</v>
      </c>
      <c r="B82" s="108" t="s">
        <v>212</v>
      </c>
      <c r="C82" s="109" t="s">
        <v>213</v>
      </c>
      <c r="D82" s="131">
        <v>2</v>
      </c>
      <c r="E82" s="130">
        <v>3</v>
      </c>
      <c r="F82" s="130"/>
      <c r="G82" s="130"/>
      <c r="H82" s="130"/>
      <c r="I82" s="130"/>
      <c r="J82" s="130">
        <v>7</v>
      </c>
      <c r="K82" s="130">
        <v>1</v>
      </c>
      <c r="L82" s="130">
        <v>4</v>
      </c>
      <c r="M82" s="130">
        <v>6</v>
      </c>
      <c r="N82" s="130"/>
      <c r="O82" s="130"/>
      <c r="P82" s="131">
        <v>4</v>
      </c>
      <c r="Q82" s="130">
        <v>4</v>
      </c>
      <c r="R82" s="132"/>
      <c r="S82" s="132"/>
      <c r="T82" s="130">
        <v>3</v>
      </c>
      <c r="U82" s="130">
        <v>1</v>
      </c>
      <c r="V82" s="130"/>
      <c r="W82" s="130"/>
      <c r="X82" s="130">
        <v>9</v>
      </c>
      <c r="Y82" s="130">
        <v>6</v>
      </c>
      <c r="Z82" s="132"/>
      <c r="AA82" s="141"/>
      <c r="AB82" s="125">
        <f t="shared" si="14"/>
        <v>5</v>
      </c>
      <c r="AC82" s="125">
        <f t="shared" si="15"/>
        <v>3</v>
      </c>
      <c r="AD82" s="125">
        <f t="shared" si="16"/>
        <v>18</v>
      </c>
      <c r="AE82" s="125">
        <f t="shared" si="17"/>
        <v>8</v>
      </c>
      <c r="AF82" s="125">
        <f t="shared" si="18"/>
        <v>4</v>
      </c>
      <c r="AG82" s="126">
        <f t="shared" si="19"/>
        <v>15</v>
      </c>
      <c r="AH82" s="127">
        <f t="shared" si="20"/>
        <v>71.428571428571431</v>
      </c>
      <c r="AI82" s="128">
        <f t="shared" si="21"/>
        <v>37.5</v>
      </c>
      <c r="AJ82" s="129">
        <f t="shared" si="22"/>
        <v>60</v>
      </c>
      <c r="AK82" s="129">
        <f t="shared" si="23"/>
        <v>53.333333333333336</v>
      </c>
      <c r="AL82" s="129">
        <f t="shared" si="24"/>
        <v>26.666666666666668</v>
      </c>
      <c r="AM82" s="129">
        <f t="shared" si="25"/>
        <v>100</v>
      </c>
    </row>
    <row r="83" spans="1:39" ht="39" thickBot="1" x14ac:dyDescent="0.25">
      <c r="A83" s="107">
        <v>71</v>
      </c>
      <c r="B83" s="108" t="s">
        <v>214</v>
      </c>
      <c r="C83" s="109" t="s">
        <v>215</v>
      </c>
      <c r="D83" s="133">
        <v>1</v>
      </c>
      <c r="E83" s="130">
        <v>5</v>
      </c>
      <c r="F83" s="130"/>
      <c r="G83" s="130"/>
      <c r="H83" s="130"/>
      <c r="I83" s="130"/>
      <c r="J83" s="130">
        <v>5</v>
      </c>
      <c r="K83" s="130">
        <v>1</v>
      </c>
      <c r="L83" s="130">
        <v>9</v>
      </c>
      <c r="M83" s="130">
        <v>6</v>
      </c>
      <c r="N83" s="130"/>
      <c r="O83" s="130"/>
      <c r="P83" s="131">
        <v>6</v>
      </c>
      <c r="Q83" s="130">
        <v>4</v>
      </c>
      <c r="R83" s="132"/>
      <c r="S83" s="132"/>
      <c r="T83" s="130">
        <v>1</v>
      </c>
      <c r="U83" s="130">
        <v>5</v>
      </c>
      <c r="V83" s="132"/>
      <c r="W83" s="132"/>
      <c r="X83" s="132"/>
      <c r="Y83" s="132"/>
      <c r="Z83" s="130">
        <v>5</v>
      </c>
      <c r="AA83" s="142">
        <v>7</v>
      </c>
      <c r="AB83" s="125">
        <f t="shared" si="14"/>
        <v>4</v>
      </c>
      <c r="AC83" s="125">
        <f t="shared" si="15"/>
        <v>5</v>
      </c>
      <c r="AD83" s="125">
        <f t="shared" si="16"/>
        <v>21</v>
      </c>
      <c r="AE83" s="125">
        <f t="shared" si="17"/>
        <v>10</v>
      </c>
      <c r="AF83" s="125">
        <f t="shared" si="18"/>
        <v>6</v>
      </c>
      <c r="AG83" s="126">
        <f t="shared" si="19"/>
        <v>12</v>
      </c>
      <c r="AH83" s="127">
        <f t="shared" si="20"/>
        <v>57.142857142857139</v>
      </c>
      <c r="AI83" s="128">
        <f t="shared" si="21"/>
        <v>62.5</v>
      </c>
      <c r="AJ83" s="129">
        <f t="shared" si="22"/>
        <v>70</v>
      </c>
      <c r="AK83" s="129">
        <f t="shared" si="23"/>
        <v>66.666666666666657</v>
      </c>
      <c r="AL83" s="129">
        <f t="shared" si="24"/>
        <v>40</v>
      </c>
      <c r="AM83" s="129">
        <f t="shared" si="25"/>
        <v>80</v>
      </c>
    </row>
    <row r="84" spans="1:39" ht="15" thickBot="1" x14ac:dyDescent="0.25">
      <c r="A84" s="107">
        <v>72</v>
      </c>
      <c r="B84" s="108" t="s">
        <v>216</v>
      </c>
      <c r="C84" s="109" t="s">
        <v>217</v>
      </c>
      <c r="D84" s="131">
        <v>5</v>
      </c>
      <c r="E84" s="132">
        <v>4</v>
      </c>
      <c r="F84" s="132"/>
      <c r="G84" s="132"/>
      <c r="H84" s="132"/>
      <c r="I84" s="132"/>
      <c r="J84" s="132">
        <v>4</v>
      </c>
      <c r="K84" s="132">
        <v>8</v>
      </c>
      <c r="L84" s="132">
        <v>6</v>
      </c>
      <c r="M84" s="132"/>
      <c r="N84" s="132"/>
      <c r="O84" s="132"/>
      <c r="P84" s="131">
        <v>2</v>
      </c>
      <c r="Q84" s="130">
        <v>5</v>
      </c>
      <c r="R84" s="132"/>
      <c r="S84" s="132"/>
      <c r="T84" s="132">
        <v>5</v>
      </c>
      <c r="U84" s="130">
        <v>3</v>
      </c>
      <c r="V84" s="132"/>
      <c r="W84" s="132"/>
      <c r="X84" s="130">
        <v>2</v>
      </c>
      <c r="Y84" s="132"/>
      <c r="Z84" s="132"/>
      <c r="AA84" s="142">
        <v>3</v>
      </c>
      <c r="AB84" s="125">
        <f t="shared" si="14"/>
        <v>4</v>
      </c>
      <c r="AC84" s="125">
        <f t="shared" si="15"/>
        <v>4</v>
      </c>
      <c r="AD84" s="125">
        <f t="shared" si="16"/>
        <v>18</v>
      </c>
      <c r="AE84" s="125">
        <f t="shared" si="17"/>
        <v>7</v>
      </c>
      <c r="AF84" s="125">
        <f t="shared" si="18"/>
        <v>8</v>
      </c>
      <c r="AG84" s="126">
        <f t="shared" si="19"/>
        <v>5</v>
      </c>
      <c r="AH84" s="127">
        <f t="shared" si="20"/>
        <v>57.142857142857139</v>
      </c>
      <c r="AI84" s="128">
        <f t="shared" si="21"/>
        <v>50</v>
      </c>
      <c r="AJ84" s="129">
        <f t="shared" si="22"/>
        <v>75</v>
      </c>
      <c r="AK84" s="129">
        <f t="shared" si="23"/>
        <v>46.666666666666664</v>
      </c>
      <c r="AL84" s="129">
        <f t="shared" si="24"/>
        <v>53.333333333333336</v>
      </c>
      <c r="AM84" s="129">
        <f t="shared" si="25"/>
        <v>29.411764705882355</v>
      </c>
    </row>
    <row r="85" spans="1:39" ht="26.25" thickBot="1" x14ac:dyDescent="0.25">
      <c r="A85" s="107">
        <v>73</v>
      </c>
      <c r="B85" s="108" t="s">
        <v>218</v>
      </c>
      <c r="C85" s="109" t="s">
        <v>219</v>
      </c>
      <c r="D85" s="131">
        <v>6</v>
      </c>
      <c r="E85" s="130">
        <v>6</v>
      </c>
      <c r="F85" s="130"/>
      <c r="G85" s="130"/>
      <c r="H85" s="130"/>
      <c r="I85" s="130"/>
      <c r="J85" s="130">
        <v>4</v>
      </c>
      <c r="K85" s="130">
        <v>3</v>
      </c>
      <c r="L85" s="130">
        <v>6</v>
      </c>
      <c r="M85" s="130">
        <v>5</v>
      </c>
      <c r="N85" s="130"/>
      <c r="O85" s="130"/>
      <c r="P85" s="131">
        <v>6</v>
      </c>
      <c r="Q85" s="130">
        <v>2</v>
      </c>
      <c r="R85" s="132"/>
      <c r="S85" s="132"/>
      <c r="T85" s="130">
        <v>1</v>
      </c>
      <c r="U85" s="130">
        <v>2</v>
      </c>
      <c r="V85" s="132"/>
      <c r="W85" s="132"/>
      <c r="X85" s="132"/>
      <c r="Y85" s="132"/>
      <c r="Z85" s="130">
        <v>7</v>
      </c>
      <c r="AA85" s="142">
        <v>8</v>
      </c>
      <c r="AB85" s="125">
        <f t="shared" si="14"/>
        <v>6</v>
      </c>
      <c r="AC85" s="125">
        <f t="shared" si="15"/>
        <v>6</v>
      </c>
      <c r="AD85" s="125">
        <f t="shared" si="16"/>
        <v>18</v>
      </c>
      <c r="AE85" s="125">
        <f t="shared" si="17"/>
        <v>8</v>
      </c>
      <c r="AF85" s="125">
        <f t="shared" si="18"/>
        <v>3</v>
      </c>
      <c r="AG85" s="126">
        <f t="shared" si="19"/>
        <v>15</v>
      </c>
      <c r="AH85" s="127">
        <f t="shared" si="20"/>
        <v>85.714285714285708</v>
      </c>
      <c r="AI85" s="128">
        <f t="shared" si="21"/>
        <v>75</v>
      </c>
      <c r="AJ85" s="129">
        <f t="shared" si="22"/>
        <v>60</v>
      </c>
      <c r="AK85" s="129">
        <f t="shared" si="23"/>
        <v>53.333333333333336</v>
      </c>
      <c r="AL85" s="129">
        <f t="shared" si="24"/>
        <v>20</v>
      </c>
      <c r="AM85" s="129">
        <f t="shared" si="25"/>
        <v>100</v>
      </c>
    </row>
    <row r="86" spans="1:39" ht="15" thickBot="1" x14ac:dyDescent="0.25">
      <c r="A86" s="107">
        <v>74</v>
      </c>
      <c r="B86" s="108" t="s">
        <v>220</v>
      </c>
      <c r="C86" s="109" t="s">
        <v>221</v>
      </c>
      <c r="D86" s="131">
        <v>6</v>
      </c>
      <c r="E86" s="130">
        <v>2</v>
      </c>
      <c r="F86" s="130"/>
      <c r="G86" s="130"/>
      <c r="H86" s="130"/>
      <c r="I86" s="130"/>
      <c r="J86" s="130">
        <v>5</v>
      </c>
      <c r="K86" s="130">
        <v>1</v>
      </c>
      <c r="L86" s="130">
        <v>4</v>
      </c>
      <c r="M86" s="130">
        <v>6</v>
      </c>
      <c r="N86" s="130"/>
      <c r="O86" s="130"/>
      <c r="P86" s="131">
        <v>1</v>
      </c>
      <c r="Q86" s="130">
        <v>6</v>
      </c>
      <c r="R86" s="132"/>
      <c r="S86" s="132"/>
      <c r="T86" s="130">
        <v>6</v>
      </c>
      <c r="U86" s="130">
        <v>3</v>
      </c>
      <c r="V86" s="132"/>
      <c r="W86" s="132"/>
      <c r="X86" s="130">
        <v>9</v>
      </c>
      <c r="Y86" s="130">
        <v>4</v>
      </c>
      <c r="Z86" s="132"/>
      <c r="AA86" s="141"/>
      <c r="AB86" s="125">
        <f t="shared" si="14"/>
        <v>4</v>
      </c>
      <c r="AC86" s="125">
        <f t="shared" si="15"/>
        <v>2</v>
      </c>
      <c r="AD86" s="125">
        <f t="shared" si="16"/>
        <v>16</v>
      </c>
      <c r="AE86" s="125">
        <f t="shared" si="17"/>
        <v>7</v>
      </c>
      <c r="AF86" s="125">
        <f t="shared" si="18"/>
        <v>9</v>
      </c>
      <c r="AG86" s="126">
        <f t="shared" si="19"/>
        <v>13</v>
      </c>
      <c r="AH86" s="127">
        <f t="shared" si="20"/>
        <v>57.142857142857139</v>
      </c>
      <c r="AI86" s="128">
        <f t="shared" si="21"/>
        <v>25</v>
      </c>
      <c r="AJ86" s="129">
        <f t="shared" si="22"/>
        <v>53.333333333333336</v>
      </c>
      <c r="AK86" s="129">
        <f t="shared" si="23"/>
        <v>46.666666666666664</v>
      </c>
      <c r="AL86" s="129">
        <f t="shared" si="24"/>
        <v>60</v>
      </c>
      <c r="AM86" s="129">
        <f t="shared" si="25"/>
        <v>86.666666666666671</v>
      </c>
    </row>
    <row r="87" spans="1:39" ht="15" thickBot="1" x14ac:dyDescent="0.25">
      <c r="A87" s="107">
        <v>75</v>
      </c>
      <c r="B87" s="108" t="s">
        <v>222</v>
      </c>
      <c r="C87" s="109" t="s">
        <v>223</v>
      </c>
      <c r="D87" s="131">
        <v>3</v>
      </c>
      <c r="E87" s="130">
        <v>1</v>
      </c>
      <c r="F87" s="130"/>
      <c r="G87" s="130"/>
      <c r="H87" s="130"/>
      <c r="I87" s="130"/>
      <c r="J87" s="130">
        <v>2</v>
      </c>
      <c r="K87" s="130">
        <v>7</v>
      </c>
      <c r="L87" s="130">
        <v>2</v>
      </c>
      <c r="M87" s="130">
        <v>6</v>
      </c>
      <c r="N87" s="130"/>
      <c r="O87" s="130"/>
      <c r="P87" s="131">
        <v>3</v>
      </c>
      <c r="Q87" s="130">
        <v>1</v>
      </c>
      <c r="R87" s="132"/>
      <c r="S87" s="132"/>
      <c r="T87" s="130">
        <v>5</v>
      </c>
      <c r="U87" s="130">
        <v>3</v>
      </c>
      <c r="V87" s="132"/>
      <c r="W87" s="132"/>
      <c r="X87" s="130">
        <v>8</v>
      </c>
      <c r="Y87" s="130">
        <v>5</v>
      </c>
      <c r="Z87" s="132"/>
      <c r="AA87" s="141"/>
      <c r="AB87" s="125">
        <f t="shared" si="14"/>
        <v>1</v>
      </c>
      <c r="AC87" s="125">
        <f t="shared" si="15"/>
        <v>1</v>
      </c>
      <c r="AD87" s="125">
        <f t="shared" si="16"/>
        <v>17</v>
      </c>
      <c r="AE87" s="125">
        <f t="shared" si="17"/>
        <v>4</v>
      </c>
      <c r="AF87" s="125">
        <f t="shared" si="18"/>
        <v>8</v>
      </c>
      <c r="AG87" s="126">
        <f t="shared" si="19"/>
        <v>13</v>
      </c>
      <c r="AH87" s="127">
        <f t="shared" si="20"/>
        <v>14.285714285714285</v>
      </c>
      <c r="AI87" s="128">
        <f t="shared" si="21"/>
        <v>12.5</v>
      </c>
      <c r="AJ87" s="129">
        <f t="shared" si="22"/>
        <v>56.666666666666664</v>
      </c>
      <c r="AK87" s="129">
        <f t="shared" si="23"/>
        <v>26.666666666666668</v>
      </c>
      <c r="AL87" s="129">
        <f t="shared" si="24"/>
        <v>53.333333333333336</v>
      </c>
      <c r="AM87" s="129">
        <f t="shared" si="25"/>
        <v>86.666666666666671</v>
      </c>
    </row>
    <row r="88" spans="1:39" ht="15" thickBot="1" x14ac:dyDescent="0.25">
      <c r="A88" s="107">
        <v>76</v>
      </c>
      <c r="B88" s="108" t="s">
        <v>224</v>
      </c>
      <c r="C88" s="109" t="s">
        <v>225</v>
      </c>
      <c r="D88" s="131">
        <v>1</v>
      </c>
      <c r="E88" s="130">
        <v>7</v>
      </c>
      <c r="F88" s="130"/>
      <c r="G88" s="130"/>
      <c r="H88" s="130"/>
      <c r="I88" s="130"/>
      <c r="J88" s="130">
        <v>6</v>
      </c>
      <c r="K88" s="130">
        <v>2</v>
      </c>
      <c r="L88" s="130">
        <v>5</v>
      </c>
      <c r="M88" s="130">
        <v>6</v>
      </c>
      <c r="N88" s="130"/>
      <c r="O88" s="130"/>
      <c r="P88" s="131">
        <v>2</v>
      </c>
      <c r="Q88" s="130">
        <v>7</v>
      </c>
      <c r="R88" s="132"/>
      <c r="S88" s="132"/>
      <c r="T88" s="130">
        <v>7</v>
      </c>
      <c r="U88" s="130">
        <v>1</v>
      </c>
      <c r="V88" s="132"/>
      <c r="W88" s="132"/>
      <c r="X88" s="130">
        <v>5</v>
      </c>
      <c r="Y88" s="130">
        <v>6</v>
      </c>
      <c r="Z88" s="132"/>
      <c r="AA88" s="141"/>
      <c r="AB88" s="125">
        <f t="shared" si="14"/>
        <v>3</v>
      </c>
      <c r="AC88" s="125">
        <f t="shared" si="15"/>
        <v>7</v>
      </c>
      <c r="AD88" s="125">
        <f t="shared" si="16"/>
        <v>19</v>
      </c>
      <c r="AE88" s="125">
        <f t="shared" si="17"/>
        <v>9</v>
      </c>
      <c r="AF88" s="125">
        <f t="shared" si="18"/>
        <v>8</v>
      </c>
      <c r="AG88" s="126">
        <f t="shared" si="19"/>
        <v>11</v>
      </c>
      <c r="AH88" s="127">
        <f t="shared" si="20"/>
        <v>42.857142857142854</v>
      </c>
      <c r="AI88" s="128">
        <f t="shared" si="21"/>
        <v>87.5</v>
      </c>
      <c r="AJ88" s="129">
        <f t="shared" si="22"/>
        <v>63.333333333333329</v>
      </c>
      <c r="AK88" s="129">
        <f t="shared" si="23"/>
        <v>60</v>
      </c>
      <c r="AL88" s="129">
        <f t="shared" si="24"/>
        <v>53.333333333333336</v>
      </c>
      <c r="AM88" s="129">
        <f t="shared" si="25"/>
        <v>73.333333333333329</v>
      </c>
    </row>
    <row r="89" spans="1:39" ht="26.25" thickBot="1" x14ac:dyDescent="0.25">
      <c r="A89" s="107">
        <v>77</v>
      </c>
      <c r="B89" s="108" t="s">
        <v>226</v>
      </c>
      <c r="C89" s="109" t="s">
        <v>227</v>
      </c>
      <c r="D89" s="139">
        <v>4</v>
      </c>
      <c r="E89" s="130">
        <v>1</v>
      </c>
      <c r="F89" s="130"/>
      <c r="G89" s="130"/>
      <c r="H89" s="130"/>
      <c r="I89" s="130"/>
      <c r="J89" s="130">
        <v>5</v>
      </c>
      <c r="K89" s="130">
        <v>1</v>
      </c>
      <c r="L89" s="130">
        <v>2</v>
      </c>
      <c r="M89" s="130">
        <v>6</v>
      </c>
      <c r="N89" s="130"/>
      <c r="O89" s="130"/>
      <c r="P89" s="131">
        <v>3</v>
      </c>
      <c r="Q89" s="130">
        <v>7</v>
      </c>
      <c r="R89" s="132"/>
      <c r="S89" s="132"/>
      <c r="T89" s="130">
        <v>1</v>
      </c>
      <c r="U89" s="130">
        <v>2</v>
      </c>
      <c r="V89" s="132"/>
      <c r="W89" s="132"/>
      <c r="X89" s="132"/>
      <c r="Y89" s="132"/>
      <c r="Z89" s="130">
        <v>4</v>
      </c>
      <c r="AA89" s="142">
        <v>6</v>
      </c>
      <c r="AB89" s="125">
        <f t="shared" si="14"/>
        <v>6</v>
      </c>
      <c r="AC89" s="125">
        <f t="shared" si="15"/>
        <v>1</v>
      </c>
      <c r="AD89" s="125">
        <f t="shared" si="16"/>
        <v>14</v>
      </c>
      <c r="AE89" s="125">
        <f t="shared" si="17"/>
        <v>10</v>
      </c>
      <c r="AF89" s="125">
        <f t="shared" si="18"/>
        <v>3</v>
      </c>
      <c r="AG89" s="126">
        <f t="shared" si="19"/>
        <v>10</v>
      </c>
      <c r="AH89" s="127">
        <f t="shared" si="20"/>
        <v>85.714285714285708</v>
      </c>
      <c r="AI89" s="128">
        <f t="shared" si="21"/>
        <v>12.5</v>
      </c>
      <c r="AJ89" s="129">
        <f t="shared" si="22"/>
        <v>46.666666666666664</v>
      </c>
      <c r="AK89" s="129">
        <f t="shared" si="23"/>
        <v>66.666666666666657</v>
      </c>
      <c r="AL89" s="129">
        <f t="shared" si="24"/>
        <v>20</v>
      </c>
      <c r="AM89" s="129">
        <f t="shared" si="25"/>
        <v>66.666666666666657</v>
      </c>
    </row>
    <row r="90" spans="1:39" ht="15" thickBot="1" x14ac:dyDescent="0.25">
      <c r="A90" s="107">
        <v>78</v>
      </c>
      <c r="B90" s="108" t="s">
        <v>228</v>
      </c>
      <c r="C90" s="109" t="s">
        <v>229</v>
      </c>
      <c r="D90" s="131">
        <v>3</v>
      </c>
      <c r="E90" s="130">
        <v>4</v>
      </c>
      <c r="F90" s="130"/>
      <c r="G90" s="130"/>
      <c r="H90" s="130"/>
      <c r="I90" s="130"/>
      <c r="J90" s="130">
        <v>4</v>
      </c>
      <c r="K90" s="130">
        <v>1</v>
      </c>
      <c r="L90" s="130">
        <v>4</v>
      </c>
      <c r="M90" s="130">
        <v>6</v>
      </c>
      <c r="N90" s="130"/>
      <c r="O90" s="130"/>
      <c r="P90" s="131">
        <v>2</v>
      </c>
      <c r="Q90" s="130">
        <v>7</v>
      </c>
      <c r="R90" s="132"/>
      <c r="S90" s="132"/>
      <c r="T90" s="130">
        <v>4</v>
      </c>
      <c r="U90" s="130">
        <v>6</v>
      </c>
      <c r="V90" s="132"/>
      <c r="W90" s="132"/>
      <c r="X90" s="132"/>
      <c r="Y90" s="132"/>
      <c r="Z90" s="130">
        <v>7</v>
      </c>
      <c r="AA90" s="142">
        <v>7</v>
      </c>
      <c r="AB90" s="125">
        <f t="shared" si="14"/>
        <v>5</v>
      </c>
      <c r="AC90" s="125">
        <f t="shared" si="15"/>
        <v>4</v>
      </c>
      <c r="AD90" s="125">
        <f t="shared" si="16"/>
        <v>15</v>
      </c>
      <c r="AE90" s="125">
        <f t="shared" si="17"/>
        <v>9</v>
      </c>
      <c r="AF90" s="125">
        <f t="shared" si="18"/>
        <v>10</v>
      </c>
      <c r="AG90" s="126">
        <f t="shared" si="19"/>
        <v>14</v>
      </c>
      <c r="AH90" s="127">
        <f t="shared" si="20"/>
        <v>71.428571428571431</v>
      </c>
      <c r="AI90" s="128">
        <f t="shared" si="21"/>
        <v>50</v>
      </c>
      <c r="AJ90" s="129">
        <f t="shared" si="22"/>
        <v>50</v>
      </c>
      <c r="AK90" s="129">
        <f t="shared" si="23"/>
        <v>60</v>
      </c>
      <c r="AL90" s="129">
        <f t="shared" si="24"/>
        <v>66.666666666666657</v>
      </c>
      <c r="AM90" s="129">
        <f t="shared" si="25"/>
        <v>93.333333333333329</v>
      </c>
    </row>
    <row r="91" spans="1:39" ht="15" thickBot="1" x14ac:dyDescent="0.25">
      <c r="A91" s="107">
        <v>79</v>
      </c>
      <c r="B91" s="108" t="s">
        <v>230</v>
      </c>
      <c r="C91" s="109" t="s">
        <v>231</v>
      </c>
      <c r="D91" s="131">
        <v>7</v>
      </c>
      <c r="E91" s="132">
        <v>1</v>
      </c>
      <c r="F91" s="132"/>
      <c r="G91" s="132"/>
      <c r="H91" s="132"/>
      <c r="I91" s="132"/>
      <c r="J91" s="132">
        <v>6</v>
      </c>
      <c r="K91" s="132">
        <v>7</v>
      </c>
      <c r="L91" s="132">
        <v>6</v>
      </c>
      <c r="M91" s="132">
        <v>1</v>
      </c>
      <c r="N91" s="132"/>
      <c r="O91" s="132"/>
      <c r="P91" s="131">
        <v>5</v>
      </c>
      <c r="Q91" s="130">
        <v>8</v>
      </c>
      <c r="R91" s="132"/>
      <c r="S91" s="132"/>
      <c r="T91" s="130">
        <v>1</v>
      </c>
      <c r="U91" s="130">
        <v>7</v>
      </c>
      <c r="V91" s="132"/>
      <c r="W91" s="132"/>
      <c r="X91" s="132"/>
      <c r="Y91" s="132"/>
      <c r="Z91" s="130">
        <v>7</v>
      </c>
      <c r="AA91" s="142">
        <v>3</v>
      </c>
      <c r="AB91" s="125">
        <f t="shared" si="14"/>
        <v>4</v>
      </c>
      <c r="AC91" s="125">
        <f t="shared" si="15"/>
        <v>1</v>
      </c>
      <c r="AD91" s="125">
        <f t="shared" si="16"/>
        <v>20</v>
      </c>
      <c r="AE91" s="125">
        <f t="shared" si="17"/>
        <v>13</v>
      </c>
      <c r="AF91" s="125">
        <f t="shared" si="18"/>
        <v>8</v>
      </c>
      <c r="AG91" s="126">
        <f t="shared" si="19"/>
        <v>10</v>
      </c>
      <c r="AH91" s="127">
        <f t="shared" si="20"/>
        <v>57.142857142857139</v>
      </c>
      <c r="AI91" s="128">
        <f t="shared" si="21"/>
        <v>12.5</v>
      </c>
      <c r="AJ91" s="129">
        <f t="shared" si="22"/>
        <v>66.666666666666657</v>
      </c>
      <c r="AK91" s="129">
        <f t="shared" si="23"/>
        <v>86.666666666666671</v>
      </c>
      <c r="AL91" s="129">
        <f t="shared" si="24"/>
        <v>53.333333333333336</v>
      </c>
      <c r="AM91" s="129">
        <f t="shared" si="25"/>
        <v>66.666666666666657</v>
      </c>
    </row>
    <row r="92" spans="1:39" ht="26.25" thickBot="1" x14ac:dyDescent="0.25">
      <c r="A92" s="107">
        <v>80</v>
      </c>
      <c r="B92" s="108" t="s">
        <v>232</v>
      </c>
      <c r="C92" s="109" t="s">
        <v>233</v>
      </c>
      <c r="D92" s="131">
        <v>6</v>
      </c>
      <c r="E92" s="130">
        <v>7</v>
      </c>
      <c r="F92" s="130"/>
      <c r="G92" s="130"/>
      <c r="H92" s="130"/>
      <c r="I92" s="130"/>
      <c r="J92" s="130">
        <v>3</v>
      </c>
      <c r="K92" s="130">
        <v>6</v>
      </c>
      <c r="L92" s="130"/>
      <c r="M92" s="130"/>
      <c r="N92" s="130"/>
      <c r="O92" s="130"/>
      <c r="P92" s="131">
        <v>6</v>
      </c>
      <c r="Q92" s="130">
        <v>7</v>
      </c>
      <c r="R92" s="132"/>
      <c r="S92" s="132"/>
      <c r="T92" s="130">
        <v>1</v>
      </c>
      <c r="U92" s="130">
        <v>1</v>
      </c>
      <c r="V92" s="132"/>
      <c r="W92" s="132"/>
      <c r="X92" s="132"/>
      <c r="Y92" s="132"/>
      <c r="Z92" s="130">
        <v>5</v>
      </c>
      <c r="AA92" s="142">
        <v>5</v>
      </c>
      <c r="AB92" s="125">
        <f t="shared" si="14"/>
        <v>6</v>
      </c>
      <c r="AC92" s="125">
        <f t="shared" si="15"/>
        <v>7</v>
      </c>
      <c r="AD92" s="125">
        <f t="shared" si="16"/>
        <v>9</v>
      </c>
      <c r="AE92" s="125">
        <f t="shared" si="17"/>
        <v>13</v>
      </c>
      <c r="AF92" s="125">
        <f t="shared" si="18"/>
        <v>2</v>
      </c>
      <c r="AG92" s="126">
        <f t="shared" si="19"/>
        <v>10</v>
      </c>
      <c r="AH92" s="127">
        <f t="shared" si="20"/>
        <v>85.714285714285708</v>
      </c>
      <c r="AI92" s="128">
        <f t="shared" si="21"/>
        <v>87.5</v>
      </c>
      <c r="AJ92" s="129">
        <f t="shared" si="22"/>
        <v>60</v>
      </c>
      <c r="AK92" s="129">
        <f t="shared" si="23"/>
        <v>86.666666666666671</v>
      </c>
      <c r="AL92" s="129">
        <f t="shared" si="24"/>
        <v>13.333333333333334</v>
      </c>
      <c r="AM92" s="129">
        <f t="shared" si="25"/>
        <v>66.666666666666657</v>
      </c>
    </row>
    <row r="93" spans="1:39" ht="26.25" thickBot="1" x14ac:dyDescent="0.25">
      <c r="A93" s="107">
        <v>81</v>
      </c>
      <c r="B93" s="108" t="s">
        <v>234</v>
      </c>
      <c r="C93" s="109" t="s">
        <v>235</v>
      </c>
      <c r="D93" s="133">
        <v>5</v>
      </c>
      <c r="E93" s="130">
        <v>4</v>
      </c>
      <c r="F93" s="130"/>
      <c r="G93" s="130"/>
      <c r="H93" s="130"/>
      <c r="I93" s="130"/>
      <c r="J93" s="130">
        <v>3</v>
      </c>
      <c r="K93" s="130">
        <v>2</v>
      </c>
      <c r="L93" s="130">
        <v>9</v>
      </c>
      <c r="M93" s="130"/>
      <c r="N93" s="130"/>
      <c r="O93" s="130"/>
      <c r="P93" s="131">
        <v>6</v>
      </c>
      <c r="Q93" s="130">
        <v>2</v>
      </c>
      <c r="R93" s="132"/>
      <c r="S93" s="132"/>
      <c r="T93" s="130"/>
      <c r="U93" s="132">
        <v>3</v>
      </c>
      <c r="V93" s="130">
        <v>7</v>
      </c>
      <c r="W93" s="130">
        <v>8</v>
      </c>
      <c r="X93" s="132"/>
      <c r="Y93" s="132"/>
      <c r="Z93" s="130">
        <v>3</v>
      </c>
      <c r="AA93" s="141"/>
      <c r="AB93" s="125">
        <f t="shared" si="14"/>
        <v>3</v>
      </c>
      <c r="AC93" s="125">
        <f t="shared" si="15"/>
        <v>4</v>
      </c>
      <c r="AD93" s="125">
        <f t="shared" si="16"/>
        <v>14</v>
      </c>
      <c r="AE93" s="125">
        <f t="shared" si="17"/>
        <v>8</v>
      </c>
      <c r="AF93" s="125">
        <f t="shared" si="18"/>
        <v>18</v>
      </c>
      <c r="AG93" s="126">
        <f t="shared" si="19"/>
        <v>3</v>
      </c>
      <c r="AH93" s="127">
        <f t="shared" si="20"/>
        <v>42.857142857142854</v>
      </c>
      <c r="AI93" s="128">
        <f t="shared" si="21"/>
        <v>50</v>
      </c>
      <c r="AJ93" s="129">
        <f t="shared" si="22"/>
        <v>58.333333333333336</v>
      </c>
      <c r="AK93" s="129">
        <f t="shared" si="23"/>
        <v>53.333333333333336</v>
      </c>
      <c r="AL93" s="129">
        <f t="shared" si="24"/>
        <v>78.260869565217391</v>
      </c>
      <c r="AM93" s="129">
        <f t="shared" si="25"/>
        <v>42.857142857142854</v>
      </c>
    </row>
    <row r="94" spans="1:39" ht="15" thickBot="1" x14ac:dyDescent="0.25">
      <c r="A94" s="107">
        <v>82</v>
      </c>
      <c r="B94" s="108" t="s">
        <v>236</v>
      </c>
      <c r="C94" s="109" t="s">
        <v>237</v>
      </c>
      <c r="D94" s="131">
        <v>5</v>
      </c>
      <c r="E94" s="132">
        <v>4</v>
      </c>
      <c r="F94" s="132"/>
      <c r="G94" s="132"/>
      <c r="H94" s="132"/>
      <c r="I94" s="132"/>
      <c r="J94" s="132">
        <v>1</v>
      </c>
      <c r="K94" s="132"/>
      <c r="L94" s="132"/>
      <c r="M94" s="132"/>
      <c r="N94" s="132">
        <v>3</v>
      </c>
      <c r="O94" s="132"/>
      <c r="P94" s="131">
        <v>3</v>
      </c>
      <c r="Q94" s="130">
        <v>3</v>
      </c>
      <c r="R94" s="132"/>
      <c r="S94" s="132"/>
      <c r="T94" s="130">
        <v>7</v>
      </c>
      <c r="U94" s="130">
        <v>7</v>
      </c>
      <c r="V94" s="132"/>
      <c r="W94" s="132"/>
      <c r="X94" s="132"/>
      <c r="Y94" s="132"/>
      <c r="Z94" s="132"/>
      <c r="AA94" s="141"/>
      <c r="AB94" s="125">
        <f t="shared" si="14"/>
        <v>4</v>
      </c>
      <c r="AC94" s="125">
        <f t="shared" si="15"/>
        <v>4</v>
      </c>
      <c r="AD94" s="125">
        <f t="shared" si="16"/>
        <v>4</v>
      </c>
      <c r="AE94" s="125">
        <f t="shared" si="17"/>
        <v>6</v>
      </c>
      <c r="AF94" s="125">
        <f t="shared" si="18"/>
        <v>14</v>
      </c>
      <c r="AG94" s="126">
        <f t="shared" si="19"/>
        <v>0</v>
      </c>
      <c r="AH94" s="127">
        <f t="shared" si="20"/>
        <v>57.142857142857139</v>
      </c>
      <c r="AI94" s="128">
        <f t="shared" si="21"/>
        <v>50</v>
      </c>
      <c r="AJ94" s="129">
        <f t="shared" si="22"/>
        <v>28.571428571428569</v>
      </c>
      <c r="AK94" s="129">
        <f t="shared" si="23"/>
        <v>40</v>
      </c>
      <c r="AL94" s="129">
        <f t="shared" si="24"/>
        <v>93.333333333333329</v>
      </c>
      <c r="AM94" s="129">
        <f t="shared" si="25"/>
        <v>0</v>
      </c>
    </row>
    <row r="95" spans="1:39" ht="15" thickBot="1" x14ac:dyDescent="0.25">
      <c r="A95" s="107">
        <v>83</v>
      </c>
      <c r="B95" s="108" t="s">
        <v>238</v>
      </c>
      <c r="C95" s="109" t="s">
        <v>239</v>
      </c>
      <c r="D95" s="131">
        <v>5</v>
      </c>
      <c r="E95" s="130">
        <v>4</v>
      </c>
      <c r="F95" s="130"/>
      <c r="G95" s="130"/>
      <c r="H95" s="130"/>
      <c r="I95" s="130"/>
      <c r="J95" s="130">
        <v>3</v>
      </c>
      <c r="K95" s="130">
        <v>8</v>
      </c>
      <c r="L95" s="130">
        <v>9</v>
      </c>
      <c r="M95" s="130">
        <v>6</v>
      </c>
      <c r="N95" s="130"/>
      <c r="O95" s="130"/>
      <c r="P95" s="131">
        <v>4</v>
      </c>
      <c r="Q95" s="130">
        <v>5</v>
      </c>
      <c r="R95" s="132"/>
      <c r="S95" s="132"/>
      <c r="T95" s="130">
        <v>7</v>
      </c>
      <c r="U95" s="130">
        <v>6</v>
      </c>
      <c r="V95" s="132"/>
      <c r="W95" s="132"/>
      <c r="X95" s="130">
        <v>9</v>
      </c>
      <c r="Y95" s="130">
        <v>6</v>
      </c>
      <c r="Z95" s="130">
        <v>7</v>
      </c>
      <c r="AA95" s="142">
        <v>7</v>
      </c>
      <c r="AB95" s="125">
        <f t="shared" si="14"/>
        <v>2</v>
      </c>
      <c r="AC95" s="125">
        <f t="shared" si="15"/>
        <v>4</v>
      </c>
      <c r="AD95" s="125">
        <f t="shared" si="16"/>
        <v>26</v>
      </c>
      <c r="AE95" s="125">
        <f t="shared" si="17"/>
        <v>9</v>
      </c>
      <c r="AF95" s="125">
        <f t="shared" si="18"/>
        <v>13</v>
      </c>
      <c r="AG95" s="126">
        <f t="shared" si="19"/>
        <v>29</v>
      </c>
      <c r="AH95" s="127">
        <f t="shared" si="20"/>
        <v>28.571428571428569</v>
      </c>
      <c r="AI95" s="128">
        <f t="shared" si="21"/>
        <v>50</v>
      </c>
      <c r="AJ95" s="129">
        <f t="shared" si="22"/>
        <v>86.666666666666671</v>
      </c>
      <c r="AK95" s="129">
        <f t="shared" si="23"/>
        <v>60</v>
      </c>
      <c r="AL95" s="129">
        <f t="shared" si="24"/>
        <v>86.666666666666671</v>
      </c>
      <c r="AM95" s="129">
        <f t="shared" si="25"/>
        <v>96.666666666666671</v>
      </c>
    </row>
    <row r="96" spans="1:39" ht="15" thickBot="1" x14ac:dyDescent="0.25">
      <c r="A96" s="107">
        <v>84</v>
      </c>
      <c r="B96" s="108" t="s">
        <v>240</v>
      </c>
      <c r="C96" s="109" t="s">
        <v>241</v>
      </c>
      <c r="D96" s="131">
        <v>5</v>
      </c>
      <c r="E96" s="130">
        <v>7</v>
      </c>
      <c r="F96" s="130"/>
      <c r="G96" s="130"/>
      <c r="H96" s="130"/>
      <c r="I96" s="130"/>
      <c r="J96" s="130">
        <v>3</v>
      </c>
      <c r="K96" s="130">
        <v>8</v>
      </c>
      <c r="L96" s="130">
        <v>9</v>
      </c>
      <c r="M96" s="130">
        <v>6</v>
      </c>
      <c r="N96" s="130"/>
      <c r="O96" s="130"/>
      <c r="P96" s="131">
        <v>3</v>
      </c>
      <c r="Q96" s="130">
        <v>2</v>
      </c>
      <c r="R96" s="132"/>
      <c r="S96" s="132"/>
      <c r="T96" s="132"/>
      <c r="U96" s="132">
        <v>8</v>
      </c>
      <c r="V96" s="130">
        <v>7</v>
      </c>
      <c r="W96" s="130">
        <v>6</v>
      </c>
      <c r="X96" s="130">
        <v>4</v>
      </c>
      <c r="Y96" s="130">
        <v>5</v>
      </c>
      <c r="Z96" s="132"/>
      <c r="AA96" s="141"/>
      <c r="AB96" s="125">
        <f t="shared" si="14"/>
        <v>1</v>
      </c>
      <c r="AC96" s="125">
        <f t="shared" si="15"/>
        <v>7</v>
      </c>
      <c r="AD96" s="125">
        <f t="shared" si="16"/>
        <v>26</v>
      </c>
      <c r="AE96" s="125">
        <f t="shared" si="17"/>
        <v>5</v>
      </c>
      <c r="AF96" s="125">
        <f t="shared" si="18"/>
        <v>21</v>
      </c>
      <c r="AG96" s="126">
        <f t="shared" si="19"/>
        <v>9</v>
      </c>
      <c r="AH96" s="127">
        <f t="shared" si="20"/>
        <v>14.285714285714285</v>
      </c>
      <c r="AI96" s="128">
        <f t="shared" si="21"/>
        <v>87.5</v>
      </c>
      <c r="AJ96" s="129">
        <f t="shared" si="22"/>
        <v>86.666666666666671</v>
      </c>
      <c r="AK96" s="129">
        <f t="shared" si="23"/>
        <v>33.333333333333329</v>
      </c>
      <c r="AL96" s="129">
        <f t="shared" si="24"/>
        <v>91.304347826086953</v>
      </c>
      <c r="AM96" s="129">
        <f t="shared" si="25"/>
        <v>60</v>
      </c>
    </row>
    <row r="97" spans="1:39" ht="26.25" thickBot="1" x14ac:dyDescent="0.3">
      <c r="A97" s="107">
        <v>85</v>
      </c>
      <c r="B97" s="108" t="s">
        <v>242</v>
      </c>
      <c r="C97" s="109" t="s">
        <v>243</v>
      </c>
      <c r="D97" s="131">
        <v>4</v>
      </c>
      <c r="E97" s="130">
        <v>6</v>
      </c>
      <c r="F97" s="130"/>
      <c r="G97" s="130"/>
      <c r="H97" s="130"/>
      <c r="I97" s="130"/>
      <c r="J97" s="130">
        <v>2</v>
      </c>
      <c r="K97" s="130">
        <v>8</v>
      </c>
      <c r="L97" s="130"/>
      <c r="M97" s="130"/>
      <c r="N97" s="130">
        <v>5</v>
      </c>
      <c r="O97" s="130">
        <v>6</v>
      </c>
      <c r="P97" s="143">
        <v>5</v>
      </c>
      <c r="Q97" s="135">
        <v>3</v>
      </c>
      <c r="R97" s="132"/>
      <c r="S97" s="132"/>
      <c r="T97" s="135">
        <v>7</v>
      </c>
      <c r="U97" s="135">
        <v>8</v>
      </c>
      <c r="V97" s="132"/>
      <c r="W97" s="132"/>
      <c r="X97" s="130">
        <v>9</v>
      </c>
      <c r="Y97" s="130">
        <v>3</v>
      </c>
      <c r="Z97" s="132"/>
      <c r="AA97" s="141"/>
      <c r="AB97" s="125">
        <f t="shared" si="14"/>
        <v>7</v>
      </c>
      <c r="AC97" s="125">
        <f t="shared" si="15"/>
        <v>6</v>
      </c>
      <c r="AD97" s="125">
        <f t="shared" si="16"/>
        <v>21</v>
      </c>
      <c r="AE97" s="125">
        <f t="shared" si="17"/>
        <v>8</v>
      </c>
      <c r="AF97" s="125">
        <f t="shared" si="18"/>
        <v>15</v>
      </c>
      <c r="AG97" s="126">
        <f t="shared" si="19"/>
        <v>12</v>
      </c>
      <c r="AH97" s="127">
        <f t="shared" si="20"/>
        <v>100</v>
      </c>
      <c r="AI97" s="128">
        <f t="shared" si="21"/>
        <v>75</v>
      </c>
      <c r="AJ97" s="129">
        <f t="shared" si="22"/>
        <v>70</v>
      </c>
      <c r="AK97" s="129">
        <f t="shared" si="23"/>
        <v>53.333333333333336</v>
      </c>
      <c r="AL97" s="129">
        <f t="shared" si="24"/>
        <v>100</v>
      </c>
      <c r="AM97" s="129">
        <f t="shared" si="25"/>
        <v>80</v>
      </c>
    </row>
    <row r="98" spans="1:39" ht="15" thickBot="1" x14ac:dyDescent="0.25">
      <c r="A98" s="107">
        <v>86</v>
      </c>
      <c r="B98" s="108" t="s">
        <v>244</v>
      </c>
      <c r="C98" s="109" t="s">
        <v>245</v>
      </c>
      <c r="D98" s="133">
        <v>4</v>
      </c>
      <c r="E98" s="130">
        <v>2</v>
      </c>
      <c r="F98" s="130"/>
      <c r="G98" s="130"/>
      <c r="H98" s="130">
        <v>2</v>
      </c>
      <c r="I98" s="130">
        <v>3</v>
      </c>
      <c r="J98" s="130">
        <v>2</v>
      </c>
      <c r="K98" s="130"/>
      <c r="L98" s="130"/>
      <c r="M98" s="130"/>
      <c r="N98" s="130"/>
      <c r="O98" s="130"/>
      <c r="P98" s="131">
        <v>7</v>
      </c>
      <c r="Q98" s="130">
        <v>4</v>
      </c>
      <c r="R98" s="132"/>
      <c r="S98" s="132"/>
      <c r="T98" s="130"/>
      <c r="U98" s="132">
        <v>8</v>
      </c>
      <c r="V98" s="130">
        <v>2</v>
      </c>
      <c r="W98" s="130">
        <v>8</v>
      </c>
      <c r="X98" s="130">
        <v>5</v>
      </c>
      <c r="Y98" s="130">
        <v>5</v>
      </c>
      <c r="Z98" s="132"/>
      <c r="AA98" s="141"/>
      <c r="AB98" s="125">
        <f t="shared" si="14"/>
        <v>3</v>
      </c>
      <c r="AC98" s="125">
        <f t="shared" si="15"/>
        <v>5</v>
      </c>
      <c r="AD98" s="125">
        <f t="shared" si="16"/>
        <v>2</v>
      </c>
      <c r="AE98" s="125">
        <f t="shared" si="17"/>
        <v>11</v>
      </c>
      <c r="AF98" s="125">
        <f t="shared" si="18"/>
        <v>18</v>
      </c>
      <c r="AG98" s="126">
        <f t="shared" si="19"/>
        <v>10</v>
      </c>
      <c r="AH98" s="127">
        <f t="shared" si="20"/>
        <v>21.428571428571427</v>
      </c>
      <c r="AI98" s="128">
        <f t="shared" si="21"/>
        <v>31.25</v>
      </c>
      <c r="AJ98" s="129">
        <f t="shared" si="22"/>
        <v>28.571428571428569</v>
      </c>
      <c r="AK98" s="129">
        <f t="shared" si="23"/>
        <v>73.333333333333329</v>
      </c>
      <c r="AL98" s="129">
        <f t="shared" si="24"/>
        <v>78.260869565217391</v>
      </c>
      <c r="AM98" s="129">
        <f t="shared" si="25"/>
        <v>66.666666666666657</v>
      </c>
    </row>
    <row r="99" spans="1:39" ht="26.25" thickBot="1" x14ac:dyDescent="0.25">
      <c r="A99" s="107">
        <v>87</v>
      </c>
      <c r="B99" s="108" t="s">
        <v>246</v>
      </c>
      <c r="C99" s="109" t="s">
        <v>247</v>
      </c>
      <c r="D99" s="131">
        <v>6</v>
      </c>
      <c r="E99" s="130">
        <v>8</v>
      </c>
      <c r="F99" s="130"/>
      <c r="G99" s="130"/>
      <c r="H99" s="130">
        <v>3</v>
      </c>
      <c r="I99" s="130"/>
      <c r="J99" s="130">
        <v>3</v>
      </c>
      <c r="K99" s="130">
        <v>8</v>
      </c>
      <c r="L99" s="130">
        <v>9</v>
      </c>
      <c r="M99" s="130">
        <v>6</v>
      </c>
      <c r="N99" s="130"/>
      <c r="O99" s="130"/>
      <c r="P99" s="131">
        <v>7</v>
      </c>
      <c r="Q99" s="130">
        <v>6</v>
      </c>
      <c r="R99" s="132"/>
      <c r="S99" s="132"/>
      <c r="T99" s="130">
        <v>7</v>
      </c>
      <c r="U99" s="130">
        <v>7</v>
      </c>
      <c r="V99" s="132"/>
      <c r="W99" s="132"/>
      <c r="X99" s="132"/>
      <c r="Y99" s="132"/>
      <c r="Z99" s="130">
        <v>7</v>
      </c>
      <c r="AA99" s="142">
        <v>6</v>
      </c>
      <c r="AB99" s="125">
        <f t="shared" si="14"/>
        <v>4</v>
      </c>
      <c r="AC99" s="125">
        <f t="shared" si="15"/>
        <v>8</v>
      </c>
      <c r="AD99" s="125">
        <f t="shared" si="16"/>
        <v>26</v>
      </c>
      <c r="AE99" s="125">
        <f t="shared" si="17"/>
        <v>13</v>
      </c>
      <c r="AF99" s="125">
        <f t="shared" si="18"/>
        <v>14</v>
      </c>
      <c r="AG99" s="126">
        <f t="shared" si="19"/>
        <v>13</v>
      </c>
      <c r="AH99" s="127">
        <f t="shared" si="20"/>
        <v>28.571428571428569</v>
      </c>
      <c r="AI99" s="128">
        <f t="shared" si="21"/>
        <v>100</v>
      </c>
      <c r="AJ99" s="129">
        <f t="shared" si="22"/>
        <v>86.666666666666671</v>
      </c>
      <c r="AK99" s="129">
        <f t="shared" si="23"/>
        <v>86.666666666666671</v>
      </c>
      <c r="AL99" s="129">
        <f t="shared" si="24"/>
        <v>93.333333333333329</v>
      </c>
      <c r="AM99" s="129">
        <f t="shared" si="25"/>
        <v>86.666666666666671</v>
      </c>
    </row>
    <row r="100" spans="1:39" ht="26.25" thickBot="1" x14ac:dyDescent="0.25">
      <c r="A100" s="107">
        <v>88</v>
      </c>
      <c r="B100" s="108" t="s">
        <v>248</v>
      </c>
      <c r="C100" s="109" t="s">
        <v>249</v>
      </c>
      <c r="D100" s="131">
        <v>4</v>
      </c>
      <c r="E100" s="130">
        <v>1</v>
      </c>
      <c r="F100" s="130"/>
      <c r="G100" s="130"/>
      <c r="H100" s="130"/>
      <c r="I100" s="130"/>
      <c r="J100" s="130">
        <v>5</v>
      </c>
      <c r="K100" s="130">
        <v>6</v>
      </c>
      <c r="L100" s="130">
        <v>8</v>
      </c>
      <c r="M100" s="130">
        <v>5</v>
      </c>
      <c r="N100" s="130"/>
      <c r="O100" s="130"/>
      <c r="P100" s="131">
        <v>7</v>
      </c>
      <c r="Q100" s="130">
        <v>3</v>
      </c>
      <c r="R100" s="132"/>
      <c r="S100" s="132"/>
      <c r="T100" s="130">
        <v>5</v>
      </c>
      <c r="U100" s="130">
        <v>6</v>
      </c>
      <c r="V100" s="132"/>
      <c r="W100" s="132"/>
      <c r="X100" s="132"/>
      <c r="Y100" s="132"/>
      <c r="Z100" s="130">
        <v>2</v>
      </c>
      <c r="AA100" s="142">
        <v>5</v>
      </c>
      <c r="AB100" s="125">
        <f t="shared" si="14"/>
        <v>4</v>
      </c>
      <c r="AC100" s="125">
        <f t="shared" si="15"/>
        <v>1</v>
      </c>
      <c r="AD100" s="125">
        <f t="shared" si="16"/>
        <v>24</v>
      </c>
      <c r="AE100" s="125">
        <f t="shared" si="17"/>
        <v>10</v>
      </c>
      <c r="AF100" s="125">
        <f t="shared" si="18"/>
        <v>11</v>
      </c>
      <c r="AG100" s="126">
        <f t="shared" si="19"/>
        <v>7</v>
      </c>
      <c r="AH100" s="127">
        <f t="shared" si="20"/>
        <v>57.142857142857139</v>
      </c>
      <c r="AI100" s="128">
        <f t="shared" si="21"/>
        <v>12.5</v>
      </c>
      <c r="AJ100" s="129">
        <f t="shared" si="22"/>
        <v>80</v>
      </c>
      <c r="AK100" s="129">
        <f t="shared" si="23"/>
        <v>66.666666666666657</v>
      </c>
      <c r="AL100" s="129">
        <f t="shared" si="24"/>
        <v>73.333333333333329</v>
      </c>
      <c r="AM100" s="129">
        <f t="shared" si="25"/>
        <v>46.666666666666664</v>
      </c>
    </row>
    <row r="101" spans="1:39" ht="15" thickBot="1" x14ac:dyDescent="0.25">
      <c r="A101" s="107">
        <v>89</v>
      </c>
      <c r="B101" s="108" t="s">
        <v>250</v>
      </c>
      <c r="C101" s="109" t="s">
        <v>251</v>
      </c>
      <c r="D101" s="131">
        <v>1</v>
      </c>
      <c r="E101" s="130">
        <v>7</v>
      </c>
      <c r="F101" s="130"/>
      <c r="G101" s="130"/>
      <c r="H101" s="130">
        <v>6</v>
      </c>
      <c r="I101" s="130">
        <v>7</v>
      </c>
      <c r="J101" s="132">
        <v>3</v>
      </c>
      <c r="K101" s="132"/>
      <c r="L101" s="130">
        <v>9</v>
      </c>
      <c r="M101" s="130">
        <v>6</v>
      </c>
      <c r="N101" s="130"/>
      <c r="O101" s="130"/>
      <c r="P101" s="131">
        <v>6</v>
      </c>
      <c r="Q101" s="130">
        <v>8</v>
      </c>
      <c r="R101" s="132"/>
      <c r="S101" s="132"/>
      <c r="T101" s="130">
        <v>7</v>
      </c>
      <c r="U101" s="130">
        <v>8</v>
      </c>
      <c r="V101" s="132"/>
      <c r="W101" s="132"/>
      <c r="X101" s="130">
        <v>7</v>
      </c>
      <c r="Y101" s="130">
        <v>5</v>
      </c>
      <c r="Z101" s="132"/>
      <c r="AA101" s="141"/>
      <c r="AB101" s="125">
        <f t="shared" si="14"/>
        <v>8</v>
      </c>
      <c r="AC101" s="125">
        <f t="shared" si="15"/>
        <v>14</v>
      </c>
      <c r="AD101" s="125">
        <f t="shared" si="16"/>
        <v>18</v>
      </c>
      <c r="AE101" s="125">
        <f t="shared" si="17"/>
        <v>14</v>
      </c>
      <c r="AF101" s="125">
        <f t="shared" si="18"/>
        <v>15</v>
      </c>
      <c r="AG101" s="126">
        <f t="shared" si="19"/>
        <v>12</v>
      </c>
      <c r="AH101" s="127">
        <f t="shared" si="20"/>
        <v>57.142857142857139</v>
      </c>
      <c r="AI101" s="128">
        <f t="shared" si="21"/>
        <v>87.5</v>
      </c>
      <c r="AJ101" s="129">
        <f t="shared" si="22"/>
        <v>81.818181818181827</v>
      </c>
      <c r="AK101" s="129">
        <f t="shared" si="23"/>
        <v>93.333333333333329</v>
      </c>
      <c r="AL101" s="129">
        <f t="shared" si="24"/>
        <v>100</v>
      </c>
      <c r="AM101" s="129">
        <f t="shared" si="25"/>
        <v>80</v>
      </c>
    </row>
    <row r="102" spans="1:39" ht="15" thickBot="1" x14ac:dyDescent="0.25">
      <c r="A102" s="107">
        <v>90</v>
      </c>
      <c r="B102" s="108" t="s">
        <v>252</v>
      </c>
      <c r="C102" s="109" t="s">
        <v>253</v>
      </c>
      <c r="D102" s="131">
        <v>3</v>
      </c>
      <c r="E102" s="130">
        <v>5</v>
      </c>
      <c r="F102" s="130"/>
      <c r="G102" s="130"/>
      <c r="H102" s="130"/>
      <c r="I102" s="130"/>
      <c r="J102" s="130">
        <v>2</v>
      </c>
      <c r="K102" s="130">
        <v>6</v>
      </c>
      <c r="L102" s="130">
        <v>1</v>
      </c>
      <c r="M102" s="130"/>
      <c r="N102" s="130"/>
      <c r="O102" s="130"/>
      <c r="P102" s="133">
        <v>2</v>
      </c>
      <c r="Q102" s="132">
        <v>5</v>
      </c>
      <c r="R102" s="130">
        <v>4</v>
      </c>
      <c r="S102" s="130">
        <v>1</v>
      </c>
      <c r="T102" s="132"/>
      <c r="U102" s="132">
        <v>4</v>
      </c>
      <c r="V102" s="130">
        <v>7</v>
      </c>
      <c r="W102" s="130">
        <v>5</v>
      </c>
      <c r="X102" s="130">
        <v>6</v>
      </c>
      <c r="Y102" s="130">
        <v>7</v>
      </c>
      <c r="Z102" s="132"/>
      <c r="AA102" s="141"/>
      <c r="AB102" s="125">
        <f t="shared" si="14"/>
        <v>1</v>
      </c>
      <c r="AC102" s="125">
        <f t="shared" si="15"/>
        <v>5</v>
      </c>
      <c r="AD102" s="125">
        <f t="shared" si="16"/>
        <v>9</v>
      </c>
      <c r="AE102" s="125">
        <f t="shared" si="17"/>
        <v>12</v>
      </c>
      <c r="AF102" s="125">
        <f t="shared" si="18"/>
        <v>16</v>
      </c>
      <c r="AG102" s="126">
        <f t="shared" si="19"/>
        <v>13</v>
      </c>
      <c r="AH102" s="127">
        <f t="shared" si="20"/>
        <v>14.285714285714285</v>
      </c>
      <c r="AI102" s="128">
        <f t="shared" si="21"/>
        <v>62.5</v>
      </c>
      <c r="AJ102" s="129">
        <f t="shared" si="22"/>
        <v>37.5</v>
      </c>
      <c r="AK102" s="129">
        <f t="shared" si="23"/>
        <v>40</v>
      </c>
      <c r="AL102" s="129">
        <f t="shared" si="24"/>
        <v>69.565217391304344</v>
      </c>
      <c r="AM102" s="129">
        <f t="shared" si="25"/>
        <v>86.666666666666671</v>
      </c>
    </row>
    <row r="103" spans="1:39" ht="26.25" thickBot="1" x14ac:dyDescent="0.25">
      <c r="A103" s="107">
        <v>91</v>
      </c>
      <c r="B103" s="108" t="s">
        <v>254</v>
      </c>
      <c r="C103" s="109" t="s">
        <v>255</v>
      </c>
      <c r="D103" s="131">
        <v>6</v>
      </c>
      <c r="E103" s="130">
        <v>4</v>
      </c>
      <c r="F103" s="130"/>
      <c r="G103" s="130"/>
      <c r="H103" s="130"/>
      <c r="I103" s="130"/>
      <c r="J103" s="130"/>
      <c r="K103" s="130">
        <v>2</v>
      </c>
      <c r="L103" s="130">
        <v>6</v>
      </c>
      <c r="M103" s="130"/>
      <c r="N103" s="130"/>
      <c r="O103" s="130"/>
      <c r="P103" s="131">
        <v>7</v>
      </c>
      <c r="Q103" s="130">
        <v>6</v>
      </c>
      <c r="R103" s="132"/>
      <c r="S103" s="132"/>
      <c r="T103" s="130">
        <v>7</v>
      </c>
      <c r="U103" s="130"/>
      <c r="V103" s="132"/>
      <c r="W103" s="132"/>
      <c r="X103" s="132"/>
      <c r="Y103" s="132"/>
      <c r="Z103" s="130">
        <v>7</v>
      </c>
      <c r="AA103" s="142">
        <v>7</v>
      </c>
      <c r="AB103" s="125">
        <f t="shared" si="14"/>
        <v>5</v>
      </c>
      <c r="AC103" s="125">
        <f t="shared" si="15"/>
        <v>4</v>
      </c>
      <c r="AD103" s="125">
        <f t="shared" si="16"/>
        <v>8</v>
      </c>
      <c r="AE103" s="125">
        <f t="shared" si="17"/>
        <v>13</v>
      </c>
      <c r="AF103" s="125">
        <f t="shared" si="18"/>
        <v>7</v>
      </c>
      <c r="AG103" s="126">
        <f t="shared" si="19"/>
        <v>14</v>
      </c>
      <c r="AH103" s="127">
        <f t="shared" si="20"/>
        <v>71.428571428571431</v>
      </c>
      <c r="AI103" s="128">
        <f t="shared" si="21"/>
        <v>50</v>
      </c>
      <c r="AJ103" s="129">
        <f t="shared" si="22"/>
        <v>47.058823529411761</v>
      </c>
      <c r="AK103" s="129">
        <f t="shared" si="23"/>
        <v>86.666666666666671</v>
      </c>
      <c r="AL103" s="129">
        <f t="shared" si="24"/>
        <v>100</v>
      </c>
      <c r="AM103" s="129">
        <f t="shared" si="25"/>
        <v>93.333333333333329</v>
      </c>
    </row>
    <row r="104" spans="1:39" ht="26.25" thickBot="1" x14ac:dyDescent="0.25">
      <c r="A104" s="107">
        <v>92</v>
      </c>
      <c r="B104" s="108" t="s">
        <v>256</v>
      </c>
      <c r="C104" s="109" t="s">
        <v>257</v>
      </c>
      <c r="D104" s="131">
        <v>5</v>
      </c>
      <c r="E104" s="132">
        <v>5</v>
      </c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3">
        <v>2</v>
      </c>
      <c r="Q104" s="130">
        <v>1</v>
      </c>
      <c r="R104" s="132"/>
      <c r="S104" s="132"/>
      <c r="T104" s="132"/>
      <c r="U104" s="130">
        <v>6</v>
      </c>
      <c r="V104" s="132"/>
      <c r="W104" s="132"/>
      <c r="X104" s="130">
        <v>4</v>
      </c>
      <c r="Y104" s="130">
        <v>1</v>
      </c>
      <c r="Z104" s="132"/>
      <c r="AA104" s="141"/>
      <c r="AB104" s="125">
        <f t="shared" si="14"/>
        <v>1</v>
      </c>
      <c r="AC104" s="125">
        <f t="shared" si="15"/>
        <v>5</v>
      </c>
      <c r="AD104" s="125">
        <f t="shared" si="16"/>
        <v>0</v>
      </c>
      <c r="AE104" s="125">
        <f t="shared" si="17"/>
        <v>3</v>
      </c>
      <c r="AF104" s="125">
        <f t="shared" si="18"/>
        <v>6</v>
      </c>
      <c r="AG104" s="126">
        <f t="shared" si="19"/>
        <v>5</v>
      </c>
      <c r="AH104" s="127">
        <f t="shared" si="20"/>
        <v>14.285714285714285</v>
      </c>
      <c r="AI104" s="128">
        <f t="shared" si="21"/>
        <v>62.5</v>
      </c>
      <c r="AJ104" s="129">
        <f t="shared" si="22"/>
        <v>0</v>
      </c>
      <c r="AK104" s="129">
        <f t="shared" si="23"/>
        <v>20</v>
      </c>
      <c r="AL104" s="129">
        <f t="shared" si="24"/>
        <v>75</v>
      </c>
      <c r="AM104" s="129">
        <f t="shared" si="25"/>
        <v>33.333333333333329</v>
      </c>
    </row>
    <row r="105" spans="1:39" ht="15" thickBot="1" x14ac:dyDescent="0.25">
      <c r="A105" s="107">
        <v>93</v>
      </c>
      <c r="B105" s="108" t="s">
        <v>258</v>
      </c>
      <c r="C105" s="109" t="s">
        <v>259</v>
      </c>
      <c r="D105" s="133">
        <v>4</v>
      </c>
      <c r="E105" s="130">
        <v>3</v>
      </c>
      <c r="F105" s="130"/>
      <c r="G105" s="130"/>
      <c r="H105" s="130"/>
      <c r="I105" s="130"/>
      <c r="J105" s="130">
        <v>7</v>
      </c>
      <c r="K105" s="130">
        <v>8</v>
      </c>
      <c r="L105" s="130">
        <v>9</v>
      </c>
      <c r="M105" s="130">
        <v>6</v>
      </c>
      <c r="N105" s="130"/>
      <c r="O105" s="130"/>
      <c r="P105" s="131">
        <v>6</v>
      </c>
      <c r="Q105" s="130">
        <v>2</v>
      </c>
      <c r="R105" s="132"/>
      <c r="S105" s="132"/>
      <c r="T105" s="130">
        <v>7</v>
      </c>
      <c r="U105" s="130">
        <v>8</v>
      </c>
      <c r="V105" s="132"/>
      <c r="W105" s="132"/>
      <c r="X105" s="132"/>
      <c r="Y105" s="132"/>
      <c r="Z105" s="130">
        <v>5</v>
      </c>
      <c r="AA105" s="142">
        <v>6</v>
      </c>
      <c r="AB105" s="125">
        <f t="shared" si="14"/>
        <v>7</v>
      </c>
      <c r="AC105" s="125">
        <f t="shared" si="15"/>
        <v>3</v>
      </c>
      <c r="AD105" s="125">
        <f t="shared" si="16"/>
        <v>30</v>
      </c>
      <c r="AE105" s="125">
        <f t="shared" si="17"/>
        <v>8</v>
      </c>
      <c r="AF105" s="125">
        <f t="shared" si="18"/>
        <v>15</v>
      </c>
      <c r="AG105" s="126">
        <f t="shared" si="19"/>
        <v>11</v>
      </c>
      <c r="AH105" s="127">
        <f t="shared" si="20"/>
        <v>100</v>
      </c>
      <c r="AI105" s="128">
        <f t="shared" si="21"/>
        <v>37.5</v>
      </c>
      <c r="AJ105" s="129">
        <f t="shared" si="22"/>
        <v>100</v>
      </c>
      <c r="AK105" s="129">
        <f t="shared" si="23"/>
        <v>53.333333333333336</v>
      </c>
      <c r="AL105" s="129">
        <f t="shared" si="24"/>
        <v>100</v>
      </c>
      <c r="AM105" s="129">
        <f t="shared" si="25"/>
        <v>73.333333333333329</v>
      </c>
    </row>
    <row r="106" spans="1:39" ht="15" thickBot="1" x14ac:dyDescent="0.25">
      <c r="A106" s="107">
        <v>94</v>
      </c>
      <c r="B106" s="108" t="s">
        <v>260</v>
      </c>
      <c r="C106" s="109" t="s">
        <v>261</v>
      </c>
      <c r="D106" s="131">
        <v>6</v>
      </c>
      <c r="E106" s="130">
        <v>2</v>
      </c>
      <c r="F106" s="130"/>
      <c r="G106" s="130"/>
      <c r="H106" s="130"/>
      <c r="I106" s="130"/>
      <c r="J106" s="130">
        <v>4</v>
      </c>
      <c r="K106" s="130">
        <v>2</v>
      </c>
      <c r="L106" s="130"/>
      <c r="M106" s="130"/>
      <c r="N106" s="130"/>
      <c r="O106" s="130">
        <v>3</v>
      </c>
      <c r="P106" s="131">
        <v>4</v>
      </c>
      <c r="Q106" s="130">
        <v>1</v>
      </c>
      <c r="R106" s="132"/>
      <c r="S106" s="132"/>
      <c r="T106" s="132"/>
      <c r="U106" s="132"/>
      <c r="V106" s="132"/>
      <c r="W106" s="132"/>
      <c r="X106" s="132"/>
      <c r="Y106" s="132"/>
      <c r="Z106" s="130">
        <v>2</v>
      </c>
      <c r="AA106" s="142">
        <v>2</v>
      </c>
      <c r="AB106" s="125">
        <f t="shared" si="14"/>
        <v>0</v>
      </c>
      <c r="AC106" s="125">
        <f t="shared" si="15"/>
        <v>2</v>
      </c>
      <c r="AD106" s="125">
        <f t="shared" si="16"/>
        <v>9</v>
      </c>
      <c r="AE106" s="125">
        <f t="shared" si="17"/>
        <v>5</v>
      </c>
      <c r="AF106" s="125">
        <f t="shared" si="18"/>
        <v>0</v>
      </c>
      <c r="AG106" s="126">
        <f t="shared" si="19"/>
        <v>4</v>
      </c>
      <c r="AH106" s="127">
        <f t="shared" si="20"/>
        <v>0</v>
      </c>
      <c r="AI106" s="128">
        <f t="shared" si="21"/>
        <v>25</v>
      </c>
      <c r="AJ106" s="129">
        <f t="shared" si="22"/>
        <v>39.130434782608695</v>
      </c>
      <c r="AK106" s="129">
        <f t="shared" si="23"/>
        <v>33.333333333333329</v>
      </c>
      <c r="AL106" s="129">
        <f t="shared" si="24"/>
        <v>0</v>
      </c>
      <c r="AM106" s="129">
        <f t="shared" si="25"/>
        <v>26.666666666666668</v>
      </c>
    </row>
    <row r="107" spans="1:39" ht="26.25" thickBot="1" x14ac:dyDescent="0.25">
      <c r="A107" s="107">
        <v>95</v>
      </c>
      <c r="B107" s="108" t="s">
        <v>262</v>
      </c>
      <c r="C107" s="109" t="s">
        <v>263</v>
      </c>
      <c r="D107" s="131">
        <v>3</v>
      </c>
      <c r="E107" s="130">
        <v>8</v>
      </c>
      <c r="F107" s="130"/>
      <c r="G107" s="130"/>
      <c r="H107" s="130"/>
      <c r="I107" s="130"/>
      <c r="J107" s="130">
        <v>7</v>
      </c>
      <c r="K107" s="130">
        <v>6</v>
      </c>
      <c r="L107" s="130">
        <v>9</v>
      </c>
      <c r="M107" s="130">
        <v>6</v>
      </c>
      <c r="N107" s="130"/>
      <c r="O107" s="130"/>
      <c r="P107" s="133">
        <v>4</v>
      </c>
      <c r="Q107" s="132">
        <v>7</v>
      </c>
      <c r="R107" s="130">
        <v>7</v>
      </c>
      <c r="S107" s="130">
        <v>6</v>
      </c>
      <c r="T107" s="130">
        <v>7</v>
      </c>
      <c r="U107" s="130">
        <v>8</v>
      </c>
      <c r="V107" s="132"/>
      <c r="W107" s="132"/>
      <c r="X107" s="130">
        <v>9</v>
      </c>
      <c r="Y107" s="130">
        <v>1</v>
      </c>
      <c r="Z107" s="132"/>
      <c r="AA107" s="141"/>
      <c r="AB107" s="125">
        <f t="shared" si="14"/>
        <v>3</v>
      </c>
      <c r="AC107" s="125">
        <f t="shared" si="15"/>
        <v>8</v>
      </c>
      <c r="AD107" s="125">
        <f t="shared" si="16"/>
        <v>28</v>
      </c>
      <c r="AE107" s="125">
        <f t="shared" si="17"/>
        <v>24</v>
      </c>
      <c r="AF107" s="125">
        <f t="shared" si="18"/>
        <v>15</v>
      </c>
      <c r="AG107" s="126">
        <f t="shared" si="19"/>
        <v>10</v>
      </c>
      <c r="AH107" s="127">
        <f t="shared" si="20"/>
        <v>42.857142857142854</v>
      </c>
      <c r="AI107" s="128">
        <f t="shared" si="21"/>
        <v>100</v>
      </c>
      <c r="AJ107" s="129">
        <f t="shared" si="22"/>
        <v>93.333333333333329</v>
      </c>
      <c r="AK107" s="129">
        <f t="shared" si="23"/>
        <v>80</v>
      </c>
      <c r="AL107" s="129">
        <f t="shared" si="24"/>
        <v>100</v>
      </c>
      <c r="AM107" s="129">
        <f t="shared" si="25"/>
        <v>66.666666666666657</v>
      </c>
    </row>
    <row r="108" spans="1:39" ht="26.25" thickBot="1" x14ac:dyDescent="0.25">
      <c r="A108" s="107">
        <v>96</v>
      </c>
      <c r="B108" s="108" t="s">
        <v>264</v>
      </c>
      <c r="C108" s="109" t="s">
        <v>265</v>
      </c>
      <c r="D108" s="133">
        <v>4</v>
      </c>
      <c r="E108" s="130">
        <v>4</v>
      </c>
      <c r="F108" s="130"/>
      <c r="G108" s="130"/>
      <c r="H108" s="130"/>
      <c r="I108" s="130"/>
      <c r="J108" s="130">
        <v>4</v>
      </c>
      <c r="K108" s="130">
        <v>1</v>
      </c>
      <c r="L108" s="130">
        <v>4</v>
      </c>
      <c r="M108" s="130">
        <v>1</v>
      </c>
      <c r="N108" s="130"/>
      <c r="O108" s="130"/>
      <c r="P108" s="131">
        <v>5</v>
      </c>
      <c r="Q108" s="130">
        <v>5</v>
      </c>
      <c r="R108" s="132"/>
      <c r="S108" s="132"/>
      <c r="T108" s="130">
        <v>2</v>
      </c>
      <c r="U108" s="130">
        <v>2</v>
      </c>
      <c r="V108" s="132"/>
      <c r="W108" s="132"/>
      <c r="X108" s="132"/>
      <c r="Y108" s="132"/>
      <c r="Z108" s="132"/>
      <c r="AA108" s="142">
        <v>2</v>
      </c>
      <c r="AB108" s="125">
        <f t="shared" si="14"/>
        <v>4</v>
      </c>
      <c r="AC108" s="125">
        <f t="shared" si="15"/>
        <v>4</v>
      </c>
      <c r="AD108" s="125">
        <f t="shared" si="16"/>
        <v>10</v>
      </c>
      <c r="AE108" s="125">
        <f t="shared" si="17"/>
        <v>10</v>
      </c>
      <c r="AF108" s="125">
        <f t="shared" si="18"/>
        <v>4</v>
      </c>
      <c r="AG108" s="126">
        <f t="shared" si="19"/>
        <v>2</v>
      </c>
      <c r="AH108" s="127">
        <f t="shared" si="20"/>
        <v>57.142857142857139</v>
      </c>
      <c r="AI108" s="128">
        <f t="shared" si="21"/>
        <v>50</v>
      </c>
      <c r="AJ108" s="129">
        <f t="shared" si="22"/>
        <v>33.333333333333329</v>
      </c>
      <c r="AK108" s="129">
        <f t="shared" si="23"/>
        <v>66.666666666666657</v>
      </c>
      <c r="AL108" s="129">
        <f t="shared" si="24"/>
        <v>26.666666666666668</v>
      </c>
      <c r="AM108" s="129">
        <f t="shared" si="25"/>
        <v>25</v>
      </c>
    </row>
    <row r="109" spans="1:39" ht="39" thickBot="1" x14ac:dyDescent="0.25">
      <c r="A109" s="107">
        <v>97</v>
      </c>
      <c r="B109" s="108" t="s">
        <v>266</v>
      </c>
      <c r="C109" s="109" t="s">
        <v>267</v>
      </c>
      <c r="D109" s="131">
        <v>2</v>
      </c>
      <c r="E109" s="130">
        <v>7</v>
      </c>
      <c r="F109" s="130"/>
      <c r="G109" s="130"/>
      <c r="H109" s="130"/>
      <c r="I109" s="130"/>
      <c r="J109" s="130">
        <v>4</v>
      </c>
      <c r="K109" s="130">
        <v>6</v>
      </c>
      <c r="L109" s="130">
        <v>3</v>
      </c>
      <c r="M109" s="130"/>
      <c r="N109" s="130"/>
      <c r="O109" s="130"/>
      <c r="P109" s="133">
        <v>6</v>
      </c>
      <c r="Q109" s="132">
        <v>7</v>
      </c>
      <c r="R109" s="132"/>
      <c r="S109" s="130">
        <v>8</v>
      </c>
      <c r="T109" s="132"/>
      <c r="U109" s="130">
        <v>7</v>
      </c>
      <c r="V109" s="132"/>
      <c r="W109" s="132"/>
      <c r="X109" s="130">
        <v>5</v>
      </c>
      <c r="Y109" s="130">
        <v>3</v>
      </c>
      <c r="Z109" s="132"/>
      <c r="AA109" s="141"/>
      <c r="AB109" s="125">
        <f t="shared" ref="AB109:AB120" si="26">(D123+F109+H109)</f>
        <v>2</v>
      </c>
      <c r="AC109" s="125">
        <f t="shared" si="15"/>
        <v>7</v>
      </c>
      <c r="AD109" s="125">
        <f t="shared" si="16"/>
        <v>13</v>
      </c>
      <c r="AE109" s="125">
        <f t="shared" si="17"/>
        <v>21</v>
      </c>
      <c r="AF109" s="125">
        <f t="shared" si="18"/>
        <v>7</v>
      </c>
      <c r="AG109" s="126">
        <f t="shared" si="19"/>
        <v>8</v>
      </c>
      <c r="AH109" s="127">
        <f t="shared" ref="AH109:AH120" si="27">IFERROR(AB109/((IF(ISBLANK(D123)=FALSE,7,0))+(IF(ISBLANK(F109)=FALSE,7,0))+(IF(ISBLANK(H109)=FALSE,7,0)) )*100,0)</f>
        <v>28.571428571428569</v>
      </c>
      <c r="AI109" s="128">
        <f t="shared" si="21"/>
        <v>87.5</v>
      </c>
      <c r="AJ109" s="129">
        <f t="shared" si="22"/>
        <v>54.166666666666664</v>
      </c>
      <c r="AK109" s="129">
        <f t="shared" si="23"/>
        <v>91.304347826086953</v>
      </c>
      <c r="AL109" s="129">
        <f t="shared" si="24"/>
        <v>87.5</v>
      </c>
      <c r="AM109" s="129">
        <f t="shared" si="25"/>
        <v>53.333333333333336</v>
      </c>
    </row>
    <row r="110" spans="1:39" ht="26.25" thickBot="1" x14ac:dyDescent="0.25">
      <c r="A110" s="107">
        <v>98</v>
      </c>
      <c r="B110" s="108" t="s">
        <v>268</v>
      </c>
      <c r="C110" s="109" t="s">
        <v>269</v>
      </c>
      <c r="D110" s="131">
        <v>1</v>
      </c>
      <c r="E110" s="130">
        <v>7</v>
      </c>
      <c r="F110" s="130"/>
      <c r="G110" s="130"/>
      <c r="H110" s="130"/>
      <c r="I110" s="130"/>
      <c r="J110" s="130">
        <v>6</v>
      </c>
      <c r="K110" s="130">
        <v>8</v>
      </c>
      <c r="L110" s="130">
        <v>9</v>
      </c>
      <c r="M110" s="130">
        <v>4</v>
      </c>
      <c r="N110" s="130"/>
      <c r="O110" s="130"/>
      <c r="P110" s="131">
        <v>2</v>
      </c>
      <c r="Q110" s="130">
        <v>7</v>
      </c>
      <c r="R110" s="132"/>
      <c r="S110" s="132"/>
      <c r="T110" s="130">
        <v>6</v>
      </c>
      <c r="U110" s="130">
        <v>8</v>
      </c>
      <c r="V110" s="132"/>
      <c r="W110" s="132"/>
      <c r="X110" s="132"/>
      <c r="Y110" s="132"/>
      <c r="Z110" s="130">
        <v>3</v>
      </c>
      <c r="AA110" s="142">
        <v>5</v>
      </c>
      <c r="AB110" s="125">
        <f t="shared" si="26"/>
        <v>1</v>
      </c>
      <c r="AC110" s="125">
        <f t="shared" si="15"/>
        <v>7</v>
      </c>
      <c r="AD110" s="125">
        <f t="shared" si="16"/>
        <v>27</v>
      </c>
      <c r="AE110" s="125">
        <f t="shared" si="17"/>
        <v>9</v>
      </c>
      <c r="AF110" s="125">
        <f t="shared" si="18"/>
        <v>14</v>
      </c>
      <c r="AG110" s="126">
        <f t="shared" si="19"/>
        <v>8</v>
      </c>
      <c r="AH110" s="127">
        <f t="shared" si="27"/>
        <v>14.285714285714285</v>
      </c>
      <c r="AI110" s="128">
        <f t="shared" si="21"/>
        <v>87.5</v>
      </c>
      <c r="AJ110" s="129">
        <f t="shared" si="22"/>
        <v>90</v>
      </c>
      <c r="AK110" s="129">
        <f t="shared" si="23"/>
        <v>60</v>
      </c>
      <c r="AL110" s="129">
        <f t="shared" si="24"/>
        <v>93.333333333333329</v>
      </c>
      <c r="AM110" s="129">
        <f t="shared" si="25"/>
        <v>53.333333333333336</v>
      </c>
    </row>
    <row r="111" spans="1:39" ht="26.25" thickBot="1" x14ac:dyDescent="0.25">
      <c r="A111" s="107">
        <v>99</v>
      </c>
      <c r="B111" s="108" t="s">
        <v>270</v>
      </c>
      <c r="C111" s="109" t="s">
        <v>271</v>
      </c>
      <c r="D111" s="131">
        <v>7</v>
      </c>
      <c r="E111" s="130">
        <v>4</v>
      </c>
      <c r="F111" s="130"/>
      <c r="G111" s="130"/>
      <c r="H111" s="130"/>
      <c r="I111" s="130"/>
      <c r="J111" s="130">
        <v>7</v>
      </c>
      <c r="K111" s="130">
        <v>4</v>
      </c>
      <c r="L111" s="130">
        <v>9</v>
      </c>
      <c r="M111" s="130">
        <v>3</v>
      </c>
      <c r="N111" s="130"/>
      <c r="O111" s="130"/>
      <c r="P111" s="131">
        <v>7</v>
      </c>
      <c r="Q111" s="130">
        <v>5</v>
      </c>
      <c r="R111" s="132"/>
      <c r="S111" s="132"/>
      <c r="T111" s="130">
        <v>4</v>
      </c>
      <c r="U111" s="130">
        <v>5</v>
      </c>
      <c r="V111" s="132"/>
      <c r="W111" s="132"/>
      <c r="X111" s="130">
        <v>3</v>
      </c>
      <c r="Y111" s="130">
        <v>3</v>
      </c>
      <c r="Z111" s="132"/>
      <c r="AA111" s="141"/>
      <c r="AB111" s="125">
        <f t="shared" si="26"/>
        <v>7</v>
      </c>
      <c r="AC111" s="125">
        <f t="shared" si="15"/>
        <v>4</v>
      </c>
      <c r="AD111" s="125">
        <f t="shared" si="16"/>
        <v>23</v>
      </c>
      <c r="AE111" s="125">
        <f t="shared" si="17"/>
        <v>12</v>
      </c>
      <c r="AF111" s="125">
        <f t="shared" si="18"/>
        <v>9</v>
      </c>
      <c r="AG111" s="126">
        <f t="shared" si="19"/>
        <v>6</v>
      </c>
      <c r="AH111" s="127">
        <f t="shared" si="27"/>
        <v>100</v>
      </c>
      <c r="AI111" s="128">
        <f t="shared" si="21"/>
        <v>50</v>
      </c>
      <c r="AJ111" s="129">
        <f t="shared" si="22"/>
        <v>76.666666666666671</v>
      </c>
      <c r="AK111" s="129">
        <f t="shared" si="23"/>
        <v>80</v>
      </c>
      <c r="AL111" s="129">
        <f t="shared" si="24"/>
        <v>60</v>
      </c>
      <c r="AM111" s="129">
        <f t="shared" si="25"/>
        <v>40</v>
      </c>
    </row>
    <row r="112" spans="1:39" ht="15" thickBot="1" x14ac:dyDescent="0.25">
      <c r="A112" s="107">
        <v>100</v>
      </c>
      <c r="B112" s="108" t="s">
        <v>272</v>
      </c>
      <c r="C112" s="109" t="s">
        <v>273</v>
      </c>
      <c r="D112" s="131">
        <v>1</v>
      </c>
      <c r="E112" s="132">
        <v>1</v>
      </c>
      <c r="F112" s="132"/>
      <c r="G112" s="132"/>
      <c r="H112" s="132">
        <v>3</v>
      </c>
      <c r="I112" s="132"/>
      <c r="J112" s="132"/>
      <c r="K112" s="132"/>
      <c r="L112" s="132"/>
      <c r="M112" s="132"/>
      <c r="N112" s="132"/>
      <c r="O112" s="132"/>
      <c r="P112" s="131">
        <v>7</v>
      </c>
      <c r="Q112" s="132">
        <v>2</v>
      </c>
      <c r="R112" s="132"/>
      <c r="S112" s="132"/>
      <c r="T112" s="130">
        <v>2</v>
      </c>
      <c r="U112" s="132"/>
      <c r="V112" s="132"/>
      <c r="W112" s="132"/>
      <c r="X112" s="132"/>
      <c r="Y112" s="132"/>
      <c r="Z112" s="130">
        <v>2</v>
      </c>
      <c r="AA112" s="141"/>
      <c r="AB112" s="125">
        <f t="shared" si="26"/>
        <v>4</v>
      </c>
      <c r="AC112" s="125">
        <f t="shared" si="15"/>
        <v>1</v>
      </c>
      <c r="AD112" s="125">
        <f t="shared" si="16"/>
        <v>0</v>
      </c>
      <c r="AE112" s="125">
        <f t="shared" si="17"/>
        <v>9</v>
      </c>
      <c r="AF112" s="125">
        <f t="shared" si="18"/>
        <v>2</v>
      </c>
      <c r="AG112" s="126">
        <f t="shared" si="19"/>
        <v>2</v>
      </c>
      <c r="AH112" s="127">
        <f t="shared" si="27"/>
        <v>28.571428571428569</v>
      </c>
      <c r="AI112" s="128">
        <f t="shared" si="21"/>
        <v>12.5</v>
      </c>
      <c r="AJ112" s="129">
        <f t="shared" si="22"/>
        <v>0</v>
      </c>
      <c r="AK112" s="129">
        <f t="shared" si="23"/>
        <v>60</v>
      </c>
      <c r="AL112" s="129">
        <f t="shared" si="24"/>
        <v>28.571428571428569</v>
      </c>
      <c r="AM112" s="129">
        <f t="shared" si="25"/>
        <v>28.571428571428569</v>
      </c>
    </row>
    <row r="113" spans="1:39" ht="26.25" thickBot="1" x14ac:dyDescent="0.3">
      <c r="A113" s="107">
        <v>101</v>
      </c>
      <c r="B113" s="108" t="s">
        <v>274</v>
      </c>
      <c r="C113" s="109" t="s">
        <v>275</v>
      </c>
      <c r="D113" s="131">
        <v>1</v>
      </c>
      <c r="E113" s="130">
        <v>1</v>
      </c>
      <c r="F113" s="132"/>
      <c r="G113" s="130">
        <v>6</v>
      </c>
      <c r="H113" s="130">
        <v>6</v>
      </c>
      <c r="I113" s="130">
        <v>2</v>
      </c>
      <c r="J113" s="132"/>
      <c r="K113" s="132"/>
      <c r="L113" s="132"/>
      <c r="M113" s="132"/>
      <c r="N113" s="132"/>
      <c r="O113" s="132"/>
      <c r="P113" s="143">
        <v>3</v>
      </c>
      <c r="Q113" s="135">
        <v>3</v>
      </c>
      <c r="R113" s="132"/>
      <c r="S113" s="132"/>
      <c r="T113" s="132"/>
      <c r="U113" s="132"/>
      <c r="V113" s="132"/>
      <c r="W113" s="132"/>
      <c r="X113" s="132"/>
      <c r="Y113" s="132"/>
      <c r="Z113" s="132"/>
      <c r="AA113" s="141"/>
      <c r="AB113" s="125">
        <f t="shared" si="26"/>
        <v>7</v>
      </c>
      <c r="AC113" s="125">
        <f t="shared" si="15"/>
        <v>9</v>
      </c>
      <c r="AD113" s="125">
        <f t="shared" si="16"/>
        <v>0</v>
      </c>
      <c r="AE113" s="125">
        <f t="shared" si="17"/>
        <v>6</v>
      </c>
      <c r="AF113" s="125">
        <f t="shared" si="18"/>
        <v>0</v>
      </c>
      <c r="AG113" s="126">
        <f t="shared" si="19"/>
        <v>0</v>
      </c>
      <c r="AH113" s="127">
        <f t="shared" si="27"/>
        <v>50</v>
      </c>
      <c r="AI113" s="128">
        <f t="shared" si="21"/>
        <v>37.5</v>
      </c>
      <c r="AJ113" s="129">
        <f t="shared" si="22"/>
        <v>0</v>
      </c>
      <c r="AK113" s="129">
        <f t="shared" si="23"/>
        <v>40</v>
      </c>
      <c r="AL113" s="129">
        <f t="shared" si="24"/>
        <v>0</v>
      </c>
      <c r="AM113" s="129">
        <f t="shared" si="25"/>
        <v>0</v>
      </c>
    </row>
    <row r="114" spans="1:39" ht="15" thickBot="1" x14ac:dyDescent="0.25">
      <c r="A114" s="107">
        <v>102</v>
      </c>
      <c r="B114" s="108" t="s">
        <v>276</v>
      </c>
      <c r="C114" s="109" t="s">
        <v>277</v>
      </c>
      <c r="D114" s="131">
        <v>4</v>
      </c>
      <c r="E114" s="130">
        <v>1</v>
      </c>
      <c r="F114" s="132"/>
      <c r="G114" s="132"/>
      <c r="H114" s="130">
        <v>5</v>
      </c>
      <c r="I114" s="130">
        <v>7</v>
      </c>
      <c r="J114" s="132"/>
      <c r="K114" s="132"/>
      <c r="L114" s="130">
        <v>2</v>
      </c>
      <c r="M114" s="130">
        <v>4</v>
      </c>
      <c r="N114" s="132"/>
      <c r="O114" s="132"/>
      <c r="P114" s="131">
        <v>1</v>
      </c>
      <c r="Q114" s="130">
        <v>6</v>
      </c>
      <c r="R114" s="132"/>
      <c r="S114" s="132"/>
      <c r="T114" s="132"/>
      <c r="U114" s="132"/>
      <c r="V114" s="132"/>
      <c r="W114" s="130">
        <v>4</v>
      </c>
      <c r="X114" s="132"/>
      <c r="Y114" s="132"/>
      <c r="Z114" s="130">
        <v>2</v>
      </c>
      <c r="AA114" s="142">
        <v>2</v>
      </c>
      <c r="AB114" s="125">
        <f t="shared" si="26"/>
        <v>9</v>
      </c>
      <c r="AC114" s="125">
        <f t="shared" si="15"/>
        <v>8</v>
      </c>
      <c r="AD114" s="125">
        <f t="shared" si="16"/>
        <v>6</v>
      </c>
      <c r="AE114" s="125">
        <f t="shared" si="17"/>
        <v>7</v>
      </c>
      <c r="AF114" s="125">
        <f t="shared" si="18"/>
        <v>4</v>
      </c>
      <c r="AG114" s="126">
        <f t="shared" si="19"/>
        <v>4</v>
      </c>
      <c r="AH114" s="127">
        <f t="shared" si="27"/>
        <v>64.285714285714292</v>
      </c>
      <c r="AI114" s="128">
        <f t="shared" si="21"/>
        <v>50</v>
      </c>
      <c r="AJ114" s="129">
        <f t="shared" si="22"/>
        <v>40</v>
      </c>
      <c r="AK114" s="129">
        <f t="shared" si="23"/>
        <v>46.666666666666664</v>
      </c>
      <c r="AL114" s="129">
        <f t="shared" si="24"/>
        <v>50</v>
      </c>
      <c r="AM114" s="129">
        <f t="shared" si="25"/>
        <v>26.666666666666668</v>
      </c>
    </row>
    <row r="115" spans="1:39" ht="26.25" thickBot="1" x14ac:dyDescent="0.25">
      <c r="A115" s="107">
        <v>103</v>
      </c>
      <c r="B115" s="108" t="s">
        <v>278</v>
      </c>
      <c r="C115" s="109" t="s">
        <v>279</v>
      </c>
      <c r="D115" s="131">
        <v>2</v>
      </c>
      <c r="E115" s="130">
        <v>4</v>
      </c>
      <c r="F115" s="130"/>
      <c r="G115" s="130"/>
      <c r="H115" s="130"/>
      <c r="I115" s="130"/>
      <c r="J115" s="130">
        <v>7</v>
      </c>
      <c r="K115" s="130">
        <v>8</v>
      </c>
      <c r="L115" s="130">
        <v>9</v>
      </c>
      <c r="M115" s="130">
        <v>6</v>
      </c>
      <c r="N115" s="130"/>
      <c r="O115" s="130"/>
      <c r="P115" s="131"/>
      <c r="Q115" s="130">
        <v>8</v>
      </c>
      <c r="R115" s="132"/>
      <c r="S115" s="132"/>
      <c r="T115" s="130">
        <v>7</v>
      </c>
      <c r="U115" s="130">
        <v>7</v>
      </c>
      <c r="V115" s="132"/>
      <c r="W115" s="132"/>
      <c r="X115" s="130">
        <v>9</v>
      </c>
      <c r="Y115" s="130">
        <v>6</v>
      </c>
      <c r="Z115" s="132"/>
      <c r="AA115" s="141"/>
      <c r="AB115" s="125">
        <f t="shared" si="26"/>
        <v>2</v>
      </c>
      <c r="AC115" s="125">
        <f t="shared" si="15"/>
        <v>4</v>
      </c>
      <c r="AD115" s="125">
        <f t="shared" si="16"/>
        <v>30</v>
      </c>
      <c r="AE115" s="125">
        <f t="shared" si="17"/>
        <v>8</v>
      </c>
      <c r="AF115" s="125">
        <f t="shared" si="18"/>
        <v>14</v>
      </c>
      <c r="AG115" s="126">
        <f t="shared" si="19"/>
        <v>15</v>
      </c>
      <c r="AH115" s="127">
        <f t="shared" si="27"/>
        <v>28.571428571428569</v>
      </c>
      <c r="AI115" s="128">
        <f t="shared" si="21"/>
        <v>50</v>
      </c>
      <c r="AJ115" s="129">
        <f t="shared" si="22"/>
        <v>100</v>
      </c>
      <c r="AK115" s="129">
        <f t="shared" si="23"/>
        <v>100</v>
      </c>
      <c r="AL115" s="129">
        <f t="shared" si="24"/>
        <v>93.333333333333329</v>
      </c>
      <c r="AM115" s="129">
        <f t="shared" si="25"/>
        <v>100</v>
      </c>
    </row>
    <row r="116" spans="1:39" ht="26.25" thickBot="1" x14ac:dyDescent="0.25">
      <c r="A116" s="107">
        <v>104</v>
      </c>
      <c r="B116" s="108" t="s">
        <v>280</v>
      </c>
      <c r="C116" s="109" t="s">
        <v>281</v>
      </c>
      <c r="D116" s="131">
        <v>1</v>
      </c>
      <c r="E116" s="130">
        <v>2</v>
      </c>
      <c r="F116" s="130"/>
      <c r="G116" s="130"/>
      <c r="H116" s="130"/>
      <c r="I116" s="130">
        <v>4</v>
      </c>
      <c r="J116" s="130"/>
      <c r="K116" s="130"/>
      <c r="L116" s="130"/>
      <c r="M116" s="130"/>
      <c r="N116" s="130"/>
      <c r="O116" s="130"/>
      <c r="P116" s="144"/>
      <c r="Q116" s="137">
        <v>1</v>
      </c>
      <c r="R116" s="138"/>
      <c r="S116" s="138"/>
      <c r="T116" s="137">
        <v>1</v>
      </c>
      <c r="U116" s="138"/>
      <c r="V116" s="138"/>
      <c r="W116" s="138"/>
      <c r="X116" s="137">
        <v>4</v>
      </c>
      <c r="Y116" s="138"/>
      <c r="Z116" s="138"/>
      <c r="AA116" s="145"/>
      <c r="AB116" s="125">
        <f t="shared" si="26"/>
        <v>1</v>
      </c>
      <c r="AC116" s="125">
        <f t="shared" si="15"/>
        <v>6</v>
      </c>
      <c r="AD116" s="125">
        <f t="shared" si="16"/>
        <v>0</v>
      </c>
      <c r="AE116" s="125">
        <f t="shared" si="17"/>
        <v>1</v>
      </c>
      <c r="AF116" s="125">
        <f t="shared" si="18"/>
        <v>1</v>
      </c>
      <c r="AG116" s="126">
        <f t="shared" si="19"/>
        <v>4</v>
      </c>
      <c r="AH116" s="127">
        <f t="shared" si="27"/>
        <v>14.285714285714285</v>
      </c>
      <c r="AI116" s="128">
        <f t="shared" si="21"/>
        <v>37.5</v>
      </c>
      <c r="AJ116" s="129">
        <f t="shared" si="22"/>
        <v>0</v>
      </c>
      <c r="AK116" s="129">
        <f t="shared" si="23"/>
        <v>12.5</v>
      </c>
      <c r="AL116" s="129">
        <f t="shared" si="24"/>
        <v>14.285714285714285</v>
      </c>
      <c r="AM116" s="129">
        <f t="shared" si="25"/>
        <v>44.444444444444443</v>
      </c>
    </row>
    <row r="117" spans="1:39" ht="26.25" thickBot="1" x14ac:dyDescent="0.25">
      <c r="A117" s="107">
        <v>105</v>
      </c>
      <c r="B117" s="108" t="s">
        <v>282</v>
      </c>
      <c r="C117" s="109" t="s">
        <v>283</v>
      </c>
      <c r="D117" s="131">
        <v>5</v>
      </c>
      <c r="E117" s="130">
        <v>1</v>
      </c>
      <c r="F117" s="130"/>
      <c r="G117" s="130"/>
      <c r="H117" s="130"/>
      <c r="I117" s="130"/>
      <c r="J117" s="130">
        <v>7</v>
      </c>
      <c r="K117" s="130">
        <v>8</v>
      </c>
      <c r="L117" s="130">
        <v>9</v>
      </c>
      <c r="M117" s="130">
        <v>6</v>
      </c>
      <c r="N117" s="130"/>
      <c r="O117" s="130"/>
      <c r="P117" s="131">
        <v>7</v>
      </c>
      <c r="Q117" s="130">
        <v>7</v>
      </c>
      <c r="R117" s="132"/>
      <c r="S117" s="132"/>
      <c r="T117" s="130">
        <v>7</v>
      </c>
      <c r="U117" s="130">
        <v>8</v>
      </c>
      <c r="V117" s="132"/>
      <c r="W117" s="132"/>
      <c r="X117" s="130">
        <v>8</v>
      </c>
      <c r="Y117" s="130">
        <v>7</v>
      </c>
      <c r="Z117" s="132"/>
      <c r="AA117" s="141"/>
      <c r="AB117" s="125">
        <f t="shared" si="26"/>
        <v>5</v>
      </c>
      <c r="AC117" s="125">
        <f t="shared" si="15"/>
        <v>1</v>
      </c>
      <c r="AD117" s="125">
        <f t="shared" si="16"/>
        <v>30</v>
      </c>
      <c r="AE117" s="125">
        <f t="shared" si="17"/>
        <v>14</v>
      </c>
      <c r="AF117" s="125">
        <f t="shared" si="18"/>
        <v>15</v>
      </c>
      <c r="AG117" s="126">
        <f t="shared" si="19"/>
        <v>15</v>
      </c>
      <c r="AH117" s="127">
        <f t="shared" si="27"/>
        <v>71.428571428571431</v>
      </c>
      <c r="AI117" s="128">
        <f t="shared" si="21"/>
        <v>12.5</v>
      </c>
      <c r="AJ117" s="129">
        <f t="shared" si="22"/>
        <v>100</v>
      </c>
      <c r="AK117" s="129">
        <f t="shared" si="23"/>
        <v>93.333333333333329</v>
      </c>
      <c r="AL117" s="129">
        <f t="shared" si="24"/>
        <v>100</v>
      </c>
      <c r="AM117" s="129">
        <f t="shared" si="25"/>
        <v>100</v>
      </c>
    </row>
    <row r="118" spans="1:39" ht="15" thickBot="1" x14ac:dyDescent="0.25">
      <c r="A118" s="107">
        <v>106</v>
      </c>
      <c r="B118" s="108" t="s">
        <v>284</v>
      </c>
      <c r="C118" s="109" t="s">
        <v>285</v>
      </c>
      <c r="D118" s="133">
        <v>1</v>
      </c>
      <c r="E118" s="130"/>
      <c r="F118" s="130"/>
      <c r="G118" s="130"/>
      <c r="H118" s="130"/>
      <c r="I118" s="130"/>
      <c r="J118" s="130">
        <v>3</v>
      </c>
      <c r="K118" s="130">
        <v>1</v>
      </c>
      <c r="L118" s="130"/>
      <c r="M118" s="130"/>
      <c r="N118" s="130"/>
      <c r="O118" s="130"/>
      <c r="P118" s="133"/>
      <c r="Q118" s="130">
        <v>8</v>
      </c>
      <c r="R118" s="132"/>
      <c r="S118" s="132"/>
      <c r="T118" s="132"/>
      <c r="U118" s="130">
        <v>5</v>
      </c>
      <c r="V118" s="132"/>
      <c r="W118" s="132"/>
      <c r="X118" s="132"/>
      <c r="Y118" s="132"/>
      <c r="Z118" s="132"/>
      <c r="AA118" s="141"/>
      <c r="AB118" s="125">
        <f t="shared" si="26"/>
        <v>1</v>
      </c>
      <c r="AC118" s="125">
        <f t="shared" si="15"/>
        <v>0</v>
      </c>
      <c r="AD118" s="125">
        <f t="shared" si="16"/>
        <v>4</v>
      </c>
      <c r="AE118" s="125">
        <f t="shared" si="17"/>
        <v>8</v>
      </c>
      <c r="AF118" s="125">
        <f t="shared" si="18"/>
        <v>5</v>
      </c>
      <c r="AG118" s="126">
        <f t="shared" si="19"/>
        <v>0</v>
      </c>
      <c r="AH118" s="127">
        <f t="shared" si="27"/>
        <v>14.285714285714285</v>
      </c>
      <c r="AI118" s="128">
        <f t="shared" si="21"/>
        <v>0</v>
      </c>
      <c r="AJ118" s="129">
        <f t="shared" si="22"/>
        <v>26.666666666666668</v>
      </c>
      <c r="AK118" s="129">
        <f t="shared" si="23"/>
        <v>100</v>
      </c>
      <c r="AL118" s="129">
        <f t="shared" si="24"/>
        <v>62.5</v>
      </c>
      <c r="AM118" s="129">
        <f t="shared" si="25"/>
        <v>0</v>
      </c>
    </row>
    <row r="119" spans="1:39" ht="15" thickBot="1" x14ac:dyDescent="0.25">
      <c r="A119" s="107">
        <v>107</v>
      </c>
      <c r="B119" s="108" t="s">
        <v>286</v>
      </c>
      <c r="C119" s="109" t="s">
        <v>287</v>
      </c>
      <c r="D119" s="131">
        <v>7</v>
      </c>
      <c r="E119" s="130">
        <v>6</v>
      </c>
      <c r="F119" s="130"/>
      <c r="G119" s="130"/>
      <c r="H119" s="130"/>
      <c r="I119" s="130"/>
      <c r="J119" s="130">
        <v>7</v>
      </c>
      <c r="K119" s="130"/>
      <c r="L119" s="130">
        <v>4</v>
      </c>
      <c r="M119" s="130"/>
      <c r="N119" s="130"/>
      <c r="O119" s="130"/>
      <c r="P119" s="131">
        <v>4</v>
      </c>
      <c r="Q119" s="130">
        <v>1</v>
      </c>
      <c r="R119" s="132"/>
      <c r="S119" s="132"/>
      <c r="T119" s="132"/>
      <c r="U119" s="130">
        <v>4</v>
      </c>
      <c r="V119" s="132"/>
      <c r="W119" s="132"/>
      <c r="X119" s="132"/>
      <c r="Y119" s="132"/>
      <c r="Z119" s="132"/>
      <c r="AA119" s="141"/>
      <c r="AB119" s="125">
        <f t="shared" si="26"/>
        <v>7</v>
      </c>
      <c r="AC119" s="125">
        <f t="shared" si="15"/>
        <v>6</v>
      </c>
      <c r="AD119" s="125">
        <f t="shared" si="16"/>
        <v>11</v>
      </c>
      <c r="AE119" s="125">
        <f t="shared" si="17"/>
        <v>5</v>
      </c>
      <c r="AF119" s="125">
        <f t="shared" si="18"/>
        <v>4</v>
      </c>
      <c r="AG119" s="126">
        <f t="shared" si="19"/>
        <v>0</v>
      </c>
      <c r="AH119" s="127">
        <f t="shared" si="27"/>
        <v>100</v>
      </c>
      <c r="AI119" s="128">
        <f t="shared" si="21"/>
        <v>75</v>
      </c>
      <c r="AJ119" s="129">
        <f t="shared" si="22"/>
        <v>68.75</v>
      </c>
      <c r="AK119" s="129">
        <f t="shared" si="23"/>
        <v>33.333333333333329</v>
      </c>
      <c r="AL119" s="129">
        <f t="shared" si="24"/>
        <v>50</v>
      </c>
      <c r="AM119" s="129">
        <f t="shared" si="25"/>
        <v>0</v>
      </c>
    </row>
    <row r="120" spans="1:39" ht="15" thickBot="1" x14ac:dyDescent="0.25">
      <c r="A120" s="107">
        <v>108</v>
      </c>
      <c r="B120" s="108" t="s">
        <v>288</v>
      </c>
      <c r="C120" s="109" t="s">
        <v>289</v>
      </c>
      <c r="D120" s="131"/>
      <c r="E120" s="130">
        <v>6</v>
      </c>
      <c r="F120" s="130"/>
      <c r="G120" s="130"/>
      <c r="H120" s="130"/>
      <c r="I120" s="130"/>
      <c r="J120" s="130">
        <v>5</v>
      </c>
      <c r="K120" s="130">
        <v>4</v>
      </c>
      <c r="L120" s="130">
        <v>4</v>
      </c>
      <c r="M120" s="130">
        <v>6</v>
      </c>
      <c r="N120" s="130"/>
      <c r="O120" s="130"/>
      <c r="P120" s="131">
        <v>3</v>
      </c>
      <c r="Q120" s="130">
        <v>7</v>
      </c>
      <c r="R120" s="132"/>
      <c r="S120" s="132"/>
      <c r="T120" s="130">
        <v>6</v>
      </c>
      <c r="U120" s="130">
        <v>8</v>
      </c>
      <c r="V120" s="132"/>
      <c r="W120" s="132"/>
      <c r="X120" s="132"/>
      <c r="Y120" s="132"/>
      <c r="Z120" s="132"/>
      <c r="AA120" s="141"/>
      <c r="AB120" s="125">
        <f t="shared" si="26"/>
        <v>0</v>
      </c>
      <c r="AC120" s="125">
        <f t="shared" si="15"/>
        <v>6</v>
      </c>
      <c r="AD120" s="125">
        <f t="shared" si="16"/>
        <v>19</v>
      </c>
      <c r="AE120" s="125">
        <f t="shared" si="17"/>
        <v>10</v>
      </c>
      <c r="AF120" s="125">
        <f t="shared" si="18"/>
        <v>14</v>
      </c>
      <c r="AG120" s="126">
        <f t="shared" si="19"/>
        <v>0</v>
      </c>
      <c r="AH120" s="127">
        <f t="shared" si="27"/>
        <v>0</v>
      </c>
      <c r="AI120" s="128">
        <f t="shared" si="21"/>
        <v>75</v>
      </c>
      <c r="AJ120" s="129">
        <f t="shared" si="22"/>
        <v>63.333333333333329</v>
      </c>
      <c r="AK120" s="129">
        <f t="shared" si="23"/>
        <v>66.666666666666657</v>
      </c>
      <c r="AL120" s="129">
        <f t="shared" si="24"/>
        <v>93.333333333333329</v>
      </c>
      <c r="AM120" s="129">
        <f t="shared" si="25"/>
        <v>0</v>
      </c>
    </row>
    <row r="121" spans="1:39" ht="15" thickBot="1" x14ac:dyDescent="0.25">
      <c r="A121" s="107">
        <v>109</v>
      </c>
      <c r="B121" s="108" t="s">
        <v>290</v>
      </c>
      <c r="C121" s="109" t="s">
        <v>291</v>
      </c>
      <c r="D121" s="131">
        <v>3</v>
      </c>
      <c r="E121" s="130">
        <v>8</v>
      </c>
      <c r="F121" s="130"/>
      <c r="G121" s="130"/>
      <c r="H121" s="130"/>
      <c r="I121" s="130">
        <v>3</v>
      </c>
      <c r="J121" s="130">
        <v>6</v>
      </c>
      <c r="K121" s="130">
        <v>3</v>
      </c>
      <c r="L121" s="130">
        <v>9</v>
      </c>
      <c r="M121" s="130">
        <v>5</v>
      </c>
      <c r="N121" s="130"/>
      <c r="O121" s="130"/>
      <c r="P121" s="131">
        <v>7</v>
      </c>
      <c r="Q121" s="130"/>
      <c r="R121" s="132"/>
      <c r="S121" s="132"/>
      <c r="T121" s="130">
        <v>4</v>
      </c>
      <c r="U121" s="130">
        <v>5</v>
      </c>
      <c r="V121" s="130"/>
      <c r="W121" s="132"/>
      <c r="X121" s="130">
        <v>2</v>
      </c>
      <c r="Y121" s="132"/>
      <c r="Z121" s="132"/>
      <c r="AA121" s="141"/>
      <c r="AB121" s="125">
        <f t="shared" ref="AB121:AB134" si="28">(D135+F121+H121)</f>
        <v>0</v>
      </c>
      <c r="AC121" s="125">
        <f t="shared" si="15"/>
        <v>11</v>
      </c>
      <c r="AD121" s="125">
        <f t="shared" si="16"/>
        <v>23</v>
      </c>
      <c r="AE121" s="125">
        <f t="shared" si="17"/>
        <v>7</v>
      </c>
      <c r="AF121" s="125">
        <f t="shared" si="18"/>
        <v>9</v>
      </c>
      <c r="AG121" s="126">
        <f t="shared" si="19"/>
        <v>2</v>
      </c>
      <c r="AH121" s="127">
        <f>IFERROR(AB121/((IF(ISBLANK(#REF!)=FALSE,7,0))+(IF(ISBLANK(F121)=FALSE,7,0))+(IF(ISBLANK(H121)=FALSE,7,0)) )*100,0)</f>
        <v>0</v>
      </c>
      <c r="AI121" s="128">
        <f t="shared" si="21"/>
        <v>68.75</v>
      </c>
      <c r="AJ121" s="129">
        <f t="shared" si="22"/>
        <v>76.666666666666671</v>
      </c>
      <c r="AK121" s="129">
        <f t="shared" si="23"/>
        <v>100</v>
      </c>
      <c r="AL121" s="129">
        <f t="shared" si="24"/>
        <v>60</v>
      </c>
      <c r="AM121" s="129">
        <f t="shared" si="25"/>
        <v>22.222222222222221</v>
      </c>
    </row>
    <row r="122" spans="1:39" ht="26.25" thickBot="1" x14ac:dyDescent="0.25">
      <c r="A122" s="107">
        <v>110</v>
      </c>
      <c r="B122" s="108" t="s">
        <v>292</v>
      </c>
      <c r="C122" s="109" t="s">
        <v>293</v>
      </c>
      <c r="D122" s="131">
        <v>4</v>
      </c>
      <c r="E122" s="130">
        <v>6</v>
      </c>
      <c r="F122" s="130"/>
      <c r="G122" s="130"/>
      <c r="H122" s="130"/>
      <c r="I122" s="130"/>
      <c r="J122" s="130">
        <v>7</v>
      </c>
      <c r="K122" s="130">
        <v>8</v>
      </c>
      <c r="L122" s="130">
        <v>9</v>
      </c>
      <c r="M122" s="130">
        <v>4</v>
      </c>
      <c r="N122" s="130"/>
      <c r="O122" s="130"/>
      <c r="P122" s="131">
        <v>5</v>
      </c>
      <c r="Q122" s="130">
        <v>8</v>
      </c>
      <c r="R122" s="132"/>
      <c r="S122" s="132"/>
      <c r="T122" s="130">
        <v>1</v>
      </c>
      <c r="U122" s="130">
        <v>8</v>
      </c>
      <c r="V122" s="132"/>
      <c r="W122" s="132"/>
      <c r="X122" s="132"/>
      <c r="Y122" s="132"/>
      <c r="Z122" s="132"/>
      <c r="AA122" s="141"/>
      <c r="AB122" s="125">
        <f t="shared" si="28"/>
        <v>0</v>
      </c>
      <c r="AC122" s="125">
        <f t="shared" si="15"/>
        <v>6</v>
      </c>
      <c r="AD122" s="125">
        <f t="shared" si="16"/>
        <v>28</v>
      </c>
      <c r="AE122" s="125">
        <f t="shared" si="17"/>
        <v>13</v>
      </c>
      <c r="AF122" s="125">
        <f t="shared" si="18"/>
        <v>9</v>
      </c>
      <c r="AG122" s="126">
        <f t="shared" si="19"/>
        <v>0</v>
      </c>
      <c r="AH122" s="127">
        <f>IFERROR(AB122/((IF(ISBLANK(#REF!)=FALSE,7,0))+(IF(ISBLANK(F122)=FALSE,7,0))+(IF(ISBLANK(H122)=FALSE,7,0)) )*100,0)</f>
        <v>0</v>
      </c>
      <c r="AI122" s="128">
        <f t="shared" si="21"/>
        <v>75</v>
      </c>
      <c r="AJ122" s="129">
        <f t="shared" si="22"/>
        <v>93.333333333333329</v>
      </c>
      <c r="AK122" s="129">
        <f t="shared" si="23"/>
        <v>86.666666666666671</v>
      </c>
      <c r="AL122" s="129">
        <f t="shared" si="24"/>
        <v>60</v>
      </c>
      <c r="AM122" s="129">
        <f t="shared" si="25"/>
        <v>0</v>
      </c>
    </row>
    <row r="123" spans="1:39" ht="26.25" thickBot="1" x14ac:dyDescent="0.25">
      <c r="A123" s="107">
        <v>111</v>
      </c>
      <c r="B123" s="108" t="s">
        <v>294</v>
      </c>
      <c r="C123" s="109" t="s">
        <v>295</v>
      </c>
      <c r="D123" s="131">
        <v>2</v>
      </c>
      <c r="E123" s="130"/>
      <c r="F123" s="130"/>
      <c r="G123" s="130"/>
      <c r="H123" s="130">
        <v>3</v>
      </c>
      <c r="I123" s="130">
        <v>2</v>
      </c>
      <c r="J123" s="130"/>
      <c r="K123" s="130"/>
      <c r="L123" s="130">
        <v>4</v>
      </c>
      <c r="M123" s="130"/>
      <c r="N123" s="130"/>
      <c r="O123" s="130"/>
      <c r="P123" s="131"/>
      <c r="Q123" s="130">
        <v>8</v>
      </c>
      <c r="R123" s="132"/>
      <c r="S123" s="132"/>
      <c r="T123" s="132"/>
      <c r="U123" s="130">
        <v>8</v>
      </c>
      <c r="V123" s="130"/>
      <c r="W123" s="132"/>
      <c r="X123" s="130">
        <v>3</v>
      </c>
      <c r="Y123" s="130">
        <v>6</v>
      </c>
      <c r="Z123" s="132"/>
      <c r="AA123" s="141"/>
      <c r="AB123" s="125">
        <f t="shared" si="28"/>
        <v>3</v>
      </c>
      <c r="AC123" s="125">
        <f t="shared" si="15"/>
        <v>2</v>
      </c>
      <c r="AD123" s="125">
        <f t="shared" si="16"/>
        <v>4</v>
      </c>
      <c r="AE123" s="125">
        <f t="shared" si="17"/>
        <v>8</v>
      </c>
      <c r="AF123" s="125">
        <f t="shared" si="18"/>
        <v>8</v>
      </c>
      <c r="AG123" s="126">
        <f t="shared" si="19"/>
        <v>9</v>
      </c>
      <c r="AH123" s="127">
        <f>IFERROR(AB123/((IF(ISBLANK(#REF!)=FALSE,7,0))+(IF(ISBLANK(F123)=FALSE,7,0))+(IF(ISBLANK(H123)=FALSE,7,0)) )*100,0)</f>
        <v>21.428571428571427</v>
      </c>
      <c r="AI123" s="128">
        <f t="shared" si="21"/>
        <v>25</v>
      </c>
      <c r="AJ123" s="129">
        <f t="shared" si="22"/>
        <v>44.444444444444443</v>
      </c>
      <c r="AK123" s="129">
        <f t="shared" si="23"/>
        <v>100</v>
      </c>
      <c r="AL123" s="129">
        <f t="shared" si="24"/>
        <v>100</v>
      </c>
      <c r="AM123" s="129">
        <f t="shared" si="25"/>
        <v>60</v>
      </c>
    </row>
    <row r="124" spans="1:39" ht="26.25" thickBot="1" x14ac:dyDescent="0.25">
      <c r="A124" s="107">
        <v>112</v>
      </c>
      <c r="B124" s="108" t="s">
        <v>296</v>
      </c>
      <c r="C124" s="121" t="s">
        <v>297</v>
      </c>
      <c r="D124" s="131">
        <v>1</v>
      </c>
      <c r="E124" s="130">
        <v>6</v>
      </c>
      <c r="F124" s="130"/>
      <c r="G124" s="130"/>
      <c r="H124" s="130"/>
      <c r="I124" s="130"/>
      <c r="J124" s="130">
        <v>6</v>
      </c>
      <c r="K124" s="130">
        <v>6</v>
      </c>
      <c r="L124" s="130">
        <v>5</v>
      </c>
      <c r="M124" s="130">
        <v>2</v>
      </c>
      <c r="N124" s="130"/>
      <c r="O124" s="130"/>
      <c r="P124" s="131">
        <v>5</v>
      </c>
      <c r="Q124" s="130">
        <v>6</v>
      </c>
      <c r="R124" s="132"/>
      <c r="S124" s="132"/>
      <c r="T124" s="130">
        <v>7</v>
      </c>
      <c r="U124" s="130">
        <v>7</v>
      </c>
      <c r="V124" s="132"/>
      <c r="W124" s="132"/>
      <c r="X124" s="132"/>
      <c r="Y124" s="132"/>
      <c r="Z124" s="130">
        <v>3</v>
      </c>
      <c r="AA124" s="142">
        <v>6</v>
      </c>
      <c r="AB124" s="125">
        <f t="shared" si="28"/>
        <v>0</v>
      </c>
      <c r="AC124" s="125">
        <f t="shared" si="15"/>
        <v>6</v>
      </c>
      <c r="AD124" s="125">
        <f t="shared" si="16"/>
        <v>19</v>
      </c>
      <c r="AE124" s="125">
        <f t="shared" si="17"/>
        <v>11</v>
      </c>
      <c r="AF124" s="125">
        <f t="shared" si="18"/>
        <v>14</v>
      </c>
      <c r="AG124" s="126">
        <f t="shared" si="19"/>
        <v>9</v>
      </c>
      <c r="AH124" s="127">
        <f>IFERROR(AB124/((IF(ISBLANK(#REF!)=FALSE,7,0))+(IF(ISBLANK(F124)=FALSE,7,0))+(IF(ISBLANK(H124)=FALSE,7,0)) )*100,0)</f>
        <v>0</v>
      </c>
      <c r="AI124" s="128">
        <f t="shared" si="21"/>
        <v>75</v>
      </c>
      <c r="AJ124" s="129">
        <f t="shared" si="22"/>
        <v>63.333333333333329</v>
      </c>
      <c r="AK124" s="129">
        <f t="shared" si="23"/>
        <v>73.333333333333329</v>
      </c>
      <c r="AL124" s="129">
        <f t="shared" si="24"/>
        <v>93.333333333333329</v>
      </c>
      <c r="AM124" s="129">
        <f t="shared" si="25"/>
        <v>60</v>
      </c>
    </row>
    <row r="125" spans="1:39" ht="26.25" thickBot="1" x14ac:dyDescent="0.25">
      <c r="A125" s="107">
        <v>113</v>
      </c>
      <c r="B125" s="108" t="s">
        <v>298</v>
      </c>
      <c r="C125" s="121" t="s">
        <v>299</v>
      </c>
      <c r="D125" s="131">
        <v>7</v>
      </c>
      <c r="E125" s="130">
        <v>8</v>
      </c>
      <c r="F125" s="130"/>
      <c r="G125" s="130"/>
      <c r="H125" s="130"/>
      <c r="I125" s="130"/>
      <c r="J125" s="130">
        <v>6</v>
      </c>
      <c r="K125" s="130">
        <v>8</v>
      </c>
      <c r="L125" s="130">
        <v>9</v>
      </c>
      <c r="M125" s="130">
        <v>6</v>
      </c>
      <c r="N125" s="130"/>
      <c r="O125" s="130"/>
      <c r="P125" s="131">
        <v>7</v>
      </c>
      <c r="Q125" s="130">
        <v>8</v>
      </c>
      <c r="R125" s="132"/>
      <c r="S125" s="132"/>
      <c r="T125" s="130">
        <v>7</v>
      </c>
      <c r="U125" s="130">
        <v>8</v>
      </c>
      <c r="V125" s="132"/>
      <c r="W125" s="132"/>
      <c r="X125" s="132"/>
      <c r="Y125" s="132"/>
      <c r="Z125" s="130">
        <v>7</v>
      </c>
      <c r="AA125" s="142">
        <v>5</v>
      </c>
      <c r="AB125" s="125">
        <f t="shared" si="28"/>
        <v>0</v>
      </c>
      <c r="AC125" s="125">
        <f t="shared" si="15"/>
        <v>8</v>
      </c>
      <c r="AD125" s="125">
        <f t="shared" si="16"/>
        <v>29</v>
      </c>
      <c r="AE125" s="125">
        <f t="shared" si="17"/>
        <v>15</v>
      </c>
      <c r="AF125" s="125">
        <f t="shared" si="18"/>
        <v>15</v>
      </c>
      <c r="AG125" s="126">
        <f t="shared" si="19"/>
        <v>12</v>
      </c>
      <c r="AH125" s="127">
        <f>IFERROR(AB125/((IF(ISBLANK(#REF!)=FALSE,7,0))+(IF(ISBLANK(F125)=FALSE,7,0))+(IF(ISBLANK(H125)=FALSE,7,0)) )*100,0)</f>
        <v>0</v>
      </c>
      <c r="AI125" s="128">
        <f t="shared" si="21"/>
        <v>100</v>
      </c>
      <c r="AJ125" s="129">
        <f t="shared" si="22"/>
        <v>96.666666666666671</v>
      </c>
      <c r="AK125" s="129">
        <f t="shared" si="23"/>
        <v>100</v>
      </c>
      <c r="AL125" s="129">
        <f t="shared" si="24"/>
        <v>100</v>
      </c>
      <c r="AM125" s="129">
        <f t="shared" si="25"/>
        <v>80</v>
      </c>
    </row>
    <row r="126" spans="1:39" ht="39" thickBot="1" x14ac:dyDescent="0.25">
      <c r="A126" s="107">
        <v>114</v>
      </c>
      <c r="B126" s="108" t="s">
        <v>300</v>
      </c>
      <c r="C126" s="121" t="s">
        <v>301</v>
      </c>
      <c r="D126" s="133">
        <v>1</v>
      </c>
      <c r="E126" s="130"/>
      <c r="F126" s="130">
        <v>7</v>
      </c>
      <c r="G126" s="130">
        <v>7</v>
      </c>
      <c r="H126" s="130"/>
      <c r="I126" s="130"/>
      <c r="J126" s="130">
        <v>7</v>
      </c>
      <c r="K126" s="130">
        <v>8</v>
      </c>
      <c r="L126" s="130">
        <v>9</v>
      </c>
      <c r="M126" s="130">
        <v>6</v>
      </c>
      <c r="N126" s="130"/>
      <c r="O126" s="130"/>
      <c r="P126" s="131">
        <v>5</v>
      </c>
      <c r="Q126" s="130">
        <v>8</v>
      </c>
      <c r="R126" s="132"/>
      <c r="S126" s="132"/>
      <c r="T126" s="130">
        <v>4</v>
      </c>
      <c r="U126" s="130">
        <v>8</v>
      </c>
      <c r="V126" s="132"/>
      <c r="W126" s="132"/>
      <c r="X126" s="130">
        <v>7</v>
      </c>
      <c r="Y126" s="130"/>
      <c r="Z126" s="132"/>
      <c r="AA126" s="141"/>
      <c r="AB126" s="125">
        <f t="shared" si="28"/>
        <v>7</v>
      </c>
      <c r="AC126" s="125">
        <f t="shared" si="15"/>
        <v>7</v>
      </c>
      <c r="AD126" s="125">
        <f t="shared" si="16"/>
        <v>30</v>
      </c>
      <c r="AE126" s="125">
        <f t="shared" si="17"/>
        <v>13</v>
      </c>
      <c r="AF126" s="125">
        <f t="shared" si="18"/>
        <v>12</v>
      </c>
      <c r="AG126" s="126">
        <f t="shared" si="19"/>
        <v>7</v>
      </c>
      <c r="AH126" s="127">
        <f>IFERROR(AB126/((IF(ISBLANK(#REF!)=FALSE,7,0))+(IF(ISBLANK(F126)=FALSE,7,0))+(IF(ISBLANK(H126)=FALSE,7,0)) )*100,0)</f>
        <v>50</v>
      </c>
      <c r="AI126" s="128">
        <f t="shared" si="21"/>
        <v>87.5</v>
      </c>
      <c r="AJ126" s="129">
        <f t="shared" si="22"/>
        <v>100</v>
      </c>
      <c r="AK126" s="129">
        <f t="shared" si="23"/>
        <v>86.666666666666671</v>
      </c>
      <c r="AL126" s="129">
        <f t="shared" si="24"/>
        <v>80</v>
      </c>
      <c r="AM126" s="129">
        <f t="shared" si="25"/>
        <v>77.777777777777786</v>
      </c>
    </row>
    <row r="127" spans="1:39" ht="26.25" thickBot="1" x14ac:dyDescent="0.25">
      <c r="A127" s="107">
        <v>115</v>
      </c>
      <c r="B127" s="108" t="s">
        <v>302</v>
      </c>
      <c r="C127" s="121" t="s">
        <v>303</v>
      </c>
      <c r="D127" s="131">
        <v>1</v>
      </c>
      <c r="E127" s="130">
        <v>6</v>
      </c>
      <c r="F127" s="130"/>
      <c r="G127" s="130"/>
      <c r="H127" s="130"/>
      <c r="I127" s="130"/>
      <c r="J127" s="130">
        <v>6</v>
      </c>
      <c r="K127" s="130">
        <v>4</v>
      </c>
      <c r="L127" s="130"/>
      <c r="M127" s="130"/>
      <c r="N127" s="130">
        <v>2</v>
      </c>
      <c r="O127" s="130"/>
      <c r="P127" s="131">
        <v>3</v>
      </c>
      <c r="Q127" s="130">
        <v>4</v>
      </c>
      <c r="R127" s="132"/>
      <c r="S127" s="132"/>
      <c r="T127" s="130">
        <v>3</v>
      </c>
      <c r="U127" s="130">
        <v>2</v>
      </c>
      <c r="V127" s="132"/>
      <c r="W127" s="132"/>
      <c r="X127" s="130">
        <v>5</v>
      </c>
      <c r="Y127" s="130">
        <v>3</v>
      </c>
      <c r="Z127" s="132"/>
      <c r="AA127" s="141"/>
      <c r="AB127" s="125">
        <f t="shared" si="28"/>
        <v>0</v>
      </c>
      <c r="AC127" s="125">
        <f t="shared" si="15"/>
        <v>6</v>
      </c>
      <c r="AD127" s="125">
        <f t="shared" si="16"/>
        <v>12</v>
      </c>
      <c r="AE127" s="125">
        <f t="shared" si="17"/>
        <v>7</v>
      </c>
      <c r="AF127" s="125">
        <f t="shared" si="18"/>
        <v>5</v>
      </c>
      <c r="AG127" s="126">
        <f t="shared" si="19"/>
        <v>8</v>
      </c>
      <c r="AH127" s="127">
        <f>IFERROR(AB127/((IF(ISBLANK(#REF!)=FALSE,7,0))+(IF(ISBLANK(F127)=FALSE,7,0))+(IF(ISBLANK(H127)=FALSE,7,0)) )*100,0)</f>
        <v>0</v>
      </c>
      <c r="AI127" s="128">
        <f t="shared" si="21"/>
        <v>75</v>
      </c>
      <c r="AJ127" s="129">
        <f t="shared" si="22"/>
        <v>54.54545454545454</v>
      </c>
      <c r="AK127" s="129">
        <f t="shared" si="23"/>
        <v>46.666666666666664</v>
      </c>
      <c r="AL127" s="129">
        <f t="shared" si="24"/>
        <v>33.333333333333329</v>
      </c>
      <c r="AM127" s="129">
        <f t="shared" si="25"/>
        <v>53.333333333333336</v>
      </c>
    </row>
    <row r="128" spans="1:39" ht="26.25" thickBot="1" x14ac:dyDescent="0.25">
      <c r="A128" s="107">
        <v>116</v>
      </c>
      <c r="B128" s="108" t="s">
        <v>304</v>
      </c>
      <c r="C128" s="121" t="s">
        <v>305</v>
      </c>
      <c r="D128" s="131">
        <v>4</v>
      </c>
      <c r="E128" s="130">
        <v>8</v>
      </c>
      <c r="F128" s="130"/>
      <c r="G128" s="130"/>
      <c r="H128" s="130"/>
      <c r="I128" s="130"/>
      <c r="J128" s="130">
        <v>7</v>
      </c>
      <c r="K128" s="130">
        <v>8</v>
      </c>
      <c r="L128" s="130">
        <v>9</v>
      </c>
      <c r="M128" s="130">
        <v>6</v>
      </c>
      <c r="N128" s="130"/>
      <c r="O128" s="130"/>
      <c r="P128" s="131">
        <v>5</v>
      </c>
      <c r="Q128" s="130">
        <v>8</v>
      </c>
      <c r="R128" s="132"/>
      <c r="S128" s="132"/>
      <c r="T128" s="130">
        <v>5</v>
      </c>
      <c r="U128" s="130">
        <v>6</v>
      </c>
      <c r="V128" s="132"/>
      <c r="W128" s="132"/>
      <c r="X128" s="132"/>
      <c r="Y128" s="132"/>
      <c r="Z128" s="130">
        <v>6</v>
      </c>
      <c r="AA128" s="142">
        <v>8</v>
      </c>
      <c r="AB128" s="125">
        <f t="shared" si="28"/>
        <v>0</v>
      </c>
      <c r="AC128" s="125">
        <f t="shared" si="15"/>
        <v>8</v>
      </c>
      <c r="AD128" s="125">
        <f t="shared" si="16"/>
        <v>30</v>
      </c>
      <c r="AE128" s="125">
        <f t="shared" si="17"/>
        <v>13</v>
      </c>
      <c r="AF128" s="125">
        <f t="shared" si="18"/>
        <v>11</v>
      </c>
      <c r="AG128" s="126">
        <f t="shared" si="19"/>
        <v>14</v>
      </c>
      <c r="AH128" s="127">
        <f>IFERROR(AB128/((IF(ISBLANK(#REF!)=FALSE,7,0))+(IF(ISBLANK(F128)=FALSE,7,0))+(IF(ISBLANK(H128)=FALSE,7,0)) )*100,0)</f>
        <v>0</v>
      </c>
      <c r="AI128" s="128">
        <f t="shared" si="21"/>
        <v>100</v>
      </c>
      <c r="AJ128" s="129">
        <f t="shared" si="22"/>
        <v>100</v>
      </c>
      <c r="AK128" s="129">
        <f t="shared" si="23"/>
        <v>86.666666666666671</v>
      </c>
      <c r="AL128" s="129">
        <f t="shared" si="24"/>
        <v>73.333333333333329</v>
      </c>
      <c r="AM128" s="129">
        <f t="shared" si="25"/>
        <v>93.333333333333329</v>
      </c>
    </row>
    <row r="129" spans="1:39" ht="15" thickBot="1" x14ac:dyDescent="0.25">
      <c r="A129" s="107">
        <v>117</v>
      </c>
      <c r="B129" s="108" t="s">
        <v>306</v>
      </c>
      <c r="C129" s="121" t="s">
        <v>307</v>
      </c>
      <c r="D129" s="131">
        <v>2</v>
      </c>
      <c r="E129" s="130">
        <v>6</v>
      </c>
      <c r="F129" s="130"/>
      <c r="G129" s="130"/>
      <c r="H129" s="130">
        <v>5</v>
      </c>
      <c r="I129" s="130">
        <v>5</v>
      </c>
      <c r="J129" s="130"/>
      <c r="K129" s="130"/>
      <c r="L129" s="130"/>
      <c r="M129" s="130"/>
      <c r="N129" s="130"/>
      <c r="O129" s="130"/>
      <c r="P129" s="131">
        <v>5</v>
      </c>
      <c r="Q129" s="130">
        <v>8</v>
      </c>
      <c r="R129" s="132"/>
      <c r="S129" s="132"/>
      <c r="T129" s="130">
        <v>6</v>
      </c>
      <c r="U129" s="130">
        <v>7</v>
      </c>
      <c r="V129" s="132"/>
      <c r="W129" s="132"/>
      <c r="X129" s="130">
        <v>5</v>
      </c>
      <c r="Y129" s="130">
        <v>4</v>
      </c>
      <c r="Z129" s="132"/>
      <c r="AA129" s="141"/>
      <c r="AB129" s="125">
        <f t="shared" si="28"/>
        <v>5</v>
      </c>
      <c r="AC129" s="125">
        <f t="shared" si="15"/>
        <v>11</v>
      </c>
      <c r="AD129" s="125">
        <f t="shared" si="16"/>
        <v>0</v>
      </c>
      <c r="AE129" s="125">
        <f t="shared" si="17"/>
        <v>13</v>
      </c>
      <c r="AF129" s="125">
        <f t="shared" si="18"/>
        <v>13</v>
      </c>
      <c r="AG129" s="126">
        <f t="shared" si="19"/>
        <v>9</v>
      </c>
      <c r="AH129" s="127">
        <f>IFERROR(AB129/((IF(ISBLANK(#REF!)=FALSE,7,0))+(IF(ISBLANK(F129)=FALSE,7,0))+(IF(ISBLANK(H129)=FALSE,7,0)) )*100,0)</f>
        <v>35.714285714285715</v>
      </c>
      <c r="AI129" s="128">
        <f t="shared" si="21"/>
        <v>68.75</v>
      </c>
      <c r="AJ129" s="129">
        <f t="shared" si="22"/>
        <v>0</v>
      </c>
      <c r="AK129" s="129">
        <f t="shared" si="23"/>
        <v>86.666666666666671</v>
      </c>
      <c r="AL129" s="129">
        <f t="shared" si="24"/>
        <v>86.666666666666671</v>
      </c>
      <c r="AM129" s="129">
        <f t="shared" si="25"/>
        <v>60</v>
      </c>
    </row>
    <row r="130" spans="1:39" ht="26.25" thickBot="1" x14ac:dyDescent="0.25">
      <c r="A130" s="107">
        <v>118</v>
      </c>
      <c r="B130" s="108" t="s">
        <v>308</v>
      </c>
      <c r="C130" s="121" t="s">
        <v>309</v>
      </c>
      <c r="D130" s="131">
        <v>1</v>
      </c>
      <c r="E130" s="130">
        <v>8</v>
      </c>
      <c r="F130" s="130"/>
      <c r="G130" s="130"/>
      <c r="H130" s="130"/>
      <c r="I130" s="130"/>
      <c r="J130" s="130">
        <v>7</v>
      </c>
      <c r="K130" s="130">
        <v>8</v>
      </c>
      <c r="L130" s="130">
        <v>9</v>
      </c>
      <c r="M130" s="130">
        <v>6</v>
      </c>
      <c r="N130" s="130"/>
      <c r="O130" s="130"/>
      <c r="P130" s="131">
        <v>6</v>
      </c>
      <c r="Q130" s="130">
        <v>8</v>
      </c>
      <c r="R130" s="132"/>
      <c r="S130" s="132"/>
      <c r="T130" s="130">
        <v>5</v>
      </c>
      <c r="U130" s="130">
        <v>8</v>
      </c>
      <c r="V130" s="132"/>
      <c r="W130" s="132"/>
      <c r="X130" s="130">
        <v>7</v>
      </c>
      <c r="Y130" s="130">
        <v>6</v>
      </c>
      <c r="Z130" s="132"/>
      <c r="AA130" s="141"/>
      <c r="AB130" s="125">
        <f t="shared" si="28"/>
        <v>0</v>
      </c>
      <c r="AC130" s="125">
        <f t="shared" si="15"/>
        <v>8</v>
      </c>
      <c r="AD130" s="125">
        <f t="shared" si="16"/>
        <v>30</v>
      </c>
      <c r="AE130" s="125">
        <f t="shared" si="17"/>
        <v>14</v>
      </c>
      <c r="AF130" s="125">
        <f t="shared" si="18"/>
        <v>13</v>
      </c>
      <c r="AG130" s="126">
        <f t="shared" si="19"/>
        <v>13</v>
      </c>
      <c r="AH130" s="127">
        <f>IFERROR(AB130/((IF(ISBLANK(#REF!)=FALSE,7,0))+(IF(ISBLANK(F130)=FALSE,7,0))+(IF(ISBLANK(H130)=FALSE,7,0)) )*100,0)</f>
        <v>0</v>
      </c>
      <c r="AI130" s="128">
        <f t="shared" si="21"/>
        <v>100</v>
      </c>
      <c r="AJ130" s="129">
        <f t="shared" si="22"/>
        <v>100</v>
      </c>
      <c r="AK130" s="129">
        <f t="shared" si="23"/>
        <v>93.333333333333329</v>
      </c>
      <c r="AL130" s="129">
        <f t="shared" si="24"/>
        <v>86.666666666666671</v>
      </c>
      <c r="AM130" s="129">
        <f t="shared" si="25"/>
        <v>86.666666666666671</v>
      </c>
    </row>
    <row r="131" spans="1:39" ht="15" thickBot="1" x14ac:dyDescent="0.25">
      <c r="A131" s="107">
        <v>119</v>
      </c>
      <c r="B131" s="108" t="s">
        <v>310</v>
      </c>
      <c r="C131" s="121" t="s">
        <v>311</v>
      </c>
      <c r="D131" s="131">
        <v>5</v>
      </c>
      <c r="E131" s="130">
        <v>6</v>
      </c>
      <c r="F131" s="130"/>
      <c r="G131" s="130"/>
      <c r="H131" s="130"/>
      <c r="I131" s="130"/>
      <c r="J131" s="130">
        <v>5</v>
      </c>
      <c r="K131" s="130">
        <v>7</v>
      </c>
      <c r="L131" s="130"/>
      <c r="M131" s="130"/>
      <c r="N131" s="130">
        <v>6</v>
      </c>
      <c r="O131" s="130">
        <v>7</v>
      </c>
      <c r="P131" s="131">
        <v>6</v>
      </c>
      <c r="Q131" s="130">
        <v>8</v>
      </c>
      <c r="R131" s="132"/>
      <c r="S131" s="132"/>
      <c r="T131" s="132"/>
      <c r="U131" s="132"/>
      <c r="V131" s="130">
        <v>7</v>
      </c>
      <c r="W131" s="130">
        <v>7</v>
      </c>
      <c r="X131" s="130">
        <v>9</v>
      </c>
      <c r="Y131" s="130">
        <v>6</v>
      </c>
      <c r="Z131" s="132"/>
      <c r="AA131" s="141"/>
      <c r="AB131" s="125">
        <f t="shared" si="28"/>
        <v>0</v>
      </c>
      <c r="AC131" s="125">
        <f t="shared" si="15"/>
        <v>6</v>
      </c>
      <c r="AD131" s="125">
        <f t="shared" si="16"/>
        <v>25</v>
      </c>
      <c r="AE131" s="125">
        <f t="shared" si="17"/>
        <v>14</v>
      </c>
      <c r="AF131" s="125">
        <f t="shared" si="18"/>
        <v>14</v>
      </c>
      <c r="AG131" s="126">
        <f t="shared" si="19"/>
        <v>15</v>
      </c>
      <c r="AH131" s="127">
        <f>IFERROR(AB131/((IF(ISBLANK(#REF!)=FALSE,7,0))+(IF(ISBLANK(F131)=FALSE,7,0))+(IF(ISBLANK(H131)=FALSE,7,0)) )*100,0)</f>
        <v>0</v>
      </c>
      <c r="AI131" s="128">
        <f t="shared" si="21"/>
        <v>75</v>
      </c>
      <c r="AJ131" s="129">
        <f t="shared" si="22"/>
        <v>83.333333333333343</v>
      </c>
      <c r="AK131" s="129">
        <f t="shared" si="23"/>
        <v>93.333333333333329</v>
      </c>
      <c r="AL131" s="129">
        <f t="shared" si="24"/>
        <v>93.333333333333329</v>
      </c>
      <c r="AM131" s="129">
        <f t="shared" si="25"/>
        <v>100</v>
      </c>
    </row>
    <row r="132" spans="1:39" ht="26.25" thickBot="1" x14ac:dyDescent="0.25">
      <c r="A132" s="107">
        <v>120</v>
      </c>
      <c r="B132" s="108" t="s">
        <v>312</v>
      </c>
      <c r="C132" s="121" t="s">
        <v>313</v>
      </c>
      <c r="D132" s="131">
        <v>1</v>
      </c>
      <c r="E132" s="130">
        <v>8</v>
      </c>
      <c r="F132" s="130"/>
      <c r="G132" s="130"/>
      <c r="H132" s="130"/>
      <c r="I132" s="130"/>
      <c r="J132" s="130">
        <v>7</v>
      </c>
      <c r="K132" s="130">
        <v>8</v>
      </c>
      <c r="L132" s="130">
        <v>9</v>
      </c>
      <c r="M132" s="130">
        <v>6</v>
      </c>
      <c r="N132" s="130"/>
      <c r="O132" s="130"/>
      <c r="P132" s="131">
        <v>7</v>
      </c>
      <c r="Q132" s="130">
        <v>8</v>
      </c>
      <c r="R132" s="132"/>
      <c r="S132" s="132"/>
      <c r="T132" s="130"/>
      <c r="U132" s="130"/>
      <c r="V132" s="130">
        <v>7</v>
      </c>
      <c r="W132" s="130">
        <v>8</v>
      </c>
      <c r="X132" s="132"/>
      <c r="Y132" s="132"/>
      <c r="Z132" s="130">
        <v>6</v>
      </c>
      <c r="AA132" s="142">
        <v>5</v>
      </c>
      <c r="AB132" s="125">
        <f t="shared" si="28"/>
        <v>0</v>
      </c>
      <c r="AC132" s="125">
        <f t="shared" si="15"/>
        <v>8</v>
      </c>
      <c r="AD132" s="125">
        <f t="shared" si="16"/>
        <v>30</v>
      </c>
      <c r="AE132" s="125">
        <f t="shared" si="17"/>
        <v>15</v>
      </c>
      <c r="AF132" s="125">
        <f t="shared" si="18"/>
        <v>15</v>
      </c>
      <c r="AG132" s="126">
        <f t="shared" si="19"/>
        <v>11</v>
      </c>
      <c r="AH132" s="127">
        <f>IFERROR(AB132/((IF(ISBLANK(#REF!)=FALSE,7,0))+(IF(ISBLANK(F132)=FALSE,7,0))+(IF(ISBLANK(H132)=FALSE,7,0)) )*100,0)</f>
        <v>0</v>
      </c>
      <c r="AI132" s="128">
        <f t="shared" si="21"/>
        <v>100</v>
      </c>
      <c r="AJ132" s="129">
        <f t="shared" si="22"/>
        <v>100</v>
      </c>
      <c r="AK132" s="129">
        <f t="shared" si="23"/>
        <v>100</v>
      </c>
      <c r="AL132" s="129">
        <f t="shared" si="24"/>
        <v>100</v>
      </c>
      <c r="AM132" s="129">
        <f t="shared" si="25"/>
        <v>73.333333333333329</v>
      </c>
    </row>
    <row r="133" spans="1:39" ht="15" thickBot="1" x14ac:dyDescent="0.25">
      <c r="A133" s="107">
        <v>121</v>
      </c>
      <c r="B133" s="108" t="s">
        <v>314</v>
      </c>
      <c r="C133" s="121" t="s">
        <v>315</v>
      </c>
      <c r="D133" s="131">
        <v>7</v>
      </c>
      <c r="E133" s="130">
        <v>5</v>
      </c>
      <c r="F133" s="130"/>
      <c r="G133" s="130"/>
      <c r="H133" s="130"/>
      <c r="I133" s="130"/>
      <c r="J133" s="130">
        <v>5</v>
      </c>
      <c r="K133" s="130">
        <v>3</v>
      </c>
      <c r="L133" s="130">
        <v>6</v>
      </c>
      <c r="M133" s="130"/>
      <c r="N133" s="130"/>
      <c r="O133" s="130"/>
      <c r="P133" s="131">
        <v>6</v>
      </c>
      <c r="Q133" s="130">
        <v>8</v>
      </c>
      <c r="R133" s="132"/>
      <c r="S133" s="132"/>
      <c r="T133" s="130">
        <v>5</v>
      </c>
      <c r="U133" s="130">
        <v>8</v>
      </c>
      <c r="V133" s="132"/>
      <c r="W133" s="132"/>
      <c r="X133" s="130">
        <v>8</v>
      </c>
      <c r="Y133" s="130">
        <v>6</v>
      </c>
      <c r="Z133" s="132"/>
      <c r="AA133" s="141"/>
      <c r="AB133" s="125">
        <f t="shared" si="28"/>
        <v>0</v>
      </c>
      <c r="AC133" s="125">
        <f t="shared" si="15"/>
        <v>5</v>
      </c>
      <c r="AD133" s="125">
        <f t="shared" si="16"/>
        <v>14</v>
      </c>
      <c r="AE133" s="125">
        <f t="shared" si="17"/>
        <v>14</v>
      </c>
      <c r="AF133" s="125">
        <f t="shared" si="18"/>
        <v>13</v>
      </c>
      <c r="AG133" s="126">
        <f t="shared" si="19"/>
        <v>14</v>
      </c>
      <c r="AH133" s="127">
        <f>IFERROR(AB133/((IF(ISBLANK(#REF!)=FALSE,7,0))+(IF(ISBLANK(F133)=FALSE,7,0))+(IF(ISBLANK(H133)=FALSE,7,0)) )*100,0)</f>
        <v>0</v>
      </c>
      <c r="AI133" s="128">
        <f t="shared" si="21"/>
        <v>62.5</v>
      </c>
      <c r="AJ133" s="129">
        <f t="shared" si="22"/>
        <v>58.333333333333336</v>
      </c>
      <c r="AK133" s="129">
        <f t="shared" si="23"/>
        <v>93.333333333333329</v>
      </c>
      <c r="AL133" s="129">
        <f t="shared" si="24"/>
        <v>86.666666666666671</v>
      </c>
      <c r="AM133" s="129">
        <f t="shared" si="25"/>
        <v>93.333333333333329</v>
      </c>
    </row>
    <row r="134" spans="1:39" ht="15" thickBot="1" x14ac:dyDescent="0.25">
      <c r="A134" s="107">
        <v>122</v>
      </c>
      <c r="B134" s="108" t="s">
        <v>316</v>
      </c>
      <c r="C134" s="121" t="s">
        <v>317</v>
      </c>
      <c r="D134" s="131"/>
      <c r="E134" s="130">
        <v>5</v>
      </c>
      <c r="F134" s="130"/>
      <c r="G134" s="130"/>
      <c r="H134" s="130"/>
      <c r="I134" s="130"/>
      <c r="J134" s="130">
        <v>5</v>
      </c>
      <c r="K134" s="130">
        <v>4</v>
      </c>
      <c r="L134" s="130">
        <v>2</v>
      </c>
      <c r="M134" s="130">
        <v>2</v>
      </c>
      <c r="N134" s="130"/>
      <c r="O134" s="130"/>
      <c r="P134" s="131">
        <v>4</v>
      </c>
      <c r="Q134" s="130">
        <v>6</v>
      </c>
      <c r="R134" s="132"/>
      <c r="S134" s="132"/>
      <c r="T134" s="130">
        <v>2</v>
      </c>
      <c r="U134" s="130">
        <v>4</v>
      </c>
      <c r="V134" s="132"/>
      <c r="W134" s="132"/>
      <c r="X134" s="130">
        <v>5</v>
      </c>
      <c r="Y134" s="132"/>
      <c r="Z134" s="132"/>
      <c r="AA134" s="141"/>
      <c r="AB134" s="125">
        <f t="shared" si="28"/>
        <v>0</v>
      </c>
      <c r="AC134" s="125">
        <f t="shared" si="15"/>
        <v>5</v>
      </c>
      <c r="AD134" s="125">
        <f t="shared" si="16"/>
        <v>13</v>
      </c>
      <c r="AE134" s="125">
        <f t="shared" si="17"/>
        <v>10</v>
      </c>
      <c r="AF134" s="125">
        <f t="shared" si="18"/>
        <v>6</v>
      </c>
      <c r="AG134" s="126">
        <f t="shared" si="19"/>
        <v>5</v>
      </c>
      <c r="AH134" s="127">
        <f>IFERROR(AB134/((IF(ISBLANK(#REF!)=FALSE,7,0))+(IF(ISBLANK(F134)=FALSE,7,0))+(IF(ISBLANK(H134)=FALSE,7,0)) )*100,0)</f>
        <v>0</v>
      </c>
      <c r="AI134" s="128">
        <f t="shared" si="21"/>
        <v>62.5</v>
      </c>
      <c r="AJ134" s="129">
        <f t="shared" si="22"/>
        <v>43.333333333333336</v>
      </c>
      <c r="AK134" s="129">
        <f t="shared" si="23"/>
        <v>66.666666666666657</v>
      </c>
      <c r="AL134" s="129">
        <f t="shared" si="24"/>
        <v>40</v>
      </c>
      <c r="AM134" s="129">
        <f t="shared" si="25"/>
        <v>55.555555555555557</v>
      </c>
    </row>
    <row r="135" spans="1:39" ht="15" thickBot="1" x14ac:dyDescent="0.25">
      <c r="A135" s="20"/>
      <c r="B135" s="73"/>
      <c r="C135" s="74"/>
      <c r="D135" s="131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1"/>
      <c r="Q135" s="130"/>
      <c r="R135" s="132"/>
      <c r="S135" s="132"/>
      <c r="T135" s="130"/>
      <c r="U135" s="130"/>
      <c r="V135" s="132"/>
      <c r="W135" s="132"/>
      <c r="X135" s="130"/>
      <c r="Y135" s="130"/>
      <c r="Z135" s="132"/>
      <c r="AA135" s="141"/>
      <c r="AB135" s="125"/>
      <c r="AC135" s="125"/>
      <c r="AD135" s="125"/>
      <c r="AE135" s="125"/>
      <c r="AF135" s="125"/>
      <c r="AG135" s="126"/>
      <c r="AH135" s="127"/>
      <c r="AI135" s="128"/>
      <c r="AJ135" s="129"/>
      <c r="AK135" s="129"/>
      <c r="AL135" s="129"/>
      <c r="AM135" s="129"/>
    </row>
    <row r="136" spans="1:39" ht="15" thickBot="1" x14ac:dyDescent="0.25">
      <c r="A136" s="20"/>
      <c r="B136" s="73"/>
      <c r="C136" s="74"/>
      <c r="D136" s="84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4"/>
      <c r="Q136" s="85"/>
      <c r="R136" s="87"/>
      <c r="S136" s="87"/>
      <c r="T136" s="85"/>
      <c r="U136" s="85"/>
      <c r="V136" s="85"/>
      <c r="W136" s="87"/>
      <c r="X136" s="85"/>
      <c r="Y136" s="85"/>
      <c r="Z136" s="87"/>
      <c r="AA136" s="105"/>
      <c r="AB136" s="17"/>
      <c r="AC136" s="17"/>
      <c r="AD136" s="17"/>
      <c r="AE136" s="17"/>
      <c r="AF136" s="17"/>
      <c r="AG136" s="18"/>
      <c r="AH136" s="14"/>
      <c r="AI136" s="19"/>
      <c r="AJ136" s="106"/>
      <c r="AK136" s="106"/>
      <c r="AL136" s="106"/>
      <c r="AM136" s="106"/>
    </row>
    <row r="139" spans="1:39" ht="15" x14ac:dyDescent="0.2">
      <c r="AH139" s="8" t="s">
        <v>9</v>
      </c>
      <c r="AI139" s="8" t="s">
        <v>10</v>
      </c>
      <c r="AJ139" s="8" t="s">
        <v>11</v>
      </c>
      <c r="AK139" s="8" t="s">
        <v>12</v>
      </c>
      <c r="AL139" s="8" t="s">
        <v>13</v>
      </c>
      <c r="AM139" s="8" t="s">
        <v>14</v>
      </c>
    </row>
    <row r="140" spans="1:39" ht="20.25" x14ac:dyDescent="0.3">
      <c r="AD140" s="158" t="s">
        <v>69</v>
      </c>
      <c r="AE140" s="158"/>
      <c r="AF140" s="158"/>
      <c r="AG140" s="158"/>
      <c r="AH140" s="23">
        <f>COUNTIF(AH13:AH122,"&gt;=60")</f>
        <v>43</v>
      </c>
      <c r="AI140" s="23">
        <f t="shared" ref="AI140:AM140" si="29">COUNTIF(AI13:AI122,"&gt;=60")</f>
        <v>48</v>
      </c>
      <c r="AJ140" s="23">
        <f t="shared" si="29"/>
        <v>61</v>
      </c>
      <c r="AK140" s="23">
        <f t="shared" si="29"/>
        <v>61</v>
      </c>
      <c r="AL140" s="23">
        <f t="shared" si="29"/>
        <v>61</v>
      </c>
      <c r="AM140" s="23">
        <f t="shared" si="29"/>
        <v>63</v>
      </c>
    </row>
    <row r="141" spans="1:39" ht="18.75" x14ac:dyDescent="0.25">
      <c r="L141" s="42"/>
      <c r="M141" s="42"/>
      <c r="N141" s="42"/>
      <c r="O141" s="42"/>
      <c r="P141" s="42"/>
      <c r="Q141" s="42"/>
      <c r="R141" s="42" t="s">
        <v>45</v>
      </c>
      <c r="AD141" s="159" t="s">
        <v>70</v>
      </c>
      <c r="AE141" s="159"/>
      <c r="AF141" s="159"/>
      <c r="AG141" s="159"/>
      <c r="AH141" s="23">
        <f>AH140/122*100</f>
        <v>35.245901639344261</v>
      </c>
      <c r="AI141" s="23">
        <f t="shared" ref="AI141:AM141" si="30">AI140/122*100</f>
        <v>39.344262295081968</v>
      </c>
      <c r="AJ141" s="23">
        <f t="shared" si="30"/>
        <v>50</v>
      </c>
      <c r="AK141" s="23">
        <f t="shared" si="30"/>
        <v>50</v>
      </c>
      <c r="AL141" s="23">
        <f t="shared" si="30"/>
        <v>50</v>
      </c>
      <c r="AM141" s="23">
        <f t="shared" si="30"/>
        <v>51.639344262295083</v>
      </c>
    </row>
    <row r="142" spans="1:39" ht="18.75" x14ac:dyDescent="0.25">
      <c r="L142" s="160" t="s">
        <v>323</v>
      </c>
      <c r="M142" s="160"/>
      <c r="N142" s="160"/>
      <c r="O142" s="160"/>
      <c r="P142" s="160"/>
      <c r="Q142" s="160"/>
      <c r="R142" s="42">
        <v>3</v>
      </c>
      <c r="AD142" s="159" t="s">
        <v>18</v>
      </c>
      <c r="AE142" s="159"/>
      <c r="AF142" s="159"/>
      <c r="AG142" s="159"/>
      <c r="AH142" s="23">
        <v>1</v>
      </c>
      <c r="AI142" s="23">
        <v>1</v>
      </c>
      <c r="AJ142" s="23">
        <v>2</v>
      </c>
      <c r="AK142" s="23">
        <v>3</v>
      </c>
      <c r="AL142" s="23">
        <v>3</v>
      </c>
      <c r="AM142" s="23">
        <v>2</v>
      </c>
    </row>
    <row r="143" spans="1:39" ht="15" x14ac:dyDescent="0.25">
      <c r="L143" s="160" t="s">
        <v>324</v>
      </c>
      <c r="M143" s="160"/>
      <c r="N143" s="160"/>
      <c r="O143" s="160"/>
      <c r="P143" s="160"/>
      <c r="Q143" s="160"/>
      <c r="R143" s="42">
        <v>2</v>
      </c>
    </row>
    <row r="144" spans="1:39" ht="15" x14ac:dyDescent="0.25">
      <c r="L144" s="160" t="s">
        <v>325</v>
      </c>
      <c r="M144" s="160"/>
      <c r="N144" s="160"/>
      <c r="O144" s="160"/>
      <c r="P144" s="160"/>
      <c r="Q144" s="160"/>
      <c r="R144" s="42">
        <v>1</v>
      </c>
    </row>
    <row r="150" spans="12:25" ht="15" x14ac:dyDescent="0.2">
      <c r="R150" s="149"/>
      <c r="S150" s="149"/>
      <c r="T150" s="149"/>
      <c r="U150" s="149"/>
      <c r="V150" s="149"/>
      <c r="W150" s="149"/>
      <c r="X150" s="149"/>
      <c r="Y150" s="149"/>
    </row>
    <row r="151" spans="12:25" ht="20.25" x14ac:dyDescent="0.3">
      <c r="L151" s="151"/>
      <c r="M151" s="151"/>
      <c r="N151" s="151"/>
      <c r="O151" s="151"/>
      <c r="P151" s="151"/>
      <c r="Q151" s="151"/>
    </row>
    <row r="152" spans="12:25" ht="18.75" x14ac:dyDescent="0.2">
      <c r="L152" s="152"/>
      <c r="M152" s="152"/>
      <c r="N152" s="152"/>
      <c r="O152" s="152"/>
      <c r="P152" s="152"/>
      <c r="Q152" s="152"/>
    </row>
    <row r="153" spans="12:25" ht="18.75" x14ac:dyDescent="0.2">
      <c r="L153" s="152"/>
      <c r="M153" s="152"/>
      <c r="N153" s="152"/>
      <c r="O153" s="152"/>
      <c r="P153" s="152"/>
      <c r="Q153" s="152"/>
    </row>
  </sheetData>
  <mergeCells count="17">
    <mergeCell ref="L153:Q153"/>
    <mergeCell ref="L142:Q142"/>
    <mergeCell ref="L143:Q143"/>
    <mergeCell ref="L144:Q144"/>
    <mergeCell ref="P9:AA9"/>
    <mergeCell ref="AH9:AM9"/>
    <mergeCell ref="L151:Q151"/>
    <mergeCell ref="L152:Q152"/>
    <mergeCell ref="B6:C6"/>
    <mergeCell ref="D6:O6"/>
    <mergeCell ref="D7:O7"/>
    <mergeCell ref="B8:C8"/>
    <mergeCell ref="D9:O9"/>
    <mergeCell ref="AB9:AG9"/>
    <mergeCell ref="AD140:AG140"/>
    <mergeCell ref="AD141:AG141"/>
    <mergeCell ref="AD142:AG142"/>
  </mergeCells>
  <pageMargins left="0.18" right="0.70866141732283472" top="0.74803149606299213" bottom="0.74803149606299213" header="0.51181102362204722" footer="0.51181102362204722"/>
  <pageSetup paperSize="9" scale="41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zoomScale="137" workbookViewId="0">
      <selection activeCell="D118" sqref="D1:D1048576"/>
    </sheetView>
  </sheetViews>
  <sheetFormatPr defaultColWidth="9.33203125" defaultRowHeight="12.75" x14ac:dyDescent="0.2"/>
  <cols>
    <col min="1" max="1" width="10.33203125" customWidth="1"/>
    <col min="2" max="2" width="19.33203125" style="1" customWidth="1"/>
    <col min="3" max="3" width="39.5" customWidth="1"/>
    <col min="4" max="4" width="23.1640625" style="1" customWidth="1"/>
  </cols>
  <sheetData>
    <row r="1" spans="1:11" ht="23.25" customHeight="1" x14ac:dyDescent="0.2">
      <c r="A1" s="162" t="s">
        <v>4</v>
      </c>
      <c r="B1" s="162" t="s">
        <v>5</v>
      </c>
      <c r="C1" s="162" t="s">
        <v>6</v>
      </c>
      <c r="D1" s="163" t="s">
        <v>17</v>
      </c>
    </row>
    <row r="2" spans="1:11" s="9" customFormat="1" ht="37.5" customHeight="1" thickBot="1" x14ac:dyDescent="0.25">
      <c r="A2" s="162"/>
      <c r="B2" s="162"/>
      <c r="C2" s="162"/>
      <c r="D2" s="163"/>
    </row>
    <row r="3" spans="1:11" s="9" customFormat="1" ht="20.100000000000001" customHeight="1" thickTop="1" thickBot="1" x14ac:dyDescent="0.25">
      <c r="A3" s="107">
        <v>1</v>
      </c>
      <c r="B3" s="108" t="s">
        <v>74</v>
      </c>
      <c r="C3" s="109" t="s">
        <v>75</v>
      </c>
      <c r="D3" s="88">
        <v>2.5</v>
      </c>
      <c r="H3" s="20"/>
      <c r="I3" s="20"/>
      <c r="J3" s="20"/>
      <c r="K3" s="20"/>
    </row>
    <row r="4" spans="1:11" s="9" customFormat="1" ht="20.100000000000001" customHeight="1" thickTop="1" thickBot="1" x14ac:dyDescent="0.25">
      <c r="A4" s="107">
        <v>2</v>
      </c>
      <c r="B4" s="108" t="s">
        <v>76</v>
      </c>
      <c r="C4" s="110" t="s">
        <v>77</v>
      </c>
      <c r="D4" s="89">
        <v>0</v>
      </c>
    </row>
    <row r="5" spans="1:11" s="9" customFormat="1" ht="20.100000000000001" customHeight="1" thickTop="1" thickBot="1" x14ac:dyDescent="0.25">
      <c r="A5" s="107">
        <v>3</v>
      </c>
      <c r="B5" s="108" t="s">
        <v>78</v>
      </c>
      <c r="C5" s="109" t="s">
        <v>79</v>
      </c>
      <c r="D5" s="89">
        <v>5</v>
      </c>
    </row>
    <row r="6" spans="1:11" s="9" customFormat="1" ht="20.100000000000001" customHeight="1" thickTop="1" thickBot="1" x14ac:dyDescent="0.25">
      <c r="A6" s="107">
        <v>4</v>
      </c>
      <c r="B6" s="108" t="s">
        <v>80</v>
      </c>
      <c r="C6" s="110" t="s">
        <v>81</v>
      </c>
      <c r="D6" s="89">
        <v>7.5</v>
      </c>
    </row>
    <row r="7" spans="1:11" s="9" customFormat="1" ht="20.100000000000001" customHeight="1" thickTop="1" thickBot="1" x14ac:dyDescent="0.25">
      <c r="A7" s="107">
        <v>5</v>
      </c>
      <c r="B7" s="108" t="s">
        <v>82</v>
      </c>
      <c r="C7" s="109" t="s">
        <v>83</v>
      </c>
      <c r="D7" s="89">
        <v>10</v>
      </c>
    </row>
    <row r="8" spans="1:11" s="9" customFormat="1" ht="20.100000000000001" customHeight="1" thickTop="1" thickBot="1" x14ac:dyDescent="0.25">
      <c r="A8" s="107">
        <v>6</v>
      </c>
      <c r="B8" s="108" t="s">
        <v>84</v>
      </c>
      <c r="C8" s="110" t="s">
        <v>85</v>
      </c>
      <c r="D8" s="89">
        <v>5</v>
      </c>
    </row>
    <row r="9" spans="1:11" s="9" customFormat="1" ht="20.100000000000001" customHeight="1" thickTop="1" thickBot="1" x14ac:dyDescent="0.25">
      <c r="A9" s="107">
        <v>7</v>
      </c>
      <c r="B9" s="108" t="s">
        <v>86</v>
      </c>
      <c r="C9" s="110" t="s">
        <v>87</v>
      </c>
      <c r="D9" s="89">
        <v>7.5</v>
      </c>
    </row>
    <row r="10" spans="1:11" s="9" customFormat="1" ht="20.100000000000001" customHeight="1" thickTop="1" thickBot="1" x14ac:dyDescent="0.25">
      <c r="A10" s="107">
        <v>8</v>
      </c>
      <c r="B10" s="108" t="s">
        <v>88</v>
      </c>
      <c r="C10" s="110" t="s">
        <v>89</v>
      </c>
      <c r="D10" s="89">
        <v>5</v>
      </c>
    </row>
    <row r="11" spans="1:11" s="9" customFormat="1" ht="20.100000000000001" customHeight="1" thickTop="1" thickBot="1" x14ac:dyDescent="0.25">
      <c r="A11" s="107">
        <v>9</v>
      </c>
      <c r="B11" s="108" t="s">
        <v>90</v>
      </c>
      <c r="C11" s="109" t="s">
        <v>91</v>
      </c>
      <c r="D11" s="89">
        <v>2.5</v>
      </c>
    </row>
    <row r="12" spans="1:11" s="9" customFormat="1" ht="20.100000000000001" customHeight="1" thickTop="1" thickBot="1" x14ac:dyDescent="0.25">
      <c r="A12" s="107">
        <v>10</v>
      </c>
      <c r="B12" s="108" t="s">
        <v>92</v>
      </c>
      <c r="C12" s="111" t="s">
        <v>93</v>
      </c>
      <c r="D12" s="89">
        <v>0</v>
      </c>
    </row>
    <row r="13" spans="1:11" s="9" customFormat="1" ht="20.100000000000001" customHeight="1" thickTop="1" thickBot="1" x14ac:dyDescent="0.25">
      <c r="A13" s="112">
        <v>11</v>
      </c>
      <c r="B13" s="113" t="s">
        <v>94</v>
      </c>
      <c r="C13" s="114" t="s">
        <v>95</v>
      </c>
      <c r="D13" s="89">
        <v>5</v>
      </c>
    </row>
    <row r="14" spans="1:11" s="9" customFormat="1" ht="20.100000000000001" customHeight="1" thickTop="1" thickBot="1" x14ac:dyDescent="0.25">
      <c r="A14" s="107">
        <v>12</v>
      </c>
      <c r="B14" s="108" t="s">
        <v>96</v>
      </c>
      <c r="C14" s="110" t="s">
        <v>97</v>
      </c>
      <c r="D14" s="89">
        <v>7.5</v>
      </c>
    </row>
    <row r="15" spans="1:11" s="9" customFormat="1" ht="20.100000000000001" customHeight="1" thickTop="1" thickBot="1" x14ac:dyDescent="0.25">
      <c r="A15" s="107">
        <v>13</v>
      </c>
      <c r="B15" s="108" t="s">
        <v>98</v>
      </c>
      <c r="C15" s="109" t="s">
        <v>99</v>
      </c>
      <c r="D15" s="89">
        <v>2.5</v>
      </c>
    </row>
    <row r="16" spans="1:11" s="9" customFormat="1" ht="20.100000000000001" customHeight="1" thickTop="1" thickBot="1" x14ac:dyDescent="0.25">
      <c r="A16" s="107">
        <v>14</v>
      </c>
      <c r="B16" s="108" t="s">
        <v>100</v>
      </c>
      <c r="C16" s="110" t="s">
        <v>101</v>
      </c>
      <c r="D16" s="89">
        <v>2.5</v>
      </c>
    </row>
    <row r="17" spans="1:4" s="9" customFormat="1" ht="20.100000000000001" customHeight="1" thickTop="1" thickBot="1" x14ac:dyDescent="0.25">
      <c r="A17" s="107">
        <v>15</v>
      </c>
      <c r="B17" s="108" t="s">
        <v>102</v>
      </c>
      <c r="C17" s="109" t="s">
        <v>103</v>
      </c>
      <c r="D17" s="89">
        <v>10</v>
      </c>
    </row>
    <row r="18" spans="1:4" s="9" customFormat="1" ht="20.100000000000001" customHeight="1" thickTop="1" thickBot="1" x14ac:dyDescent="0.25">
      <c r="A18" s="107">
        <v>16</v>
      </c>
      <c r="B18" s="108" t="s">
        <v>104</v>
      </c>
      <c r="C18" s="110" t="s">
        <v>105</v>
      </c>
      <c r="D18" s="89">
        <v>0</v>
      </c>
    </row>
    <row r="19" spans="1:4" s="9" customFormat="1" ht="20.100000000000001" customHeight="1" thickTop="1" thickBot="1" x14ac:dyDescent="0.25">
      <c r="A19" s="107">
        <v>17</v>
      </c>
      <c r="B19" s="108" t="s">
        <v>106</v>
      </c>
      <c r="C19" s="109" t="s">
        <v>107</v>
      </c>
      <c r="D19" s="89">
        <v>10</v>
      </c>
    </row>
    <row r="20" spans="1:4" s="9" customFormat="1" ht="20.100000000000001" customHeight="1" thickTop="1" thickBot="1" x14ac:dyDescent="0.25">
      <c r="A20" s="107">
        <v>18</v>
      </c>
      <c r="B20" s="108" t="s">
        <v>108</v>
      </c>
      <c r="C20" s="110" t="s">
        <v>109</v>
      </c>
      <c r="D20" s="89">
        <v>2.5</v>
      </c>
    </row>
    <row r="21" spans="1:4" s="9" customFormat="1" ht="20.100000000000001" customHeight="1" thickTop="1" thickBot="1" x14ac:dyDescent="0.25">
      <c r="A21" s="107">
        <v>19</v>
      </c>
      <c r="B21" s="108" t="s">
        <v>110</v>
      </c>
      <c r="C21" s="110" t="s">
        <v>111</v>
      </c>
      <c r="D21" s="89">
        <v>7.5</v>
      </c>
    </row>
    <row r="22" spans="1:4" s="9" customFormat="1" ht="20.100000000000001" customHeight="1" thickTop="1" thickBot="1" x14ac:dyDescent="0.25">
      <c r="A22" s="107">
        <v>20</v>
      </c>
      <c r="B22" s="108" t="s">
        <v>112</v>
      </c>
      <c r="C22" s="109" t="s">
        <v>113</v>
      </c>
      <c r="D22" s="89">
        <v>7.5</v>
      </c>
    </row>
    <row r="23" spans="1:4" s="9" customFormat="1" ht="20.100000000000001" customHeight="1" thickTop="1" thickBot="1" x14ac:dyDescent="0.25">
      <c r="A23" s="107">
        <v>21</v>
      </c>
      <c r="B23" s="108" t="s">
        <v>114</v>
      </c>
      <c r="C23" s="110" t="s">
        <v>115</v>
      </c>
      <c r="D23" s="89">
        <v>2.5</v>
      </c>
    </row>
    <row r="24" spans="1:4" s="9" customFormat="1" ht="20.100000000000001" customHeight="1" thickTop="1" thickBot="1" x14ac:dyDescent="0.25">
      <c r="A24" s="107">
        <v>22</v>
      </c>
      <c r="B24" s="108" t="s">
        <v>116</v>
      </c>
      <c r="C24" s="110" t="s">
        <v>117</v>
      </c>
      <c r="D24" s="89">
        <v>7.5</v>
      </c>
    </row>
    <row r="25" spans="1:4" s="9" customFormat="1" ht="20.100000000000001" customHeight="1" thickTop="1" thickBot="1" x14ac:dyDescent="0.25">
      <c r="A25" s="107">
        <v>23</v>
      </c>
      <c r="B25" s="108" t="s">
        <v>118</v>
      </c>
      <c r="C25" s="110" t="s">
        <v>119</v>
      </c>
      <c r="D25" s="89">
        <v>10</v>
      </c>
    </row>
    <row r="26" spans="1:4" s="9" customFormat="1" ht="20.100000000000001" customHeight="1" thickTop="1" thickBot="1" x14ac:dyDescent="0.25">
      <c r="A26" s="107">
        <v>24</v>
      </c>
      <c r="B26" s="108" t="s">
        <v>120</v>
      </c>
      <c r="C26" s="109" t="s">
        <v>121</v>
      </c>
      <c r="D26" s="89">
        <v>5</v>
      </c>
    </row>
    <row r="27" spans="1:4" s="9" customFormat="1" ht="20.100000000000001" customHeight="1" thickTop="1" thickBot="1" x14ac:dyDescent="0.25">
      <c r="A27" s="107">
        <v>25</v>
      </c>
      <c r="B27" s="108" t="s">
        <v>122</v>
      </c>
      <c r="C27" s="109" t="s">
        <v>123</v>
      </c>
      <c r="D27" s="89">
        <v>2.5</v>
      </c>
    </row>
    <row r="28" spans="1:4" s="9" customFormat="1" ht="20.100000000000001" customHeight="1" thickTop="1" thickBot="1" x14ac:dyDescent="0.25">
      <c r="A28" s="107">
        <v>26</v>
      </c>
      <c r="B28" s="108" t="s">
        <v>124</v>
      </c>
      <c r="C28" s="109" t="s">
        <v>125</v>
      </c>
      <c r="D28" s="89">
        <v>2.5</v>
      </c>
    </row>
    <row r="29" spans="1:4" s="9" customFormat="1" ht="20.100000000000001" customHeight="1" thickTop="1" thickBot="1" x14ac:dyDescent="0.25">
      <c r="A29" s="107">
        <v>27</v>
      </c>
      <c r="B29" s="108" t="s">
        <v>126</v>
      </c>
      <c r="C29" s="110" t="s">
        <v>127</v>
      </c>
      <c r="D29" s="89">
        <v>7.5</v>
      </c>
    </row>
    <row r="30" spans="1:4" s="9" customFormat="1" ht="20.100000000000001" customHeight="1" thickTop="1" thickBot="1" x14ac:dyDescent="0.25">
      <c r="A30" s="107">
        <v>28</v>
      </c>
      <c r="B30" s="108" t="s">
        <v>128</v>
      </c>
      <c r="C30" s="110" t="s">
        <v>129</v>
      </c>
      <c r="D30" s="89">
        <v>7.5</v>
      </c>
    </row>
    <row r="31" spans="1:4" s="9" customFormat="1" ht="20.100000000000001" customHeight="1" thickTop="1" thickBot="1" x14ac:dyDescent="0.25">
      <c r="A31" s="107">
        <v>29</v>
      </c>
      <c r="B31" s="108" t="s">
        <v>130</v>
      </c>
      <c r="C31" s="109" t="s">
        <v>131</v>
      </c>
      <c r="D31" s="89">
        <v>5</v>
      </c>
    </row>
    <row r="32" spans="1:4" s="9" customFormat="1" ht="20.100000000000001" customHeight="1" thickTop="1" thickBot="1" x14ac:dyDescent="0.25">
      <c r="A32" s="107">
        <v>30</v>
      </c>
      <c r="B32" s="108" t="s">
        <v>132</v>
      </c>
      <c r="C32" s="110" t="s">
        <v>133</v>
      </c>
      <c r="D32" s="89">
        <v>5</v>
      </c>
    </row>
    <row r="33" spans="1:4" s="9" customFormat="1" ht="20.100000000000001" customHeight="1" thickTop="1" thickBot="1" x14ac:dyDescent="0.25">
      <c r="A33" s="107">
        <v>31</v>
      </c>
      <c r="B33" s="108" t="s">
        <v>134</v>
      </c>
      <c r="C33" s="115" t="s">
        <v>135</v>
      </c>
      <c r="D33" s="89">
        <v>5</v>
      </c>
    </row>
    <row r="34" spans="1:4" s="9" customFormat="1" ht="20.100000000000001" customHeight="1" thickTop="1" thickBot="1" x14ac:dyDescent="0.25">
      <c r="A34" s="116">
        <v>32</v>
      </c>
      <c r="B34" s="117" t="s">
        <v>136</v>
      </c>
      <c r="C34" s="118" t="s">
        <v>137</v>
      </c>
      <c r="D34" s="89">
        <v>0</v>
      </c>
    </row>
    <row r="35" spans="1:4" s="9" customFormat="1" ht="20.100000000000001" customHeight="1" thickTop="1" thickBot="1" x14ac:dyDescent="0.25">
      <c r="A35" s="107">
        <v>33</v>
      </c>
      <c r="B35" s="108" t="s">
        <v>138</v>
      </c>
      <c r="C35" s="109" t="s">
        <v>139</v>
      </c>
      <c r="D35" s="89">
        <v>10</v>
      </c>
    </row>
    <row r="36" spans="1:4" s="9" customFormat="1" ht="20.100000000000001" customHeight="1" thickTop="1" thickBot="1" x14ac:dyDescent="0.25">
      <c r="A36" s="107">
        <v>34</v>
      </c>
      <c r="B36" s="108" t="s">
        <v>140</v>
      </c>
      <c r="C36" s="109" t="s">
        <v>141</v>
      </c>
      <c r="D36" s="89">
        <v>10</v>
      </c>
    </row>
    <row r="37" spans="1:4" s="9" customFormat="1" ht="20.100000000000001" customHeight="1" thickTop="1" thickBot="1" x14ac:dyDescent="0.25">
      <c r="A37" s="107">
        <v>35</v>
      </c>
      <c r="B37" s="108" t="s">
        <v>142</v>
      </c>
      <c r="C37" s="109" t="s">
        <v>143</v>
      </c>
      <c r="D37" s="89">
        <v>5</v>
      </c>
    </row>
    <row r="38" spans="1:4" s="9" customFormat="1" ht="20.100000000000001" customHeight="1" thickTop="1" thickBot="1" x14ac:dyDescent="0.25">
      <c r="A38" s="107">
        <v>36</v>
      </c>
      <c r="B38" s="108" t="s">
        <v>144</v>
      </c>
      <c r="C38" s="109" t="s">
        <v>145</v>
      </c>
      <c r="D38" s="89">
        <v>0</v>
      </c>
    </row>
    <row r="39" spans="1:4" s="9" customFormat="1" ht="20.100000000000001" customHeight="1" thickTop="1" thickBot="1" x14ac:dyDescent="0.25">
      <c r="A39" s="107">
        <v>37</v>
      </c>
      <c r="B39" s="108" t="s">
        <v>146</v>
      </c>
      <c r="C39" s="110" t="s">
        <v>147</v>
      </c>
      <c r="D39" s="89">
        <v>7.5</v>
      </c>
    </row>
    <row r="40" spans="1:4" s="9" customFormat="1" ht="20.100000000000001" customHeight="1" thickTop="1" thickBot="1" x14ac:dyDescent="0.25">
      <c r="A40" s="107">
        <v>38</v>
      </c>
      <c r="B40" s="108" t="s">
        <v>148</v>
      </c>
      <c r="C40" s="110" t="s">
        <v>149</v>
      </c>
      <c r="D40" s="89">
        <v>0</v>
      </c>
    </row>
    <row r="41" spans="1:4" s="9" customFormat="1" ht="20.100000000000001" customHeight="1" thickTop="1" thickBot="1" x14ac:dyDescent="0.25">
      <c r="A41" s="107">
        <v>39</v>
      </c>
      <c r="B41" s="108" t="s">
        <v>150</v>
      </c>
      <c r="C41" s="110" t="s">
        <v>151</v>
      </c>
      <c r="D41" s="89">
        <v>0</v>
      </c>
    </row>
    <row r="42" spans="1:4" s="9" customFormat="1" ht="20.100000000000001" customHeight="1" thickTop="1" thickBot="1" x14ac:dyDescent="0.25">
      <c r="A42" s="107">
        <v>40</v>
      </c>
      <c r="B42" s="108" t="s">
        <v>152</v>
      </c>
      <c r="C42" s="110" t="s">
        <v>153</v>
      </c>
      <c r="D42" s="89">
        <v>5</v>
      </c>
    </row>
    <row r="43" spans="1:4" s="9" customFormat="1" ht="20.100000000000001" customHeight="1" thickTop="1" thickBot="1" x14ac:dyDescent="0.25">
      <c r="A43" s="107">
        <v>41</v>
      </c>
      <c r="B43" s="108" t="s">
        <v>154</v>
      </c>
      <c r="C43" s="110" t="s">
        <v>155</v>
      </c>
      <c r="D43" s="89">
        <v>5</v>
      </c>
    </row>
    <row r="44" spans="1:4" s="9" customFormat="1" ht="20.100000000000001" customHeight="1" thickTop="1" thickBot="1" x14ac:dyDescent="0.25">
      <c r="A44" s="107">
        <v>42</v>
      </c>
      <c r="B44" s="108" t="s">
        <v>156</v>
      </c>
      <c r="C44" s="110" t="s">
        <v>157</v>
      </c>
      <c r="D44" s="89">
        <v>10</v>
      </c>
    </row>
    <row r="45" spans="1:4" s="9" customFormat="1" ht="20.100000000000001" customHeight="1" thickTop="1" thickBot="1" x14ac:dyDescent="0.25">
      <c r="A45" s="107">
        <v>43</v>
      </c>
      <c r="B45" s="108" t="s">
        <v>158</v>
      </c>
      <c r="C45" s="110" t="s">
        <v>159</v>
      </c>
      <c r="D45" s="89">
        <v>5</v>
      </c>
    </row>
    <row r="46" spans="1:4" s="9" customFormat="1" ht="20.100000000000001" customHeight="1" thickTop="1" thickBot="1" x14ac:dyDescent="0.25">
      <c r="A46" s="107">
        <v>44</v>
      </c>
      <c r="B46" s="108" t="s">
        <v>160</v>
      </c>
      <c r="C46" s="110" t="s">
        <v>161</v>
      </c>
      <c r="D46" s="89">
        <v>10</v>
      </c>
    </row>
    <row r="47" spans="1:4" s="9" customFormat="1" ht="20.100000000000001" customHeight="1" thickTop="1" thickBot="1" x14ac:dyDescent="0.25">
      <c r="A47" s="107">
        <v>45</v>
      </c>
      <c r="B47" s="108" t="s">
        <v>162</v>
      </c>
      <c r="C47" s="110" t="s">
        <v>163</v>
      </c>
      <c r="D47" s="89">
        <v>7.5</v>
      </c>
    </row>
    <row r="48" spans="1:4" s="9" customFormat="1" ht="20.100000000000001" customHeight="1" thickTop="1" thickBot="1" x14ac:dyDescent="0.25">
      <c r="A48" s="107">
        <v>46</v>
      </c>
      <c r="B48" s="108" t="s">
        <v>164</v>
      </c>
      <c r="C48" s="109" t="s">
        <v>165</v>
      </c>
      <c r="D48" s="89">
        <v>7.5</v>
      </c>
    </row>
    <row r="49" spans="1:4" s="9" customFormat="1" ht="20.100000000000001" customHeight="1" thickTop="1" thickBot="1" x14ac:dyDescent="0.25">
      <c r="A49" s="107">
        <v>47</v>
      </c>
      <c r="B49" s="108" t="s">
        <v>166</v>
      </c>
      <c r="C49" s="109" t="s">
        <v>167</v>
      </c>
      <c r="D49" s="89">
        <v>2.5</v>
      </c>
    </row>
    <row r="50" spans="1:4" s="9" customFormat="1" ht="20.100000000000001" customHeight="1" thickTop="1" thickBot="1" x14ac:dyDescent="0.25">
      <c r="A50" s="107">
        <v>48</v>
      </c>
      <c r="B50" s="108" t="s">
        <v>168</v>
      </c>
      <c r="C50" s="110" t="s">
        <v>169</v>
      </c>
      <c r="D50" s="89">
        <v>2.5</v>
      </c>
    </row>
    <row r="51" spans="1:4" s="9" customFormat="1" ht="20.100000000000001" customHeight="1" thickTop="1" thickBot="1" x14ac:dyDescent="0.25">
      <c r="A51" s="116">
        <v>49</v>
      </c>
      <c r="B51" s="117" t="s">
        <v>170</v>
      </c>
      <c r="C51" s="118" t="s">
        <v>171</v>
      </c>
      <c r="D51" s="89">
        <v>5</v>
      </c>
    </row>
    <row r="52" spans="1:4" s="9" customFormat="1" ht="20.100000000000001" customHeight="1" thickTop="1" thickBot="1" x14ac:dyDescent="0.25">
      <c r="A52" s="107">
        <v>50</v>
      </c>
      <c r="B52" s="108" t="s">
        <v>172</v>
      </c>
      <c r="C52" s="110" t="s">
        <v>173</v>
      </c>
      <c r="D52" s="89">
        <v>7.5</v>
      </c>
    </row>
    <row r="53" spans="1:4" s="9" customFormat="1" ht="20.100000000000001" customHeight="1" thickTop="1" thickBot="1" x14ac:dyDescent="0.25">
      <c r="A53" s="107">
        <v>51</v>
      </c>
      <c r="B53" s="108" t="s">
        <v>174</v>
      </c>
      <c r="C53" s="109" t="s">
        <v>175</v>
      </c>
      <c r="D53" s="89">
        <v>5</v>
      </c>
    </row>
    <row r="54" spans="1:4" s="9" customFormat="1" ht="20.100000000000001" customHeight="1" thickTop="1" thickBot="1" x14ac:dyDescent="0.25">
      <c r="A54" s="107">
        <v>52</v>
      </c>
      <c r="B54" s="108" t="s">
        <v>176</v>
      </c>
      <c r="C54" s="109" t="s">
        <v>177</v>
      </c>
      <c r="D54" s="89">
        <v>10</v>
      </c>
    </row>
    <row r="55" spans="1:4" ht="20.100000000000001" customHeight="1" thickTop="1" thickBot="1" x14ac:dyDescent="0.25">
      <c r="A55" s="107">
        <v>53</v>
      </c>
      <c r="B55" s="108" t="s">
        <v>178</v>
      </c>
      <c r="C55" s="110" t="s">
        <v>179</v>
      </c>
      <c r="D55" s="89">
        <v>5</v>
      </c>
    </row>
    <row r="56" spans="1:4" ht="20.100000000000001" customHeight="1" thickTop="1" thickBot="1" x14ac:dyDescent="0.25">
      <c r="A56" s="107">
        <v>54</v>
      </c>
      <c r="B56" s="108" t="s">
        <v>180</v>
      </c>
      <c r="C56" s="110" t="s">
        <v>181</v>
      </c>
      <c r="D56" s="89">
        <v>7.5</v>
      </c>
    </row>
    <row r="57" spans="1:4" ht="20.100000000000001" customHeight="1" thickTop="1" thickBot="1" x14ac:dyDescent="0.25">
      <c r="A57" s="107">
        <v>55</v>
      </c>
      <c r="B57" s="108" t="s">
        <v>182</v>
      </c>
      <c r="C57" s="110" t="s">
        <v>183</v>
      </c>
      <c r="D57" s="89">
        <v>5</v>
      </c>
    </row>
    <row r="58" spans="1:4" ht="15.75" thickTop="1" thickBot="1" x14ac:dyDescent="0.25">
      <c r="A58" s="107">
        <v>56</v>
      </c>
      <c r="B58" s="108" t="s">
        <v>184</v>
      </c>
      <c r="C58" s="110" t="s">
        <v>185</v>
      </c>
      <c r="D58" s="89">
        <v>7.5</v>
      </c>
    </row>
    <row r="59" spans="1:4" ht="15.75" thickTop="1" thickBot="1" x14ac:dyDescent="0.25">
      <c r="A59" s="107">
        <v>57</v>
      </c>
      <c r="B59" s="108" t="s">
        <v>186</v>
      </c>
      <c r="C59" s="109" t="s">
        <v>187</v>
      </c>
      <c r="D59" s="89">
        <v>10</v>
      </c>
    </row>
    <row r="60" spans="1:4" ht="15.75" thickTop="1" thickBot="1" x14ac:dyDescent="0.25">
      <c r="A60" s="116">
        <v>58</v>
      </c>
      <c r="B60" s="117" t="s">
        <v>188</v>
      </c>
      <c r="C60" s="118" t="s">
        <v>189</v>
      </c>
      <c r="D60" s="89">
        <v>2.5</v>
      </c>
    </row>
    <row r="61" spans="1:4" ht="15.75" thickTop="1" thickBot="1" x14ac:dyDescent="0.25">
      <c r="A61" s="107">
        <v>59</v>
      </c>
      <c r="B61" s="108" t="s">
        <v>190</v>
      </c>
      <c r="C61" s="110" t="s">
        <v>191</v>
      </c>
      <c r="D61" s="89">
        <v>5</v>
      </c>
    </row>
    <row r="62" spans="1:4" ht="15.75" thickTop="1" thickBot="1" x14ac:dyDescent="0.25">
      <c r="A62" s="107">
        <v>60</v>
      </c>
      <c r="B62" s="108" t="s">
        <v>192</v>
      </c>
      <c r="C62" s="110" t="s">
        <v>193</v>
      </c>
      <c r="D62" s="89">
        <v>0</v>
      </c>
    </row>
    <row r="63" spans="1:4" ht="15" thickTop="1" x14ac:dyDescent="0.2">
      <c r="A63" s="107">
        <v>61</v>
      </c>
      <c r="B63" s="108" t="s">
        <v>194</v>
      </c>
      <c r="C63" s="110" t="s">
        <v>195</v>
      </c>
      <c r="D63" s="91">
        <v>10</v>
      </c>
    </row>
    <row r="64" spans="1:4" ht="15" thickBot="1" x14ac:dyDescent="0.25">
      <c r="A64" s="107">
        <v>62</v>
      </c>
      <c r="B64" s="108" t="s">
        <v>196</v>
      </c>
      <c r="C64" s="110" t="s">
        <v>197</v>
      </c>
      <c r="D64" s="92">
        <v>5</v>
      </c>
    </row>
    <row r="65" spans="1:4" ht="16.5" thickTop="1" thickBot="1" x14ac:dyDescent="0.3">
      <c r="A65" s="107">
        <v>63</v>
      </c>
      <c r="B65" s="108" t="s">
        <v>198</v>
      </c>
      <c r="C65" s="110" t="s">
        <v>199</v>
      </c>
      <c r="D65" s="103">
        <v>10</v>
      </c>
    </row>
    <row r="66" spans="1:4" ht="16.5" thickTop="1" thickBot="1" x14ac:dyDescent="0.3">
      <c r="A66" s="107">
        <v>64</v>
      </c>
      <c r="B66" s="108" t="s">
        <v>200</v>
      </c>
      <c r="C66" s="109" t="s">
        <v>201</v>
      </c>
      <c r="D66" s="104">
        <v>10</v>
      </c>
    </row>
    <row r="67" spans="1:4" ht="16.5" thickTop="1" thickBot="1" x14ac:dyDescent="0.3">
      <c r="A67" s="107">
        <v>65</v>
      </c>
      <c r="B67" s="108" t="s">
        <v>202</v>
      </c>
      <c r="C67" s="110" t="s">
        <v>203</v>
      </c>
      <c r="D67" s="104">
        <v>5</v>
      </c>
    </row>
    <row r="68" spans="1:4" ht="16.5" thickTop="1" thickBot="1" x14ac:dyDescent="0.3">
      <c r="A68" s="107">
        <v>66</v>
      </c>
      <c r="B68" s="108" t="s">
        <v>204</v>
      </c>
      <c r="C68" s="110" t="s">
        <v>205</v>
      </c>
      <c r="D68" s="104">
        <v>5</v>
      </c>
    </row>
    <row r="69" spans="1:4" ht="16.5" thickTop="1" thickBot="1" x14ac:dyDescent="0.3">
      <c r="A69" s="107">
        <v>67</v>
      </c>
      <c r="B69" s="108" t="s">
        <v>206</v>
      </c>
      <c r="C69" s="109" t="s">
        <v>207</v>
      </c>
      <c r="D69" s="104">
        <v>5</v>
      </c>
    </row>
    <row r="70" spans="1:4" ht="16.5" thickTop="1" thickBot="1" x14ac:dyDescent="0.3">
      <c r="A70" s="107">
        <v>68</v>
      </c>
      <c r="B70" s="108" t="s">
        <v>208</v>
      </c>
      <c r="C70" s="110" t="s">
        <v>209</v>
      </c>
      <c r="D70" s="104">
        <v>0</v>
      </c>
    </row>
    <row r="71" spans="1:4" ht="16.5" thickTop="1" thickBot="1" x14ac:dyDescent="0.3">
      <c r="A71" s="107">
        <v>69</v>
      </c>
      <c r="B71" s="108" t="s">
        <v>210</v>
      </c>
      <c r="C71" s="110" t="s">
        <v>211</v>
      </c>
      <c r="D71" s="104">
        <v>2.5</v>
      </c>
    </row>
    <row r="72" spans="1:4" ht="16.5" thickTop="1" thickBot="1" x14ac:dyDescent="0.3">
      <c r="A72" s="107">
        <v>70</v>
      </c>
      <c r="B72" s="119" t="s">
        <v>212</v>
      </c>
      <c r="C72" s="120" t="s">
        <v>213</v>
      </c>
      <c r="D72" s="104">
        <v>5</v>
      </c>
    </row>
    <row r="73" spans="1:4" ht="27" thickTop="1" thickBot="1" x14ac:dyDescent="0.3">
      <c r="A73" s="107">
        <v>71</v>
      </c>
      <c r="B73" s="108" t="s">
        <v>214</v>
      </c>
      <c r="C73" s="110" t="s">
        <v>215</v>
      </c>
      <c r="D73" s="104">
        <v>5</v>
      </c>
    </row>
    <row r="74" spans="1:4" ht="16.5" thickTop="1" thickBot="1" x14ac:dyDescent="0.3">
      <c r="A74" s="107">
        <v>72</v>
      </c>
      <c r="B74" s="108" t="s">
        <v>216</v>
      </c>
      <c r="C74" s="110" t="s">
        <v>217</v>
      </c>
      <c r="D74" s="104">
        <v>2.5</v>
      </c>
    </row>
    <row r="75" spans="1:4" ht="16.5" thickTop="1" thickBot="1" x14ac:dyDescent="0.3">
      <c r="A75" s="107">
        <v>73</v>
      </c>
      <c r="B75" s="108" t="s">
        <v>218</v>
      </c>
      <c r="C75" s="110" t="s">
        <v>219</v>
      </c>
      <c r="D75" s="104">
        <v>0</v>
      </c>
    </row>
    <row r="76" spans="1:4" ht="16.5" thickTop="1" thickBot="1" x14ac:dyDescent="0.3">
      <c r="A76" s="116">
        <v>74</v>
      </c>
      <c r="B76" s="117" t="s">
        <v>220</v>
      </c>
      <c r="C76" s="118" t="s">
        <v>221</v>
      </c>
      <c r="D76" s="104">
        <v>7.5</v>
      </c>
    </row>
    <row r="77" spans="1:4" ht="16.5" thickTop="1" thickBot="1" x14ac:dyDescent="0.3">
      <c r="A77" s="107">
        <v>75</v>
      </c>
      <c r="B77" s="108" t="s">
        <v>222</v>
      </c>
      <c r="C77" s="109" t="s">
        <v>223</v>
      </c>
      <c r="D77" s="104">
        <v>0</v>
      </c>
    </row>
    <row r="78" spans="1:4" ht="16.5" thickTop="1" thickBot="1" x14ac:dyDescent="0.3">
      <c r="A78" s="107">
        <v>76</v>
      </c>
      <c r="B78" s="108" t="s">
        <v>224</v>
      </c>
      <c r="C78" s="109" t="s">
        <v>225</v>
      </c>
      <c r="D78" s="104">
        <v>10</v>
      </c>
    </row>
    <row r="79" spans="1:4" ht="16.5" thickTop="1" thickBot="1" x14ac:dyDescent="0.3">
      <c r="A79" s="107">
        <v>77</v>
      </c>
      <c r="B79" s="108" t="s">
        <v>226</v>
      </c>
      <c r="C79" s="110" t="s">
        <v>227</v>
      </c>
      <c r="D79" s="104">
        <v>0</v>
      </c>
    </row>
    <row r="80" spans="1:4" ht="16.5" thickTop="1" thickBot="1" x14ac:dyDescent="0.3">
      <c r="A80" s="107">
        <v>78</v>
      </c>
      <c r="B80" s="108" t="s">
        <v>228</v>
      </c>
      <c r="C80" s="110" t="s">
        <v>229</v>
      </c>
      <c r="D80" s="104">
        <v>7.5</v>
      </c>
    </row>
    <row r="81" spans="1:4" ht="16.5" thickTop="1" thickBot="1" x14ac:dyDescent="0.3">
      <c r="A81" s="107">
        <v>79</v>
      </c>
      <c r="B81" s="108" t="s">
        <v>230</v>
      </c>
      <c r="C81" s="109" t="s">
        <v>231</v>
      </c>
      <c r="D81" s="104">
        <v>10</v>
      </c>
    </row>
    <row r="82" spans="1:4" ht="16.5" thickTop="1" thickBot="1" x14ac:dyDescent="0.3">
      <c r="A82" s="107">
        <v>80</v>
      </c>
      <c r="B82" s="108" t="s">
        <v>232</v>
      </c>
      <c r="C82" s="110" t="s">
        <v>233</v>
      </c>
      <c r="D82" s="104">
        <v>7.5</v>
      </c>
    </row>
    <row r="83" spans="1:4" ht="16.5" thickTop="1" thickBot="1" x14ac:dyDescent="0.3">
      <c r="A83" s="107">
        <v>81</v>
      </c>
      <c r="B83" s="108" t="s">
        <v>234</v>
      </c>
      <c r="C83" s="109" t="s">
        <v>235</v>
      </c>
      <c r="D83" s="104">
        <v>2.5</v>
      </c>
    </row>
    <row r="84" spans="1:4" ht="16.5" thickTop="1" thickBot="1" x14ac:dyDescent="0.3">
      <c r="A84" s="107">
        <v>82</v>
      </c>
      <c r="B84" s="108" t="s">
        <v>236</v>
      </c>
      <c r="C84" s="110" t="s">
        <v>237</v>
      </c>
      <c r="D84" s="104">
        <v>10</v>
      </c>
    </row>
    <row r="85" spans="1:4" ht="16.5" thickTop="1" thickBot="1" x14ac:dyDescent="0.3">
      <c r="A85" s="107">
        <v>83</v>
      </c>
      <c r="B85" s="108" t="s">
        <v>238</v>
      </c>
      <c r="C85" s="110" t="s">
        <v>239</v>
      </c>
      <c r="D85" s="104">
        <v>5</v>
      </c>
    </row>
    <row r="86" spans="1:4" ht="16.5" thickTop="1" thickBot="1" x14ac:dyDescent="0.3">
      <c r="A86" s="107">
        <v>84</v>
      </c>
      <c r="B86" s="108" t="s">
        <v>240</v>
      </c>
      <c r="C86" s="109" t="s">
        <v>241</v>
      </c>
      <c r="D86" s="104">
        <v>5</v>
      </c>
    </row>
    <row r="87" spans="1:4" ht="16.5" thickTop="1" thickBot="1" x14ac:dyDescent="0.3">
      <c r="A87" s="107">
        <v>85</v>
      </c>
      <c r="B87" s="108" t="s">
        <v>242</v>
      </c>
      <c r="C87" s="110" t="s">
        <v>243</v>
      </c>
      <c r="D87" s="104">
        <v>5</v>
      </c>
    </row>
    <row r="88" spans="1:4" ht="16.5" thickTop="1" thickBot="1" x14ac:dyDescent="0.3">
      <c r="A88" s="116">
        <v>86</v>
      </c>
      <c r="B88" s="117" t="s">
        <v>244</v>
      </c>
      <c r="C88" s="118" t="s">
        <v>245</v>
      </c>
      <c r="D88" s="104">
        <v>5</v>
      </c>
    </row>
    <row r="89" spans="1:4" ht="16.5" thickTop="1" thickBot="1" x14ac:dyDescent="0.3">
      <c r="A89" s="107">
        <v>87</v>
      </c>
      <c r="B89" s="108" t="s">
        <v>246</v>
      </c>
      <c r="C89" s="110" t="s">
        <v>247</v>
      </c>
      <c r="D89" s="104">
        <v>5</v>
      </c>
    </row>
    <row r="90" spans="1:4" ht="16.5" thickTop="1" thickBot="1" x14ac:dyDescent="0.3">
      <c r="A90" s="107">
        <v>88</v>
      </c>
      <c r="B90" s="108" t="s">
        <v>248</v>
      </c>
      <c r="C90" s="110" t="s">
        <v>249</v>
      </c>
      <c r="D90" s="104">
        <v>2.5</v>
      </c>
    </row>
    <row r="91" spans="1:4" ht="16.5" thickTop="1" thickBot="1" x14ac:dyDescent="0.3">
      <c r="A91" s="107">
        <v>89</v>
      </c>
      <c r="B91" s="108" t="s">
        <v>250</v>
      </c>
      <c r="C91" s="110" t="s">
        <v>251</v>
      </c>
      <c r="D91" s="104">
        <v>7.5</v>
      </c>
    </row>
    <row r="92" spans="1:4" ht="16.5" thickTop="1" thickBot="1" x14ac:dyDescent="0.3">
      <c r="A92" s="107">
        <v>90</v>
      </c>
      <c r="B92" s="108" t="s">
        <v>252</v>
      </c>
      <c r="C92" s="110" t="s">
        <v>253</v>
      </c>
      <c r="D92" s="104">
        <v>5</v>
      </c>
    </row>
    <row r="93" spans="1:4" ht="16.5" thickTop="1" thickBot="1" x14ac:dyDescent="0.3">
      <c r="A93" s="107">
        <v>91</v>
      </c>
      <c r="B93" s="108" t="s">
        <v>254</v>
      </c>
      <c r="C93" s="109" t="s">
        <v>255</v>
      </c>
      <c r="D93" s="104">
        <v>0</v>
      </c>
    </row>
    <row r="94" spans="1:4" ht="16.5" thickTop="1" thickBot="1" x14ac:dyDescent="0.3">
      <c r="A94" s="107">
        <v>92</v>
      </c>
      <c r="B94" s="108" t="s">
        <v>256</v>
      </c>
      <c r="C94" s="109" t="s">
        <v>257</v>
      </c>
      <c r="D94" s="104">
        <v>2.5</v>
      </c>
    </row>
    <row r="95" spans="1:4" ht="16.5" thickTop="1" thickBot="1" x14ac:dyDescent="0.3">
      <c r="A95" s="107">
        <v>93</v>
      </c>
      <c r="B95" s="108" t="s">
        <v>258</v>
      </c>
      <c r="C95" s="110" t="s">
        <v>259</v>
      </c>
      <c r="D95" s="104">
        <v>10</v>
      </c>
    </row>
    <row r="96" spans="1:4" ht="16.5" thickTop="1" thickBot="1" x14ac:dyDescent="0.3">
      <c r="A96" s="107">
        <v>94</v>
      </c>
      <c r="B96" s="108" t="s">
        <v>260</v>
      </c>
      <c r="C96" s="109" t="s">
        <v>261</v>
      </c>
      <c r="D96" s="104">
        <v>7.5</v>
      </c>
    </row>
    <row r="97" spans="1:4" ht="16.5" thickTop="1" thickBot="1" x14ac:dyDescent="0.3">
      <c r="A97" s="107">
        <v>95</v>
      </c>
      <c r="B97" s="108" t="s">
        <v>262</v>
      </c>
      <c r="C97" s="109" t="s">
        <v>263</v>
      </c>
      <c r="D97" s="104">
        <v>10</v>
      </c>
    </row>
    <row r="98" spans="1:4" ht="16.5" thickTop="1" thickBot="1" x14ac:dyDescent="0.3">
      <c r="A98" s="107">
        <v>96</v>
      </c>
      <c r="B98" s="108" t="s">
        <v>264</v>
      </c>
      <c r="C98" s="110" t="s">
        <v>265</v>
      </c>
      <c r="D98" s="104">
        <v>0</v>
      </c>
    </row>
    <row r="99" spans="1:4" ht="27" thickTop="1" thickBot="1" x14ac:dyDescent="0.3">
      <c r="A99" s="107">
        <v>97</v>
      </c>
      <c r="B99" s="108" t="s">
        <v>266</v>
      </c>
      <c r="C99" s="110" t="s">
        <v>267</v>
      </c>
      <c r="D99" s="104">
        <v>10</v>
      </c>
    </row>
    <row r="100" spans="1:4" ht="16.5" thickTop="1" thickBot="1" x14ac:dyDescent="0.3">
      <c r="A100" s="107">
        <v>98</v>
      </c>
      <c r="B100" s="108" t="s">
        <v>268</v>
      </c>
      <c r="C100" s="109" t="s">
        <v>269</v>
      </c>
      <c r="D100" s="104">
        <v>5</v>
      </c>
    </row>
    <row r="101" spans="1:4" ht="16.5" thickTop="1" thickBot="1" x14ac:dyDescent="0.3">
      <c r="A101" s="107">
        <v>99</v>
      </c>
      <c r="B101" s="108" t="s">
        <v>270</v>
      </c>
      <c r="C101" s="110" t="s">
        <v>271</v>
      </c>
      <c r="D101" s="104">
        <v>5</v>
      </c>
    </row>
    <row r="102" spans="1:4" ht="16.5" thickTop="1" thickBot="1" x14ac:dyDescent="0.3">
      <c r="A102" s="107">
        <v>100</v>
      </c>
      <c r="B102" s="108" t="s">
        <v>272</v>
      </c>
      <c r="C102" s="110" t="s">
        <v>273</v>
      </c>
      <c r="D102" s="104">
        <v>5</v>
      </c>
    </row>
    <row r="103" spans="1:4" ht="16.5" thickTop="1" thickBot="1" x14ac:dyDescent="0.3">
      <c r="A103" s="107">
        <v>101</v>
      </c>
      <c r="B103" s="108" t="s">
        <v>274</v>
      </c>
      <c r="C103" s="110" t="s">
        <v>275</v>
      </c>
      <c r="D103" s="104">
        <v>2.5</v>
      </c>
    </row>
    <row r="104" spans="1:4" ht="16.5" thickTop="1" thickBot="1" x14ac:dyDescent="0.3">
      <c r="A104" s="107">
        <v>102</v>
      </c>
      <c r="B104" s="108" t="s">
        <v>276</v>
      </c>
      <c r="C104" s="110" t="s">
        <v>277</v>
      </c>
      <c r="D104" s="104">
        <v>2.5</v>
      </c>
    </row>
    <row r="105" spans="1:4" ht="16.5" thickTop="1" thickBot="1" x14ac:dyDescent="0.3">
      <c r="A105" s="107">
        <v>103</v>
      </c>
      <c r="B105" s="108" t="s">
        <v>278</v>
      </c>
      <c r="C105" s="110" t="s">
        <v>279</v>
      </c>
      <c r="D105" s="104">
        <v>5</v>
      </c>
    </row>
    <row r="106" spans="1:4" ht="16.5" thickTop="1" thickBot="1" x14ac:dyDescent="0.3">
      <c r="A106" s="107">
        <v>104</v>
      </c>
      <c r="B106" s="108" t="s">
        <v>280</v>
      </c>
      <c r="C106" s="110" t="s">
        <v>281</v>
      </c>
      <c r="D106" s="104">
        <v>0</v>
      </c>
    </row>
    <row r="107" spans="1:4" ht="16.5" thickTop="1" thickBot="1" x14ac:dyDescent="0.3">
      <c r="A107" s="107">
        <v>105</v>
      </c>
      <c r="B107" s="108" t="s">
        <v>282</v>
      </c>
      <c r="C107" s="110" t="s">
        <v>283</v>
      </c>
      <c r="D107" s="104">
        <v>10</v>
      </c>
    </row>
    <row r="108" spans="1:4" ht="16.5" thickTop="1" thickBot="1" x14ac:dyDescent="0.3">
      <c r="A108" s="107">
        <v>106</v>
      </c>
      <c r="B108" s="108" t="s">
        <v>284</v>
      </c>
      <c r="C108" s="110" t="s">
        <v>285</v>
      </c>
      <c r="D108" s="104">
        <v>7.5</v>
      </c>
    </row>
    <row r="109" spans="1:4" ht="16.5" thickTop="1" thickBot="1" x14ac:dyDescent="0.3">
      <c r="A109" s="107">
        <v>107</v>
      </c>
      <c r="B109" s="108" t="s">
        <v>286</v>
      </c>
      <c r="C109" s="110" t="s">
        <v>287</v>
      </c>
      <c r="D109" s="104">
        <v>7.5</v>
      </c>
    </row>
    <row r="110" spans="1:4" ht="16.5" thickTop="1" thickBot="1" x14ac:dyDescent="0.3">
      <c r="A110" s="107">
        <v>108</v>
      </c>
      <c r="B110" s="108" t="s">
        <v>288</v>
      </c>
      <c r="C110" s="110" t="s">
        <v>289</v>
      </c>
      <c r="D110" s="104">
        <v>2.5</v>
      </c>
    </row>
    <row r="111" spans="1:4" ht="16.5" thickTop="1" thickBot="1" x14ac:dyDescent="0.3">
      <c r="A111" s="107">
        <v>109</v>
      </c>
      <c r="B111" s="108" t="s">
        <v>290</v>
      </c>
      <c r="C111" s="110" t="s">
        <v>291</v>
      </c>
      <c r="D111" s="104">
        <v>7.5</v>
      </c>
    </row>
    <row r="112" spans="1:4" ht="16.5" thickTop="1" thickBot="1" x14ac:dyDescent="0.3">
      <c r="A112" s="107">
        <v>110</v>
      </c>
      <c r="B112" s="108" t="s">
        <v>292</v>
      </c>
      <c r="C112" s="109" t="s">
        <v>293</v>
      </c>
      <c r="D112" s="104"/>
    </row>
    <row r="113" spans="1:4" ht="16.5" thickTop="1" thickBot="1" x14ac:dyDescent="0.3">
      <c r="A113" s="107">
        <v>111</v>
      </c>
      <c r="B113" s="108" t="s">
        <v>294</v>
      </c>
      <c r="C113" s="109" t="s">
        <v>295</v>
      </c>
      <c r="D113" s="104">
        <v>7.5</v>
      </c>
    </row>
    <row r="114" spans="1:4" ht="27" thickTop="1" thickBot="1" x14ac:dyDescent="0.3">
      <c r="A114" s="107">
        <v>112</v>
      </c>
      <c r="B114" s="108" t="s">
        <v>296</v>
      </c>
      <c r="C114" s="121" t="s">
        <v>297</v>
      </c>
      <c r="D114" s="104">
        <v>5</v>
      </c>
    </row>
    <row r="115" spans="1:4" ht="27" thickTop="1" thickBot="1" x14ac:dyDescent="0.3">
      <c r="A115" s="107">
        <v>113</v>
      </c>
      <c r="B115" s="108" t="s">
        <v>298</v>
      </c>
      <c r="C115" s="121" t="s">
        <v>299</v>
      </c>
      <c r="D115" s="104">
        <v>10</v>
      </c>
    </row>
    <row r="116" spans="1:4" ht="16.5" thickTop="1" thickBot="1" x14ac:dyDescent="0.3">
      <c r="A116" s="107">
        <v>114</v>
      </c>
      <c r="B116" s="108" t="s">
        <v>300</v>
      </c>
      <c r="C116" s="121" t="s">
        <v>301</v>
      </c>
      <c r="D116" s="104">
        <v>10</v>
      </c>
    </row>
    <row r="117" spans="1:4" ht="27" thickTop="1" thickBot="1" x14ac:dyDescent="0.3">
      <c r="A117" s="107">
        <v>115</v>
      </c>
      <c r="B117" s="108" t="s">
        <v>302</v>
      </c>
      <c r="C117" s="121" t="s">
        <v>303</v>
      </c>
      <c r="D117" s="104">
        <v>7</v>
      </c>
    </row>
    <row r="118" spans="1:4" ht="27" thickTop="1" thickBot="1" x14ac:dyDescent="0.3">
      <c r="A118" s="107">
        <v>116</v>
      </c>
      <c r="B118" s="108" t="s">
        <v>304</v>
      </c>
      <c r="C118" s="121" t="s">
        <v>305</v>
      </c>
      <c r="D118" s="104">
        <v>7.5</v>
      </c>
    </row>
    <row r="119" spans="1:4" ht="16.5" thickTop="1" thickBot="1" x14ac:dyDescent="0.3">
      <c r="A119" s="107">
        <v>117</v>
      </c>
      <c r="B119" s="108" t="s">
        <v>306</v>
      </c>
      <c r="C119" s="121" t="s">
        <v>307</v>
      </c>
      <c r="D119" s="104">
        <v>2.5</v>
      </c>
    </row>
    <row r="120" spans="1:4" ht="16.5" thickTop="1" thickBot="1" x14ac:dyDescent="0.3">
      <c r="A120" s="107">
        <v>118</v>
      </c>
      <c r="B120" s="108" t="s">
        <v>308</v>
      </c>
      <c r="C120" s="121" t="s">
        <v>309</v>
      </c>
      <c r="D120" s="104">
        <v>10</v>
      </c>
    </row>
    <row r="121" spans="1:4" ht="16.5" thickTop="1" thickBot="1" x14ac:dyDescent="0.3">
      <c r="A121" s="107">
        <v>119</v>
      </c>
      <c r="B121" s="108" t="s">
        <v>310</v>
      </c>
      <c r="C121" s="121" t="s">
        <v>311</v>
      </c>
      <c r="D121" s="104">
        <v>7.5</v>
      </c>
    </row>
    <row r="122" spans="1:4" ht="16.5" thickTop="1" thickBot="1" x14ac:dyDescent="0.3">
      <c r="A122" s="107">
        <v>120</v>
      </c>
      <c r="B122" s="108" t="s">
        <v>312</v>
      </c>
      <c r="C122" s="121" t="s">
        <v>313</v>
      </c>
      <c r="D122" s="104">
        <v>2.5</v>
      </c>
    </row>
    <row r="123" spans="1:4" ht="16.5" thickTop="1" thickBot="1" x14ac:dyDescent="0.3">
      <c r="A123" s="107">
        <v>121</v>
      </c>
      <c r="B123" s="108" t="s">
        <v>314</v>
      </c>
      <c r="C123" s="121" t="s">
        <v>315</v>
      </c>
      <c r="D123" s="104">
        <v>10</v>
      </c>
    </row>
    <row r="124" spans="1:4" ht="16.5" thickTop="1" thickBot="1" x14ac:dyDescent="0.3">
      <c r="A124" s="107">
        <v>122</v>
      </c>
      <c r="B124" s="108" t="s">
        <v>316</v>
      </c>
      <c r="C124" s="121" t="s">
        <v>317</v>
      </c>
      <c r="D124" s="104">
        <v>10</v>
      </c>
    </row>
    <row r="125" spans="1:4" ht="16.5" thickTop="1" thickBot="1" x14ac:dyDescent="0.3">
      <c r="A125" s="20"/>
      <c r="B125" s="73"/>
      <c r="C125" s="74"/>
      <c r="D125" s="104"/>
    </row>
    <row r="126" spans="1:4" ht="15.75" thickBot="1" x14ac:dyDescent="0.3">
      <c r="A126" s="20"/>
      <c r="B126" s="73"/>
      <c r="C126" s="74"/>
      <c r="D126" s="104"/>
    </row>
    <row r="128" spans="1:4" ht="18.75" x14ac:dyDescent="0.2">
      <c r="C128" s="24" t="s">
        <v>69</v>
      </c>
      <c r="D128" s="24">
        <f>COUNTIF(D3:D122,"&gt;6")</f>
        <v>49</v>
      </c>
    </row>
    <row r="129" spans="3:5" ht="18.75" x14ac:dyDescent="0.2">
      <c r="C129" s="24" t="s">
        <v>70</v>
      </c>
      <c r="D129" s="24">
        <f>D128*100/122</f>
        <v>40.16393442622951</v>
      </c>
    </row>
    <row r="130" spans="3:5" ht="18.75" x14ac:dyDescent="0.2">
      <c r="C130" s="25" t="s">
        <v>18</v>
      </c>
      <c r="D130" s="25">
        <v>3</v>
      </c>
    </row>
    <row r="133" spans="3:5" x14ac:dyDescent="0.2">
      <c r="E133" s="23"/>
    </row>
  </sheetData>
  <mergeCells count="4">
    <mergeCell ref="A1:A2"/>
    <mergeCell ref="B1:B2"/>
    <mergeCell ref="C1:C2"/>
    <mergeCell ref="D1:D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36"/>
  <sheetViews>
    <sheetView topLeftCell="A121" workbookViewId="0">
      <selection activeCell="E129" sqref="E129"/>
    </sheetView>
  </sheetViews>
  <sheetFormatPr defaultColWidth="8.83203125" defaultRowHeight="12.75" x14ac:dyDescent="0.2"/>
  <cols>
    <col min="1" max="1" width="8.33203125" customWidth="1"/>
    <col min="2" max="2" width="15.33203125" customWidth="1"/>
    <col min="3" max="3" width="27" customWidth="1"/>
    <col min="4" max="4" width="41.6640625" customWidth="1"/>
    <col min="5" max="5" width="13.33203125" customWidth="1"/>
  </cols>
  <sheetData>
    <row r="1" spans="2:5" ht="18.75" thickBot="1" x14ac:dyDescent="0.25">
      <c r="B1" s="26" t="s">
        <v>19</v>
      </c>
      <c r="C1" s="26" t="s">
        <v>20</v>
      </c>
      <c r="D1" s="26" t="s">
        <v>21</v>
      </c>
      <c r="E1" s="27" t="s">
        <v>22</v>
      </c>
    </row>
    <row r="2" spans="2:5" ht="15.75" thickTop="1" thickBot="1" x14ac:dyDescent="0.25">
      <c r="B2" s="20">
        <v>1</v>
      </c>
      <c r="C2" s="69" t="s">
        <v>74</v>
      </c>
      <c r="D2" s="70" t="s">
        <v>75</v>
      </c>
      <c r="E2" s="88">
        <v>5</v>
      </c>
    </row>
    <row r="3" spans="2:5" ht="15" thickBot="1" x14ac:dyDescent="0.25">
      <c r="B3" s="20">
        <v>2</v>
      </c>
      <c r="C3" s="71" t="s">
        <v>76</v>
      </c>
      <c r="D3" s="72" t="s">
        <v>77</v>
      </c>
      <c r="E3" s="89">
        <v>5</v>
      </c>
    </row>
    <row r="4" spans="2:5" ht="15" thickBot="1" x14ac:dyDescent="0.25">
      <c r="B4" s="20">
        <v>3</v>
      </c>
      <c r="C4" s="71" t="s">
        <v>78</v>
      </c>
      <c r="D4" s="72" t="s">
        <v>79</v>
      </c>
      <c r="E4" s="89">
        <v>5</v>
      </c>
    </row>
    <row r="5" spans="2:5" ht="15" thickBot="1" x14ac:dyDescent="0.25">
      <c r="B5" s="20">
        <v>4</v>
      </c>
      <c r="C5" s="71" t="s">
        <v>80</v>
      </c>
      <c r="D5" s="72" t="s">
        <v>81</v>
      </c>
      <c r="E5" s="89">
        <v>5</v>
      </c>
    </row>
    <row r="6" spans="2:5" ht="15" thickBot="1" x14ac:dyDescent="0.25">
      <c r="B6" s="20">
        <v>5</v>
      </c>
      <c r="C6" s="71" t="s">
        <v>82</v>
      </c>
      <c r="D6" s="72" t="s">
        <v>83</v>
      </c>
      <c r="E6" s="89">
        <v>0</v>
      </c>
    </row>
    <row r="7" spans="2:5" ht="15" thickBot="1" x14ac:dyDescent="0.25">
      <c r="B7" s="21">
        <v>6</v>
      </c>
      <c r="C7" s="71" t="s">
        <v>84</v>
      </c>
      <c r="D7" s="72" t="s">
        <v>85</v>
      </c>
      <c r="E7" s="89">
        <v>5</v>
      </c>
    </row>
    <row r="8" spans="2:5" ht="15" thickBot="1" x14ac:dyDescent="0.25">
      <c r="B8" s="20">
        <v>7</v>
      </c>
      <c r="C8" s="71" t="s">
        <v>86</v>
      </c>
      <c r="D8" s="72" t="s">
        <v>87</v>
      </c>
      <c r="E8" s="89">
        <v>0</v>
      </c>
    </row>
    <row r="9" spans="2:5" ht="15" thickBot="1" x14ac:dyDescent="0.25">
      <c r="B9" s="20">
        <v>8</v>
      </c>
      <c r="C9" s="71" t="s">
        <v>88</v>
      </c>
      <c r="D9" s="72" t="s">
        <v>89</v>
      </c>
      <c r="E9" s="89">
        <v>5</v>
      </c>
    </row>
    <row r="10" spans="2:5" ht="15" thickBot="1" x14ac:dyDescent="0.25">
      <c r="B10" s="20">
        <v>9</v>
      </c>
      <c r="C10" s="71" t="s">
        <v>90</v>
      </c>
      <c r="D10" s="72" t="s">
        <v>91</v>
      </c>
      <c r="E10" s="89">
        <v>5</v>
      </c>
    </row>
    <row r="11" spans="2:5" ht="15" thickBot="1" x14ac:dyDescent="0.25">
      <c r="B11" s="20">
        <v>10</v>
      </c>
      <c r="C11" s="71" t="s">
        <v>92</v>
      </c>
      <c r="D11" s="72" t="s">
        <v>93</v>
      </c>
      <c r="E11" s="89">
        <v>5</v>
      </c>
    </row>
    <row r="12" spans="2:5" ht="15" thickBot="1" x14ac:dyDescent="0.25">
      <c r="B12" s="20">
        <v>11</v>
      </c>
      <c r="C12" s="71" t="s">
        <v>94</v>
      </c>
      <c r="D12" s="72" t="s">
        <v>95</v>
      </c>
      <c r="E12" s="89">
        <v>5</v>
      </c>
    </row>
    <row r="13" spans="2:5" ht="15" thickBot="1" x14ac:dyDescent="0.25">
      <c r="B13" s="20">
        <v>12</v>
      </c>
      <c r="C13" s="71" t="s">
        <v>96</v>
      </c>
      <c r="D13" s="72" t="s">
        <v>97</v>
      </c>
      <c r="E13" s="89">
        <v>5</v>
      </c>
    </row>
    <row r="14" spans="2:5" ht="15" thickBot="1" x14ac:dyDescent="0.25">
      <c r="B14" s="21">
        <v>13</v>
      </c>
      <c r="C14" s="71" t="s">
        <v>98</v>
      </c>
      <c r="D14" s="72" t="s">
        <v>99</v>
      </c>
      <c r="E14" s="89">
        <v>0</v>
      </c>
    </row>
    <row r="15" spans="2:5" ht="15" thickBot="1" x14ac:dyDescent="0.25">
      <c r="B15" s="20">
        <v>14</v>
      </c>
      <c r="C15" s="71" t="s">
        <v>100</v>
      </c>
      <c r="D15" s="72" t="s">
        <v>101</v>
      </c>
      <c r="E15" s="89">
        <v>5</v>
      </c>
    </row>
    <row r="16" spans="2:5" ht="15" thickBot="1" x14ac:dyDescent="0.25">
      <c r="B16" s="20">
        <v>15</v>
      </c>
      <c r="C16" s="71" t="s">
        <v>102</v>
      </c>
      <c r="D16" s="72" t="s">
        <v>103</v>
      </c>
      <c r="E16" s="89">
        <v>5</v>
      </c>
    </row>
    <row r="17" spans="2:5" ht="15" thickBot="1" x14ac:dyDescent="0.25">
      <c r="B17" s="20">
        <v>16</v>
      </c>
      <c r="C17" s="71" t="s">
        <v>104</v>
      </c>
      <c r="D17" s="72" t="s">
        <v>105</v>
      </c>
      <c r="E17" s="89">
        <v>5</v>
      </c>
    </row>
    <row r="18" spans="2:5" ht="15" thickBot="1" x14ac:dyDescent="0.25">
      <c r="B18" s="20">
        <v>17</v>
      </c>
      <c r="C18" s="71" t="s">
        <v>106</v>
      </c>
      <c r="D18" s="72" t="s">
        <v>107</v>
      </c>
      <c r="E18" s="89">
        <v>0</v>
      </c>
    </row>
    <row r="19" spans="2:5" ht="15" thickBot="1" x14ac:dyDescent="0.25">
      <c r="B19" s="20">
        <v>18</v>
      </c>
      <c r="C19" s="71" t="s">
        <v>108</v>
      </c>
      <c r="D19" s="72" t="s">
        <v>109</v>
      </c>
      <c r="E19" s="89">
        <v>5</v>
      </c>
    </row>
    <row r="20" spans="2:5" ht="15" thickBot="1" x14ac:dyDescent="0.25">
      <c r="B20" s="20">
        <v>19</v>
      </c>
      <c r="C20" s="71" t="s">
        <v>110</v>
      </c>
      <c r="D20" s="72" t="s">
        <v>111</v>
      </c>
      <c r="E20" s="89">
        <v>5</v>
      </c>
    </row>
    <row r="21" spans="2:5" ht="15" thickBot="1" x14ac:dyDescent="0.25">
      <c r="B21" s="20">
        <v>20</v>
      </c>
      <c r="C21" s="71" t="s">
        <v>112</v>
      </c>
      <c r="D21" s="72" t="s">
        <v>113</v>
      </c>
      <c r="E21" s="89">
        <v>0</v>
      </c>
    </row>
    <row r="22" spans="2:5" ht="15" thickBot="1" x14ac:dyDescent="0.25">
      <c r="B22" s="20">
        <v>21</v>
      </c>
      <c r="C22" s="71" t="s">
        <v>114</v>
      </c>
      <c r="D22" s="72" t="s">
        <v>115</v>
      </c>
      <c r="E22" s="89">
        <v>5</v>
      </c>
    </row>
    <row r="23" spans="2:5" ht="15" thickBot="1" x14ac:dyDescent="0.25">
      <c r="B23" s="20">
        <v>22</v>
      </c>
      <c r="C23" s="71" t="s">
        <v>116</v>
      </c>
      <c r="D23" s="72" t="s">
        <v>117</v>
      </c>
      <c r="E23" s="89">
        <v>0</v>
      </c>
    </row>
    <row r="24" spans="2:5" ht="15" thickBot="1" x14ac:dyDescent="0.25">
      <c r="B24" s="20">
        <v>23</v>
      </c>
      <c r="C24" s="71" t="s">
        <v>118</v>
      </c>
      <c r="D24" s="72" t="s">
        <v>119</v>
      </c>
      <c r="E24" s="89">
        <v>5</v>
      </c>
    </row>
    <row r="25" spans="2:5" ht="15" thickBot="1" x14ac:dyDescent="0.25">
      <c r="B25" s="20">
        <v>24</v>
      </c>
      <c r="C25" s="71" t="s">
        <v>120</v>
      </c>
      <c r="D25" s="72" t="s">
        <v>121</v>
      </c>
      <c r="E25" s="89">
        <v>5</v>
      </c>
    </row>
    <row r="26" spans="2:5" ht="15" thickBot="1" x14ac:dyDescent="0.25">
      <c r="B26" s="20">
        <v>25</v>
      </c>
      <c r="C26" s="71" t="s">
        <v>122</v>
      </c>
      <c r="D26" s="72" t="s">
        <v>123</v>
      </c>
      <c r="E26" s="89">
        <v>5</v>
      </c>
    </row>
    <row r="27" spans="2:5" ht="15" thickBot="1" x14ac:dyDescent="0.25">
      <c r="B27" s="21">
        <v>26</v>
      </c>
      <c r="C27" s="71" t="s">
        <v>124</v>
      </c>
      <c r="D27" s="72" t="s">
        <v>125</v>
      </c>
      <c r="E27" s="89">
        <v>5</v>
      </c>
    </row>
    <row r="28" spans="2:5" ht="15" thickBot="1" x14ac:dyDescent="0.25">
      <c r="B28" s="21">
        <v>27</v>
      </c>
      <c r="C28" s="71" t="s">
        <v>126</v>
      </c>
      <c r="D28" s="72" t="s">
        <v>127</v>
      </c>
      <c r="E28" s="89">
        <v>5</v>
      </c>
    </row>
    <row r="29" spans="2:5" ht="15" thickBot="1" x14ac:dyDescent="0.25">
      <c r="B29" s="21">
        <v>28</v>
      </c>
      <c r="C29" s="71" t="s">
        <v>128</v>
      </c>
      <c r="D29" s="72" t="s">
        <v>129</v>
      </c>
      <c r="E29" s="89">
        <v>5</v>
      </c>
    </row>
    <row r="30" spans="2:5" ht="15" thickBot="1" x14ac:dyDescent="0.25">
      <c r="B30" s="21">
        <v>29</v>
      </c>
      <c r="C30" s="71" t="s">
        <v>130</v>
      </c>
      <c r="D30" s="72" t="s">
        <v>131</v>
      </c>
      <c r="E30" s="89">
        <v>5</v>
      </c>
    </row>
    <row r="31" spans="2:5" ht="15" thickBot="1" x14ac:dyDescent="0.25">
      <c r="B31" s="21">
        <v>30</v>
      </c>
      <c r="C31" s="71" t="s">
        <v>132</v>
      </c>
      <c r="D31" s="72" t="s">
        <v>133</v>
      </c>
      <c r="E31" s="89">
        <v>5</v>
      </c>
    </row>
    <row r="32" spans="2:5" ht="15" thickBot="1" x14ac:dyDescent="0.25">
      <c r="B32" s="21">
        <v>31</v>
      </c>
      <c r="C32" s="71" t="s">
        <v>134</v>
      </c>
      <c r="D32" s="72" t="s">
        <v>135</v>
      </c>
      <c r="E32" s="89">
        <v>5</v>
      </c>
    </row>
    <row r="33" spans="2:5" ht="15" thickBot="1" x14ac:dyDescent="0.25">
      <c r="B33" s="21">
        <v>32</v>
      </c>
      <c r="C33" s="71" t="s">
        <v>136</v>
      </c>
      <c r="D33" s="72" t="s">
        <v>137</v>
      </c>
      <c r="E33" s="89">
        <v>5</v>
      </c>
    </row>
    <row r="34" spans="2:5" ht="15" thickBot="1" x14ac:dyDescent="0.25">
      <c r="B34" s="21">
        <v>33</v>
      </c>
      <c r="C34" s="71" t="s">
        <v>138</v>
      </c>
      <c r="D34" s="72" t="s">
        <v>139</v>
      </c>
      <c r="E34" s="89">
        <v>5</v>
      </c>
    </row>
    <row r="35" spans="2:5" ht="15" thickBot="1" x14ac:dyDescent="0.25">
      <c r="B35" s="21">
        <v>34</v>
      </c>
      <c r="C35" s="71" t="s">
        <v>140</v>
      </c>
      <c r="D35" s="72" t="s">
        <v>141</v>
      </c>
      <c r="E35" s="89">
        <v>0</v>
      </c>
    </row>
    <row r="36" spans="2:5" ht="15" thickBot="1" x14ac:dyDescent="0.25">
      <c r="B36" s="21">
        <v>35</v>
      </c>
      <c r="C36" s="71" t="s">
        <v>142</v>
      </c>
      <c r="D36" s="72" t="s">
        <v>143</v>
      </c>
      <c r="E36" s="89">
        <v>5</v>
      </c>
    </row>
    <row r="37" spans="2:5" ht="15" thickBot="1" x14ac:dyDescent="0.25">
      <c r="B37" s="21">
        <v>36</v>
      </c>
      <c r="C37" s="71" t="s">
        <v>144</v>
      </c>
      <c r="D37" s="72" t="s">
        <v>145</v>
      </c>
      <c r="E37" s="89">
        <v>0</v>
      </c>
    </row>
    <row r="38" spans="2:5" ht="15" thickBot="1" x14ac:dyDescent="0.25">
      <c r="B38" s="21">
        <v>37</v>
      </c>
      <c r="C38" s="71" t="s">
        <v>146</v>
      </c>
      <c r="D38" s="72" t="s">
        <v>147</v>
      </c>
      <c r="E38" s="89">
        <v>5</v>
      </c>
    </row>
    <row r="39" spans="2:5" ht="15" thickBot="1" x14ac:dyDescent="0.25">
      <c r="B39" s="21">
        <v>38</v>
      </c>
      <c r="C39" s="71" t="s">
        <v>148</v>
      </c>
      <c r="D39" s="72" t="s">
        <v>149</v>
      </c>
      <c r="E39" s="89">
        <v>0</v>
      </c>
    </row>
    <row r="40" spans="2:5" ht="15" thickBot="1" x14ac:dyDescent="0.25">
      <c r="B40" s="21">
        <v>39</v>
      </c>
      <c r="C40" s="71" t="s">
        <v>150</v>
      </c>
      <c r="D40" s="72" t="s">
        <v>151</v>
      </c>
      <c r="E40" s="89">
        <v>0</v>
      </c>
    </row>
    <row r="41" spans="2:5" ht="15" thickBot="1" x14ac:dyDescent="0.25">
      <c r="B41" s="21">
        <v>40</v>
      </c>
      <c r="C41" s="71" t="s">
        <v>152</v>
      </c>
      <c r="D41" s="72" t="s">
        <v>153</v>
      </c>
      <c r="E41" s="89">
        <v>5</v>
      </c>
    </row>
    <row r="42" spans="2:5" ht="15" thickBot="1" x14ac:dyDescent="0.25">
      <c r="B42" s="21">
        <v>41</v>
      </c>
      <c r="C42" s="71" t="s">
        <v>154</v>
      </c>
      <c r="D42" s="72" t="s">
        <v>155</v>
      </c>
      <c r="E42" s="89">
        <v>5</v>
      </c>
    </row>
    <row r="43" spans="2:5" ht="15" thickBot="1" x14ac:dyDescent="0.25">
      <c r="B43" s="21">
        <v>42</v>
      </c>
      <c r="C43" s="71" t="s">
        <v>156</v>
      </c>
      <c r="D43" s="72" t="s">
        <v>157</v>
      </c>
      <c r="E43" s="89">
        <v>5</v>
      </c>
    </row>
    <row r="44" spans="2:5" ht="15" thickBot="1" x14ac:dyDescent="0.25">
      <c r="B44" s="21">
        <v>43</v>
      </c>
      <c r="C44" s="71" t="s">
        <v>158</v>
      </c>
      <c r="D44" s="72" t="s">
        <v>159</v>
      </c>
      <c r="E44" s="89">
        <v>5</v>
      </c>
    </row>
    <row r="45" spans="2:5" ht="15" thickBot="1" x14ac:dyDescent="0.25">
      <c r="B45" s="20">
        <v>44</v>
      </c>
      <c r="C45" s="71" t="s">
        <v>160</v>
      </c>
      <c r="D45" s="72" t="s">
        <v>161</v>
      </c>
      <c r="E45" s="89">
        <v>5</v>
      </c>
    </row>
    <row r="46" spans="2:5" ht="15" thickBot="1" x14ac:dyDescent="0.25">
      <c r="B46" s="20">
        <v>45</v>
      </c>
      <c r="C46" s="71" t="s">
        <v>162</v>
      </c>
      <c r="D46" s="72" t="s">
        <v>163</v>
      </c>
      <c r="E46" s="89">
        <v>5</v>
      </c>
    </row>
    <row r="47" spans="2:5" ht="15" thickBot="1" x14ac:dyDescent="0.25">
      <c r="B47" s="20">
        <v>46</v>
      </c>
      <c r="C47" s="71" t="s">
        <v>164</v>
      </c>
      <c r="D47" s="72" t="s">
        <v>165</v>
      </c>
      <c r="E47" s="89">
        <v>5</v>
      </c>
    </row>
    <row r="48" spans="2:5" ht="15" thickBot="1" x14ac:dyDescent="0.25">
      <c r="B48" s="20">
        <v>47</v>
      </c>
      <c r="C48" s="71" t="s">
        <v>166</v>
      </c>
      <c r="D48" s="72" t="s">
        <v>167</v>
      </c>
      <c r="E48" s="89">
        <v>0</v>
      </c>
    </row>
    <row r="49" spans="2:5" ht="15" thickBot="1" x14ac:dyDescent="0.25">
      <c r="B49" s="20">
        <v>48</v>
      </c>
      <c r="C49" s="71" t="s">
        <v>168</v>
      </c>
      <c r="D49" s="72" t="s">
        <v>169</v>
      </c>
      <c r="E49" s="89">
        <v>5</v>
      </c>
    </row>
    <row r="50" spans="2:5" ht="15" thickBot="1" x14ac:dyDescent="0.25">
      <c r="B50" s="20">
        <v>49</v>
      </c>
      <c r="C50" s="71" t="s">
        <v>170</v>
      </c>
      <c r="D50" s="72" t="s">
        <v>171</v>
      </c>
      <c r="E50" s="89">
        <v>5</v>
      </c>
    </row>
    <row r="51" spans="2:5" ht="15" thickBot="1" x14ac:dyDescent="0.25">
      <c r="B51" s="20">
        <v>50</v>
      </c>
      <c r="C51" s="71" t="s">
        <v>172</v>
      </c>
      <c r="D51" s="72" t="s">
        <v>173</v>
      </c>
      <c r="E51" s="89">
        <v>5</v>
      </c>
    </row>
    <row r="52" spans="2:5" ht="15" thickBot="1" x14ac:dyDescent="0.25">
      <c r="B52" s="20">
        <v>51</v>
      </c>
      <c r="C52" s="71" t="s">
        <v>174</v>
      </c>
      <c r="D52" s="72" t="s">
        <v>175</v>
      </c>
      <c r="E52" s="89">
        <v>5</v>
      </c>
    </row>
    <row r="53" spans="2:5" ht="17.100000000000001" customHeight="1" thickBot="1" x14ac:dyDescent="0.25">
      <c r="B53" s="20">
        <v>52</v>
      </c>
      <c r="C53" s="71" t="s">
        <v>176</v>
      </c>
      <c r="D53" s="72" t="s">
        <v>177</v>
      </c>
      <c r="E53" s="89">
        <v>5</v>
      </c>
    </row>
    <row r="54" spans="2:5" ht="15" thickBot="1" x14ac:dyDescent="0.25">
      <c r="B54" s="20">
        <v>53</v>
      </c>
      <c r="C54" s="71" t="s">
        <v>178</v>
      </c>
      <c r="D54" s="72" t="s">
        <v>179</v>
      </c>
      <c r="E54" s="89">
        <v>5</v>
      </c>
    </row>
    <row r="55" spans="2:5" ht="15" thickBot="1" x14ac:dyDescent="0.25">
      <c r="B55" s="20">
        <v>54</v>
      </c>
      <c r="C55" s="71" t="s">
        <v>180</v>
      </c>
      <c r="D55" s="72" t="s">
        <v>181</v>
      </c>
      <c r="E55" s="89">
        <v>0</v>
      </c>
    </row>
    <row r="56" spans="2:5" ht="15" thickBot="1" x14ac:dyDescent="0.25">
      <c r="B56" s="20">
        <v>55</v>
      </c>
      <c r="C56" s="71" t="s">
        <v>182</v>
      </c>
      <c r="D56" s="72" t="s">
        <v>183</v>
      </c>
      <c r="E56" s="89">
        <v>0</v>
      </c>
    </row>
    <row r="57" spans="2:5" ht="15" thickBot="1" x14ac:dyDescent="0.25">
      <c r="B57" s="20">
        <v>56</v>
      </c>
      <c r="C57" s="71" t="s">
        <v>184</v>
      </c>
      <c r="D57" s="72" t="s">
        <v>185</v>
      </c>
      <c r="E57" s="89">
        <v>5</v>
      </c>
    </row>
    <row r="58" spans="2:5" ht="15" thickBot="1" x14ac:dyDescent="0.25">
      <c r="B58" s="20">
        <v>57</v>
      </c>
      <c r="C58" s="71" t="s">
        <v>186</v>
      </c>
      <c r="D58" s="72" t="s">
        <v>187</v>
      </c>
      <c r="E58" s="89">
        <v>5</v>
      </c>
    </row>
    <row r="59" spans="2:5" ht="15" thickBot="1" x14ac:dyDescent="0.25">
      <c r="B59" s="20">
        <v>58</v>
      </c>
      <c r="C59" s="71" t="s">
        <v>188</v>
      </c>
      <c r="D59" s="72" t="s">
        <v>189</v>
      </c>
      <c r="E59" s="89">
        <v>5</v>
      </c>
    </row>
    <row r="60" spans="2:5" ht="15" thickBot="1" x14ac:dyDescent="0.25">
      <c r="B60" s="20">
        <v>59</v>
      </c>
      <c r="C60" s="71" t="s">
        <v>190</v>
      </c>
      <c r="D60" s="72" t="s">
        <v>191</v>
      </c>
      <c r="E60" s="89">
        <v>0</v>
      </c>
    </row>
    <row r="61" spans="2:5" ht="15" thickBot="1" x14ac:dyDescent="0.25">
      <c r="B61" s="20">
        <v>60</v>
      </c>
      <c r="C61" s="71" t="s">
        <v>192</v>
      </c>
      <c r="D61" s="72" t="s">
        <v>193</v>
      </c>
      <c r="E61" s="89">
        <v>5</v>
      </c>
    </row>
    <row r="62" spans="2:5" ht="15" thickBot="1" x14ac:dyDescent="0.25">
      <c r="B62" s="20">
        <v>61</v>
      </c>
      <c r="C62" s="71" t="s">
        <v>194</v>
      </c>
      <c r="D62" s="72" t="s">
        <v>195</v>
      </c>
      <c r="E62" s="89">
        <v>5</v>
      </c>
    </row>
    <row r="63" spans="2:5" ht="15" thickBot="1" x14ac:dyDescent="0.25">
      <c r="B63" s="20">
        <v>62</v>
      </c>
      <c r="C63" s="71" t="s">
        <v>196</v>
      </c>
      <c r="D63" s="90" t="s">
        <v>197</v>
      </c>
      <c r="E63" s="89">
        <v>5</v>
      </c>
    </row>
    <row r="64" spans="2:5" ht="15" thickBot="1" x14ac:dyDescent="0.25">
      <c r="B64" s="20">
        <v>63</v>
      </c>
      <c r="C64" s="71" t="s">
        <v>198</v>
      </c>
      <c r="D64" s="72" t="s">
        <v>199</v>
      </c>
      <c r="E64" s="89">
        <v>5</v>
      </c>
    </row>
    <row r="65" spans="2:5" ht="15" thickBot="1" x14ac:dyDescent="0.25">
      <c r="B65" s="20">
        <v>64</v>
      </c>
      <c r="C65" s="71" t="s">
        <v>200</v>
      </c>
      <c r="D65" s="72" t="s">
        <v>201</v>
      </c>
      <c r="E65" s="89">
        <v>5</v>
      </c>
    </row>
    <row r="66" spans="2:5" ht="15" thickBot="1" x14ac:dyDescent="0.25">
      <c r="B66" s="20">
        <v>65</v>
      </c>
      <c r="C66" s="71" t="s">
        <v>202</v>
      </c>
      <c r="D66" s="72" t="s">
        <v>203</v>
      </c>
      <c r="E66" s="89">
        <v>5</v>
      </c>
    </row>
    <row r="67" spans="2:5" ht="15" thickBot="1" x14ac:dyDescent="0.25">
      <c r="B67" s="20">
        <v>66</v>
      </c>
      <c r="C67" s="71" t="s">
        <v>204</v>
      </c>
      <c r="D67" s="72" t="s">
        <v>205</v>
      </c>
      <c r="E67" s="89">
        <v>5</v>
      </c>
    </row>
    <row r="68" spans="2:5" ht="15" thickBot="1" x14ac:dyDescent="0.25">
      <c r="B68" s="20">
        <v>67</v>
      </c>
      <c r="C68" s="71" t="s">
        <v>206</v>
      </c>
      <c r="D68" s="72" t="s">
        <v>207</v>
      </c>
      <c r="E68" s="89">
        <v>0</v>
      </c>
    </row>
    <row r="69" spans="2:5" ht="15" thickBot="1" x14ac:dyDescent="0.25">
      <c r="B69" s="20">
        <v>68</v>
      </c>
      <c r="C69" s="71" t="s">
        <v>208</v>
      </c>
      <c r="D69" s="72" t="s">
        <v>209</v>
      </c>
      <c r="E69" s="89">
        <v>5</v>
      </c>
    </row>
    <row r="70" spans="2:5" ht="15" thickBot="1" x14ac:dyDescent="0.25">
      <c r="B70" s="20">
        <v>69</v>
      </c>
      <c r="C70" s="71" t="s">
        <v>210</v>
      </c>
      <c r="D70" s="72" t="s">
        <v>211</v>
      </c>
      <c r="E70" s="89">
        <v>5</v>
      </c>
    </row>
    <row r="71" spans="2:5" ht="15" thickBot="1" x14ac:dyDescent="0.25">
      <c r="B71" s="20">
        <v>70</v>
      </c>
      <c r="C71" s="71" t="s">
        <v>212</v>
      </c>
      <c r="D71" s="72" t="s">
        <v>213</v>
      </c>
      <c r="E71" s="89">
        <v>5</v>
      </c>
    </row>
    <row r="72" spans="2:5" ht="15" thickBot="1" x14ac:dyDescent="0.25">
      <c r="B72" s="20">
        <v>71</v>
      </c>
      <c r="C72" s="71" t="s">
        <v>214</v>
      </c>
      <c r="D72" s="72" t="s">
        <v>215</v>
      </c>
      <c r="E72" s="89">
        <v>5</v>
      </c>
    </row>
    <row r="73" spans="2:5" ht="15" thickBot="1" x14ac:dyDescent="0.25">
      <c r="B73" s="20">
        <v>72</v>
      </c>
      <c r="C73" s="71" t="s">
        <v>216</v>
      </c>
      <c r="D73" s="72" t="s">
        <v>217</v>
      </c>
      <c r="E73" s="89">
        <v>5</v>
      </c>
    </row>
    <row r="74" spans="2:5" ht="15" thickBot="1" x14ac:dyDescent="0.25">
      <c r="B74" s="20">
        <v>73</v>
      </c>
      <c r="C74" s="71" t="s">
        <v>218</v>
      </c>
      <c r="D74" s="72" t="s">
        <v>219</v>
      </c>
      <c r="E74" s="89">
        <v>5</v>
      </c>
    </row>
    <row r="75" spans="2:5" ht="15" thickBot="1" x14ac:dyDescent="0.25">
      <c r="B75" s="20">
        <v>74</v>
      </c>
      <c r="C75" s="71" t="s">
        <v>220</v>
      </c>
      <c r="D75" s="72" t="s">
        <v>221</v>
      </c>
      <c r="E75" s="89">
        <v>5</v>
      </c>
    </row>
    <row r="76" spans="2:5" ht="15" thickBot="1" x14ac:dyDescent="0.25">
      <c r="B76" s="20">
        <v>75</v>
      </c>
      <c r="C76" s="71" t="s">
        <v>222</v>
      </c>
      <c r="D76" s="72" t="s">
        <v>223</v>
      </c>
      <c r="E76" s="89">
        <v>5</v>
      </c>
    </row>
    <row r="77" spans="2:5" ht="15" thickBot="1" x14ac:dyDescent="0.25">
      <c r="B77" s="20">
        <v>76</v>
      </c>
      <c r="C77" s="71" t="s">
        <v>224</v>
      </c>
      <c r="D77" s="72" t="s">
        <v>225</v>
      </c>
      <c r="E77" s="89">
        <v>5</v>
      </c>
    </row>
    <row r="78" spans="2:5" ht="15" thickBot="1" x14ac:dyDescent="0.25">
      <c r="B78" s="20">
        <v>77</v>
      </c>
      <c r="C78" s="71" t="s">
        <v>226</v>
      </c>
      <c r="D78" s="72" t="s">
        <v>227</v>
      </c>
      <c r="E78" s="89">
        <v>5</v>
      </c>
    </row>
    <row r="79" spans="2:5" ht="15" thickBot="1" x14ac:dyDescent="0.25">
      <c r="B79" s="20">
        <v>78</v>
      </c>
      <c r="C79" s="71" t="s">
        <v>228</v>
      </c>
      <c r="D79" s="72" t="s">
        <v>229</v>
      </c>
      <c r="E79" s="89">
        <v>5</v>
      </c>
    </row>
    <row r="80" spans="2:5" ht="15" thickBot="1" x14ac:dyDescent="0.25">
      <c r="B80" s="20">
        <v>79</v>
      </c>
      <c r="C80" s="71" t="s">
        <v>230</v>
      </c>
      <c r="D80" s="72" t="s">
        <v>231</v>
      </c>
      <c r="E80" s="89">
        <v>5</v>
      </c>
    </row>
    <row r="81" spans="2:5" ht="15" thickBot="1" x14ac:dyDescent="0.25">
      <c r="B81" s="20">
        <v>80</v>
      </c>
      <c r="C81" s="71" t="s">
        <v>232</v>
      </c>
      <c r="D81" s="72" t="s">
        <v>233</v>
      </c>
      <c r="E81" s="89">
        <v>5</v>
      </c>
    </row>
    <row r="82" spans="2:5" ht="15" thickBot="1" x14ac:dyDescent="0.25">
      <c r="B82" s="20">
        <v>81</v>
      </c>
      <c r="C82" s="71" t="s">
        <v>234</v>
      </c>
      <c r="D82" s="72" t="s">
        <v>235</v>
      </c>
      <c r="E82" s="89">
        <v>5</v>
      </c>
    </row>
    <row r="83" spans="2:5" ht="15" thickBot="1" x14ac:dyDescent="0.25">
      <c r="B83" s="20">
        <v>82</v>
      </c>
      <c r="C83" s="71" t="s">
        <v>236</v>
      </c>
      <c r="D83" s="72" t="s">
        <v>237</v>
      </c>
      <c r="E83" s="89">
        <v>5</v>
      </c>
    </row>
    <row r="84" spans="2:5" ht="15" thickBot="1" x14ac:dyDescent="0.25">
      <c r="B84" s="20">
        <v>83</v>
      </c>
      <c r="C84" s="71" t="s">
        <v>238</v>
      </c>
      <c r="D84" s="72" t="s">
        <v>239</v>
      </c>
      <c r="E84" s="89">
        <v>5</v>
      </c>
    </row>
    <row r="85" spans="2:5" ht="15" thickBot="1" x14ac:dyDescent="0.25">
      <c r="B85" s="20">
        <v>84</v>
      </c>
      <c r="C85" s="71" t="s">
        <v>240</v>
      </c>
      <c r="D85" s="72" t="s">
        <v>241</v>
      </c>
      <c r="E85" s="89">
        <v>5</v>
      </c>
    </row>
    <row r="86" spans="2:5" ht="15" thickBot="1" x14ac:dyDescent="0.25">
      <c r="B86" s="20">
        <v>85</v>
      </c>
      <c r="C86" s="71" t="s">
        <v>242</v>
      </c>
      <c r="D86" s="72" t="s">
        <v>243</v>
      </c>
      <c r="E86" s="89">
        <v>0</v>
      </c>
    </row>
    <row r="87" spans="2:5" ht="15" thickBot="1" x14ac:dyDescent="0.25">
      <c r="B87" s="20">
        <v>86</v>
      </c>
      <c r="C87" s="71" t="s">
        <v>244</v>
      </c>
      <c r="D87" s="72" t="s">
        <v>245</v>
      </c>
      <c r="E87" s="89">
        <v>5</v>
      </c>
    </row>
    <row r="88" spans="2:5" ht="15" thickBot="1" x14ac:dyDescent="0.25">
      <c r="B88" s="20">
        <v>87</v>
      </c>
      <c r="C88" s="71" t="s">
        <v>246</v>
      </c>
      <c r="D88" s="72" t="s">
        <v>247</v>
      </c>
      <c r="E88" s="89">
        <v>5</v>
      </c>
    </row>
    <row r="89" spans="2:5" ht="15" thickBot="1" x14ac:dyDescent="0.25">
      <c r="B89" s="20">
        <v>88</v>
      </c>
      <c r="C89" s="73" t="s">
        <v>248</v>
      </c>
      <c r="D89" s="74" t="s">
        <v>249</v>
      </c>
      <c r="E89" s="89">
        <v>5</v>
      </c>
    </row>
    <row r="90" spans="2:5" ht="15" thickBot="1" x14ac:dyDescent="0.25">
      <c r="B90" s="20">
        <v>89</v>
      </c>
      <c r="C90" s="73" t="s">
        <v>250</v>
      </c>
      <c r="D90" s="74" t="s">
        <v>251</v>
      </c>
      <c r="E90" s="102">
        <v>5</v>
      </c>
    </row>
    <row r="91" spans="2:5" ht="15" thickBot="1" x14ac:dyDescent="0.25">
      <c r="B91" s="20">
        <v>90</v>
      </c>
      <c r="C91" s="73" t="s">
        <v>252</v>
      </c>
      <c r="D91" s="74" t="s">
        <v>253</v>
      </c>
      <c r="E91" s="89">
        <v>5</v>
      </c>
    </row>
    <row r="92" spans="2:5" ht="15" thickBot="1" x14ac:dyDescent="0.25">
      <c r="B92" s="20">
        <v>91</v>
      </c>
      <c r="C92" s="73" t="s">
        <v>254</v>
      </c>
      <c r="D92" s="74" t="s">
        <v>255</v>
      </c>
      <c r="E92" s="89">
        <v>5</v>
      </c>
    </row>
    <row r="93" spans="2:5" ht="15" thickBot="1" x14ac:dyDescent="0.25">
      <c r="B93" s="20">
        <v>92</v>
      </c>
      <c r="C93" s="73" t="s">
        <v>256</v>
      </c>
      <c r="D93" s="74" t="s">
        <v>257</v>
      </c>
      <c r="E93" s="89">
        <v>5</v>
      </c>
    </row>
    <row r="94" spans="2:5" ht="15" thickBot="1" x14ac:dyDescent="0.25">
      <c r="B94" s="20">
        <v>93</v>
      </c>
      <c r="C94" s="73" t="s">
        <v>258</v>
      </c>
      <c r="D94" s="74" t="s">
        <v>259</v>
      </c>
      <c r="E94" s="89">
        <v>5</v>
      </c>
    </row>
    <row r="95" spans="2:5" ht="15" thickBot="1" x14ac:dyDescent="0.25">
      <c r="B95" s="20">
        <v>94</v>
      </c>
      <c r="C95" s="73" t="s">
        <v>260</v>
      </c>
      <c r="D95" s="74" t="s">
        <v>261</v>
      </c>
      <c r="E95" s="89">
        <v>5</v>
      </c>
    </row>
    <row r="96" spans="2:5" ht="15" thickBot="1" x14ac:dyDescent="0.25">
      <c r="B96" s="20">
        <v>95</v>
      </c>
      <c r="C96" s="73" t="s">
        <v>262</v>
      </c>
      <c r="D96" s="74" t="s">
        <v>263</v>
      </c>
      <c r="E96" s="89">
        <v>5</v>
      </c>
    </row>
    <row r="97" spans="2:5" ht="15" thickBot="1" x14ac:dyDescent="0.25">
      <c r="B97" s="20">
        <v>96</v>
      </c>
      <c r="C97" s="73" t="s">
        <v>264</v>
      </c>
      <c r="D97" s="74" t="s">
        <v>265</v>
      </c>
      <c r="E97" s="89">
        <v>5</v>
      </c>
    </row>
    <row r="98" spans="2:5" ht="23.25" thickBot="1" x14ac:dyDescent="0.25">
      <c r="B98" s="20">
        <v>97</v>
      </c>
      <c r="C98" s="73" t="s">
        <v>266</v>
      </c>
      <c r="D98" s="74" t="s">
        <v>267</v>
      </c>
      <c r="E98" s="89">
        <v>5</v>
      </c>
    </row>
    <row r="99" spans="2:5" ht="15" thickBot="1" x14ac:dyDescent="0.25">
      <c r="B99" s="20">
        <v>98</v>
      </c>
      <c r="C99" s="73" t="s">
        <v>268</v>
      </c>
      <c r="D99" s="74" t="s">
        <v>269</v>
      </c>
      <c r="E99" s="89">
        <v>5</v>
      </c>
    </row>
    <row r="100" spans="2:5" ht="15" thickBot="1" x14ac:dyDescent="0.25">
      <c r="B100" s="20">
        <v>99</v>
      </c>
      <c r="C100" s="73" t="s">
        <v>270</v>
      </c>
      <c r="D100" s="74" t="s">
        <v>271</v>
      </c>
      <c r="E100" s="89">
        <v>5</v>
      </c>
    </row>
    <row r="101" spans="2:5" ht="15" thickBot="1" x14ac:dyDescent="0.25">
      <c r="B101" s="20">
        <v>100</v>
      </c>
      <c r="C101" s="73" t="s">
        <v>272</v>
      </c>
      <c r="D101" s="74" t="s">
        <v>273</v>
      </c>
      <c r="E101" s="89">
        <v>5</v>
      </c>
    </row>
    <row r="102" spans="2:5" ht="15" thickBot="1" x14ac:dyDescent="0.25">
      <c r="B102" s="20">
        <v>101</v>
      </c>
      <c r="C102" s="73" t="s">
        <v>274</v>
      </c>
      <c r="D102" s="74" t="s">
        <v>275</v>
      </c>
      <c r="E102" s="89">
        <v>5</v>
      </c>
    </row>
    <row r="103" spans="2:5" ht="15" thickBot="1" x14ac:dyDescent="0.25">
      <c r="B103" s="20">
        <v>102</v>
      </c>
      <c r="C103" s="73" t="s">
        <v>276</v>
      </c>
      <c r="D103" s="74" t="s">
        <v>277</v>
      </c>
      <c r="E103" s="89">
        <v>5</v>
      </c>
    </row>
    <row r="104" spans="2:5" ht="15" thickBot="1" x14ac:dyDescent="0.25">
      <c r="B104" s="20">
        <v>103</v>
      </c>
      <c r="C104" s="73" t="s">
        <v>278</v>
      </c>
      <c r="D104" s="74" t="s">
        <v>279</v>
      </c>
      <c r="E104" s="89">
        <v>0</v>
      </c>
    </row>
    <row r="105" spans="2:5" ht="15" thickBot="1" x14ac:dyDescent="0.25">
      <c r="B105" s="20">
        <v>104</v>
      </c>
      <c r="C105" s="73" t="s">
        <v>280</v>
      </c>
      <c r="D105" s="74" t="s">
        <v>281</v>
      </c>
      <c r="E105" s="89">
        <v>5</v>
      </c>
    </row>
    <row r="106" spans="2:5" ht="15" thickBot="1" x14ac:dyDescent="0.25">
      <c r="B106" s="20">
        <v>105</v>
      </c>
      <c r="C106" s="73" t="s">
        <v>282</v>
      </c>
      <c r="D106" s="74" t="s">
        <v>283</v>
      </c>
      <c r="E106" s="89">
        <v>5</v>
      </c>
    </row>
    <row r="107" spans="2:5" ht="15" thickBot="1" x14ac:dyDescent="0.25">
      <c r="B107" s="20">
        <v>106</v>
      </c>
      <c r="C107" s="73" t="s">
        <v>284</v>
      </c>
      <c r="D107" s="74" t="s">
        <v>285</v>
      </c>
      <c r="E107" s="89">
        <v>5</v>
      </c>
    </row>
    <row r="108" spans="2:5" ht="15" thickBot="1" x14ac:dyDescent="0.25">
      <c r="B108" s="20">
        <v>107</v>
      </c>
      <c r="C108" s="73" t="s">
        <v>286</v>
      </c>
      <c r="D108" s="74" t="s">
        <v>287</v>
      </c>
      <c r="E108" s="89">
        <v>0</v>
      </c>
    </row>
    <row r="109" spans="2:5" ht="15" thickBot="1" x14ac:dyDescent="0.25">
      <c r="B109" s="20">
        <v>108</v>
      </c>
      <c r="C109" s="73" t="s">
        <v>288</v>
      </c>
      <c r="D109" s="74" t="s">
        <v>289</v>
      </c>
      <c r="E109" s="89">
        <v>5</v>
      </c>
    </row>
    <row r="110" spans="2:5" ht="15" thickBot="1" x14ac:dyDescent="0.25">
      <c r="B110" s="20">
        <v>109</v>
      </c>
      <c r="C110" s="73" t="s">
        <v>290</v>
      </c>
      <c r="D110" s="74" t="s">
        <v>291</v>
      </c>
      <c r="E110" s="89">
        <v>5</v>
      </c>
    </row>
    <row r="111" spans="2:5" ht="15" thickBot="1" x14ac:dyDescent="0.25">
      <c r="B111" s="20">
        <v>110</v>
      </c>
      <c r="C111" s="73" t="s">
        <v>292</v>
      </c>
      <c r="D111" s="74" t="s">
        <v>293</v>
      </c>
      <c r="E111" s="89">
        <v>5</v>
      </c>
    </row>
    <row r="112" spans="2:5" ht="15" thickBot="1" x14ac:dyDescent="0.25">
      <c r="B112" s="20">
        <v>111</v>
      </c>
      <c r="C112" s="73" t="s">
        <v>294</v>
      </c>
      <c r="D112" s="74" t="s">
        <v>295</v>
      </c>
      <c r="E112" s="89">
        <v>5</v>
      </c>
    </row>
    <row r="113" spans="2:5" ht="15" thickBot="1" x14ac:dyDescent="0.25">
      <c r="B113" s="20">
        <v>112</v>
      </c>
      <c r="C113" s="73" t="s">
        <v>296</v>
      </c>
      <c r="D113" s="74" t="s">
        <v>297</v>
      </c>
      <c r="E113" s="89">
        <v>5</v>
      </c>
    </row>
    <row r="114" spans="2:5" ht="15" thickBot="1" x14ac:dyDescent="0.25">
      <c r="B114" s="20">
        <v>113</v>
      </c>
      <c r="C114" s="73" t="s">
        <v>298</v>
      </c>
      <c r="D114" s="74" t="s">
        <v>299</v>
      </c>
      <c r="E114" s="89">
        <v>0</v>
      </c>
    </row>
    <row r="115" spans="2:5" ht="15" thickBot="1" x14ac:dyDescent="0.25">
      <c r="B115" s="20">
        <v>114</v>
      </c>
      <c r="C115" s="73" t="s">
        <v>300</v>
      </c>
      <c r="D115" s="74" t="s">
        <v>301</v>
      </c>
      <c r="E115" s="89">
        <v>0</v>
      </c>
    </row>
    <row r="116" spans="2:5" ht="15" thickBot="1" x14ac:dyDescent="0.25">
      <c r="B116" s="20">
        <v>115</v>
      </c>
      <c r="C116" s="73" t="s">
        <v>302</v>
      </c>
      <c r="D116" s="74" t="s">
        <v>303</v>
      </c>
      <c r="E116" s="89">
        <v>5</v>
      </c>
    </row>
    <row r="117" spans="2:5" ht="15" thickBot="1" x14ac:dyDescent="0.25">
      <c r="B117" s="20">
        <v>116</v>
      </c>
      <c r="C117" s="73" t="s">
        <v>304</v>
      </c>
      <c r="D117" s="74" t="s">
        <v>305</v>
      </c>
      <c r="E117" s="89">
        <v>5</v>
      </c>
    </row>
    <row r="118" spans="2:5" ht="15" thickBot="1" x14ac:dyDescent="0.25">
      <c r="B118" s="20">
        <v>117</v>
      </c>
      <c r="C118" s="73" t="s">
        <v>306</v>
      </c>
      <c r="D118" s="74" t="s">
        <v>307</v>
      </c>
      <c r="E118" s="89">
        <v>5</v>
      </c>
    </row>
    <row r="119" spans="2:5" ht="15" thickBot="1" x14ac:dyDescent="0.25">
      <c r="B119" s="20">
        <v>118</v>
      </c>
      <c r="C119" s="73" t="s">
        <v>308</v>
      </c>
      <c r="D119" s="74" t="s">
        <v>309</v>
      </c>
      <c r="E119" s="89">
        <v>5</v>
      </c>
    </row>
    <row r="120" spans="2:5" ht="15" thickBot="1" x14ac:dyDescent="0.25">
      <c r="B120" s="20">
        <v>119</v>
      </c>
      <c r="C120" s="73" t="s">
        <v>310</v>
      </c>
      <c r="D120" s="74" t="s">
        <v>311</v>
      </c>
      <c r="E120" s="89">
        <v>0</v>
      </c>
    </row>
    <row r="121" spans="2:5" ht="15" thickBot="1" x14ac:dyDescent="0.25">
      <c r="B121" s="20">
        <v>120</v>
      </c>
      <c r="C121" s="73" t="s">
        <v>312</v>
      </c>
      <c r="D121" s="74" t="s">
        <v>313</v>
      </c>
      <c r="E121" s="89">
        <v>5</v>
      </c>
    </row>
    <row r="122" spans="2:5" ht="15" thickBot="1" x14ac:dyDescent="0.25">
      <c r="B122" s="20">
        <v>121</v>
      </c>
      <c r="C122" s="73" t="s">
        <v>314</v>
      </c>
      <c r="D122" s="74" t="s">
        <v>315</v>
      </c>
      <c r="E122" s="89">
        <v>0</v>
      </c>
    </row>
    <row r="123" spans="2:5" ht="15" thickBot="1" x14ac:dyDescent="0.25">
      <c r="B123" s="20">
        <v>122</v>
      </c>
      <c r="C123" s="73" t="s">
        <v>316</v>
      </c>
      <c r="D123" s="74" t="s">
        <v>317</v>
      </c>
      <c r="E123" s="89">
        <v>5</v>
      </c>
    </row>
    <row r="124" spans="2:5" ht="15" thickBot="1" x14ac:dyDescent="0.25">
      <c r="B124" s="20"/>
      <c r="C124" s="73"/>
      <c r="D124" s="74"/>
      <c r="E124" s="89"/>
    </row>
    <row r="125" spans="2:5" ht="15" thickBot="1" x14ac:dyDescent="0.25">
      <c r="B125" s="20"/>
      <c r="C125" s="73"/>
      <c r="D125" s="74"/>
      <c r="E125" s="89"/>
    </row>
    <row r="127" spans="2:5" ht="18.75" x14ac:dyDescent="0.2">
      <c r="D127" s="24" t="s">
        <v>69</v>
      </c>
      <c r="E127" s="24">
        <f>COUNTIF(E2:E123,"&gt;3")</f>
        <v>100</v>
      </c>
    </row>
    <row r="128" spans="2:5" ht="18.75" x14ac:dyDescent="0.2">
      <c r="D128" s="24" t="s">
        <v>70</v>
      </c>
      <c r="E128" s="24">
        <f>E127*100/123</f>
        <v>81.300813008130078</v>
      </c>
    </row>
    <row r="129" spans="4:6" ht="18.75" x14ac:dyDescent="0.2">
      <c r="D129" s="25" t="s">
        <v>18</v>
      </c>
      <c r="E129" s="25">
        <v>3</v>
      </c>
    </row>
    <row r="136" spans="4:6" x14ac:dyDescent="0.2">
      <c r="F136" s="23"/>
    </row>
  </sheetData>
  <pageMargins left="0.7" right="0.7" top="0.75" bottom="0.75" header="0.51180555555555496" footer="0.51180555555555496"/>
  <pageSetup paperSize="9" scale="85" firstPageNumber="0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9"/>
  <sheetViews>
    <sheetView workbookViewId="0">
      <selection activeCell="H127" sqref="H127"/>
    </sheetView>
  </sheetViews>
  <sheetFormatPr defaultColWidth="9" defaultRowHeight="12.75" x14ac:dyDescent="0.2"/>
  <cols>
    <col min="2" max="2" width="22.6640625" customWidth="1"/>
    <col min="3" max="3" width="47.83203125" customWidth="1"/>
    <col min="4" max="4" width="21.6640625" customWidth="1"/>
  </cols>
  <sheetData>
    <row r="1" spans="1:4" ht="18.75" thickBot="1" x14ac:dyDescent="0.25">
      <c r="A1" s="26" t="s">
        <v>19</v>
      </c>
      <c r="B1" s="26" t="s">
        <v>20</v>
      </c>
      <c r="C1" s="26" t="s">
        <v>21</v>
      </c>
      <c r="D1" s="26" t="s">
        <v>23</v>
      </c>
    </row>
    <row r="2" spans="1:4" ht="13.5" thickBot="1" x14ac:dyDescent="0.25">
      <c r="A2" s="20">
        <v>1</v>
      </c>
      <c r="B2" s="69" t="s">
        <v>74</v>
      </c>
      <c r="C2" s="70" t="s">
        <v>75</v>
      </c>
      <c r="D2" s="93">
        <v>52</v>
      </c>
    </row>
    <row r="3" spans="1:4" ht="13.5" thickBot="1" x14ac:dyDescent="0.25">
      <c r="A3" s="20">
        <v>2</v>
      </c>
      <c r="B3" s="71" t="s">
        <v>76</v>
      </c>
      <c r="C3" s="72" t="s">
        <v>77</v>
      </c>
      <c r="D3" s="94">
        <v>61</v>
      </c>
    </row>
    <row r="4" spans="1:4" ht="13.5" thickBot="1" x14ac:dyDescent="0.25">
      <c r="A4" s="20">
        <v>3</v>
      </c>
      <c r="B4" s="71" t="s">
        <v>78</v>
      </c>
      <c r="C4" s="72" t="s">
        <v>79</v>
      </c>
      <c r="D4" s="94">
        <v>50</v>
      </c>
    </row>
    <row r="5" spans="1:4" ht="13.5" thickBot="1" x14ac:dyDescent="0.25">
      <c r="A5" s="20">
        <v>4</v>
      </c>
      <c r="B5" s="71" t="s">
        <v>80</v>
      </c>
      <c r="C5" s="72" t="s">
        <v>81</v>
      </c>
      <c r="D5" s="94">
        <v>66</v>
      </c>
    </row>
    <row r="6" spans="1:4" ht="13.5" thickBot="1" x14ac:dyDescent="0.25">
      <c r="A6" s="20">
        <v>5</v>
      </c>
      <c r="B6" s="71" t="s">
        <v>82</v>
      </c>
      <c r="C6" s="72" t="s">
        <v>83</v>
      </c>
      <c r="D6" s="94">
        <v>57</v>
      </c>
    </row>
    <row r="7" spans="1:4" ht="13.5" thickBot="1" x14ac:dyDescent="0.25">
      <c r="A7" s="21">
        <v>6</v>
      </c>
      <c r="B7" s="71" t="s">
        <v>84</v>
      </c>
      <c r="C7" s="72" t="s">
        <v>85</v>
      </c>
      <c r="D7" s="94">
        <v>47</v>
      </c>
    </row>
    <row r="8" spans="1:4" ht="13.5" thickBot="1" x14ac:dyDescent="0.25">
      <c r="A8" s="20">
        <v>7</v>
      </c>
      <c r="B8" s="71" t="s">
        <v>86</v>
      </c>
      <c r="C8" s="72" t="s">
        <v>87</v>
      </c>
      <c r="D8" s="94">
        <v>39</v>
      </c>
    </row>
    <row r="9" spans="1:4" ht="13.5" thickBot="1" x14ac:dyDescent="0.25">
      <c r="A9" s="20">
        <v>8</v>
      </c>
      <c r="B9" s="71" t="s">
        <v>88</v>
      </c>
      <c r="C9" s="72" t="s">
        <v>89</v>
      </c>
      <c r="D9" s="94">
        <v>64</v>
      </c>
    </row>
    <row r="10" spans="1:4" ht="13.5" thickBot="1" x14ac:dyDescent="0.25">
      <c r="A10" s="20">
        <v>9</v>
      </c>
      <c r="B10" s="71" t="s">
        <v>90</v>
      </c>
      <c r="C10" s="72" t="s">
        <v>91</v>
      </c>
      <c r="D10" s="94">
        <v>48</v>
      </c>
    </row>
    <row r="11" spans="1:4" ht="13.5" thickBot="1" x14ac:dyDescent="0.25">
      <c r="A11" s="20">
        <v>10</v>
      </c>
      <c r="B11" s="71" t="s">
        <v>92</v>
      </c>
      <c r="C11" s="72" t="s">
        <v>93</v>
      </c>
      <c r="D11" s="94">
        <v>60</v>
      </c>
    </row>
    <row r="12" spans="1:4" ht="13.5" thickBot="1" x14ac:dyDescent="0.25">
      <c r="A12" s="20">
        <v>11</v>
      </c>
      <c r="B12" s="71" t="s">
        <v>94</v>
      </c>
      <c r="C12" s="72" t="s">
        <v>95</v>
      </c>
      <c r="D12" s="94">
        <v>41</v>
      </c>
    </row>
    <row r="13" spans="1:4" ht="13.5" thickBot="1" x14ac:dyDescent="0.25">
      <c r="A13" s="20">
        <v>12</v>
      </c>
      <c r="B13" s="71" t="s">
        <v>96</v>
      </c>
      <c r="C13" s="72" t="s">
        <v>97</v>
      </c>
      <c r="D13" s="94">
        <v>55</v>
      </c>
    </row>
    <row r="14" spans="1:4" ht="13.5" thickBot="1" x14ac:dyDescent="0.25">
      <c r="A14" s="21">
        <v>13</v>
      </c>
      <c r="B14" s="71" t="s">
        <v>98</v>
      </c>
      <c r="C14" s="72" t="s">
        <v>99</v>
      </c>
      <c r="D14" s="94">
        <v>43</v>
      </c>
    </row>
    <row r="15" spans="1:4" ht="13.5" thickBot="1" x14ac:dyDescent="0.25">
      <c r="A15" s="20">
        <v>14</v>
      </c>
      <c r="B15" s="71" t="s">
        <v>100</v>
      </c>
      <c r="C15" s="72" t="s">
        <v>101</v>
      </c>
      <c r="D15" s="94">
        <v>45</v>
      </c>
    </row>
    <row r="16" spans="1:4" ht="13.5" thickBot="1" x14ac:dyDescent="0.25">
      <c r="A16" s="20">
        <v>15</v>
      </c>
      <c r="B16" s="71" t="s">
        <v>102</v>
      </c>
      <c r="C16" s="72" t="s">
        <v>103</v>
      </c>
      <c r="D16" s="94">
        <v>57</v>
      </c>
    </row>
    <row r="17" spans="1:4" ht="13.5" thickBot="1" x14ac:dyDescent="0.25">
      <c r="A17" s="20">
        <v>16</v>
      </c>
      <c r="B17" s="71" t="s">
        <v>104</v>
      </c>
      <c r="C17" s="72" t="s">
        <v>105</v>
      </c>
      <c r="D17" s="94">
        <v>60</v>
      </c>
    </row>
    <row r="18" spans="1:4" ht="13.5" thickBot="1" x14ac:dyDescent="0.25">
      <c r="A18" s="20">
        <v>17</v>
      </c>
      <c r="B18" s="71" t="s">
        <v>106</v>
      </c>
      <c r="C18" s="72" t="s">
        <v>107</v>
      </c>
      <c r="D18" s="94">
        <v>61</v>
      </c>
    </row>
    <row r="19" spans="1:4" ht="13.5" thickBot="1" x14ac:dyDescent="0.25">
      <c r="A19" s="20">
        <v>18</v>
      </c>
      <c r="B19" s="71" t="s">
        <v>108</v>
      </c>
      <c r="C19" s="72" t="s">
        <v>109</v>
      </c>
      <c r="D19" s="94">
        <v>54</v>
      </c>
    </row>
    <row r="20" spans="1:4" ht="13.5" thickBot="1" x14ac:dyDescent="0.25">
      <c r="A20" s="20">
        <v>19</v>
      </c>
      <c r="B20" s="71" t="s">
        <v>110</v>
      </c>
      <c r="C20" s="72" t="s">
        <v>111</v>
      </c>
      <c r="D20" s="94">
        <v>67</v>
      </c>
    </row>
    <row r="21" spans="1:4" ht="13.5" thickBot="1" x14ac:dyDescent="0.25">
      <c r="A21" s="20">
        <v>20</v>
      </c>
      <c r="B21" s="71" t="s">
        <v>112</v>
      </c>
      <c r="C21" s="72" t="s">
        <v>113</v>
      </c>
      <c r="D21" s="94">
        <v>44</v>
      </c>
    </row>
    <row r="22" spans="1:4" ht="13.5" thickBot="1" x14ac:dyDescent="0.25">
      <c r="A22" s="20">
        <v>21</v>
      </c>
      <c r="B22" s="71" t="s">
        <v>114</v>
      </c>
      <c r="C22" s="72" t="s">
        <v>115</v>
      </c>
      <c r="D22" s="94">
        <v>49</v>
      </c>
    </row>
    <row r="23" spans="1:4" ht="13.5" thickBot="1" x14ac:dyDescent="0.25">
      <c r="A23" s="20">
        <v>22</v>
      </c>
      <c r="B23" s="71" t="s">
        <v>116</v>
      </c>
      <c r="C23" s="72" t="s">
        <v>117</v>
      </c>
      <c r="D23" s="94">
        <v>55</v>
      </c>
    </row>
    <row r="24" spans="1:4" ht="13.5" thickBot="1" x14ac:dyDescent="0.25">
      <c r="A24" s="20">
        <v>23</v>
      </c>
      <c r="B24" s="71" t="s">
        <v>118</v>
      </c>
      <c r="C24" s="72" t="s">
        <v>119</v>
      </c>
      <c r="D24" s="94">
        <v>46</v>
      </c>
    </row>
    <row r="25" spans="1:4" ht="13.5" thickBot="1" x14ac:dyDescent="0.25">
      <c r="A25" s="20">
        <v>24</v>
      </c>
      <c r="B25" s="71" t="s">
        <v>120</v>
      </c>
      <c r="C25" s="72" t="s">
        <v>121</v>
      </c>
      <c r="D25" s="94">
        <v>49</v>
      </c>
    </row>
    <row r="26" spans="1:4" ht="13.5" thickBot="1" x14ac:dyDescent="0.25">
      <c r="A26" s="20">
        <v>25</v>
      </c>
      <c r="B26" s="71" t="s">
        <v>122</v>
      </c>
      <c r="C26" s="72" t="s">
        <v>123</v>
      </c>
      <c r="D26" s="94">
        <v>42</v>
      </c>
    </row>
    <row r="27" spans="1:4" ht="13.5" thickBot="1" x14ac:dyDescent="0.25">
      <c r="A27" s="21">
        <v>26</v>
      </c>
      <c r="B27" s="71" t="s">
        <v>124</v>
      </c>
      <c r="C27" s="72" t="s">
        <v>125</v>
      </c>
      <c r="D27" s="94">
        <v>58</v>
      </c>
    </row>
    <row r="28" spans="1:4" ht="13.5" thickBot="1" x14ac:dyDescent="0.25">
      <c r="A28" s="21">
        <v>27</v>
      </c>
      <c r="B28" s="71" t="s">
        <v>126</v>
      </c>
      <c r="C28" s="72" t="s">
        <v>127</v>
      </c>
      <c r="D28" s="94">
        <v>68</v>
      </c>
    </row>
    <row r="29" spans="1:4" ht="13.5" thickBot="1" x14ac:dyDescent="0.25">
      <c r="A29" s="21">
        <v>28</v>
      </c>
      <c r="B29" s="71" t="s">
        <v>128</v>
      </c>
      <c r="C29" s="72" t="s">
        <v>129</v>
      </c>
      <c r="D29" s="94">
        <v>47</v>
      </c>
    </row>
    <row r="30" spans="1:4" ht="13.5" thickBot="1" x14ac:dyDescent="0.25">
      <c r="A30" s="21">
        <v>29</v>
      </c>
      <c r="B30" s="71" t="s">
        <v>130</v>
      </c>
      <c r="C30" s="72" t="s">
        <v>131</v>
      </c>
      <c r="D30" s="94">
        <v>51</v>
      </c>
    </row>
    <row r="31" spans="1:4" ht="13.5" thickBot="1" x14ac:dyDescent="0.25">
      <c r="A31" s="21">
        <v>30</v>
      </c>
      <c r="B31" s="71" t="s">
        <v>132</v>
      </c>
      <c r="C31" s="72" t="s">
        <v>133</v>
      </c>
      <c r="D31" s="94">
        <v>55</v>
      </c>
    </row>
    <row r="32" spans="1:4" ht="13.5" thickBot="1" x14ac:dyDescent="0.25">
      <c r="A32" s="21">
        <v>31</v>
      </c>
      <c r="B32" s="71" t="s">
        <v>134</v>
      </c>
      <c r="C32" s="72" t="s">
        <v>135</v>
      </c>
      <c r="D32" s="94">
        <v>50</v>
      </c>
    </row>
    <row r="33" spans="1:4" ht="13.5" thickBot="1" x14ac:dyDescent="0.25">
      <c r="A33" s="21">
        <v>32</v>
      </c>
      <c r="B33" s="71" t="s">
        <v>136</v>
      </c>
      <c r="C33" s="72" t="s">
        <v>137</v>
      </c>
      <c r="D33" s="94">
        <v>62</v>
      </c>
    </row>
    <row r="34" spans="1:4" ht="13.5" thickBot="1" x14ac:dyDescent="0.25">
      <c r="A34" s="21">
        <v>33</v>
      </c>
      <c r="B34" s="71" t="s">
        <v>138</v>
      </c>
      <c r="C34" s="72" t="s">
        <v>139</v>
      </c>
      <c r="D34" s="94">
        <v>64</v>
      </c>
    </row>
    <row r="35" spans="1:4" ht="13.5" thickBot="1" x14ac:dyDescent="0.25">
      <c r="A35" s="21">
        <v>34</v>
      </c>
      <c r="B35" s="71" t="s">
        <v>140</v>
      </c>
      <c r="C35" s="72" t="s">
        <v>141</v>
      </c>
      <c r="D35" s="94">
        <v>55</v>
      </c>
    </row>
    <row r="36" spans="1:4" ht="13.5" thickBot="1" x14ac:dyDescent="0.25">
      <c r="A36" s="21">
        <v>35</v>
      </c>
      <c r="B36" s="71" t="s">
        <v>142</v>
      </c>
      <c r="C36" s="72" t="s">
        <v>143</v>
      </c>
      <c r="D36" s="94">
        <v>53</v>
      </c>
    </row>
    <row r="37" spans="1:4" ht="13.5" thickBot="1" x14ac:dyDescent="0.25">
      <c r="A37" s="21">
        <v>36</v>
      </c>
      <c r="B37" s="71" t="s">
        <v>144</v>
      </c>
      <c r="C37" s="72" t="s">
        <v>145</v>
      </c>
      <c r="D37" s="94">
        <v>52</v>
      </c>
    </row>
    <row r="38" spans="1:4" ht="13.5" thickBot="1" x14ac:dyDescent="0.25">
      <c r="A38" s="21">
        <v>37</v>
      </c>
      <c r="B38" s="71" t="s">
        <v>146</v>
      </c>
      <c r="C38" s="72" t="s">
        <v>147</v>
      </c>
      <c r="D38" s="94">
        <v>50</v>
      </c>
    </row>
    <row r="39" spans="1:4" ht="13.5" thickBot="1" x14ac:dyDescent="0.25">
      <c r="A39" s="21">
        <v>38</v>
      </c>
      <c r="B39" s="71" t="s">
        <v>148</v>
      </c>
      <c r="C39" s="72" t="s">
        <v>149</v>
      </c>
      <c r="D39" s="94">
        <v>38</v>
      </c>
    </row>
    <row r="40" spans="1:4" ht="13.5" thickBot="1" x14ac:dyDescent="0.25">
      <c r="A40" s="21">
        <v>39</v>
      </c>
      <c r="B40" s="71" t="s">
        <v>150</v>
      </c>
      <c r="C40" s="72" t="s">
        <v>151</v>
      </c>
      <c r="D40" s="94">
        <v>70</v>
      </c>
    </row>
    <row r="41" spans="1:4" ht="13.5" thickBot="1" x14ac:dyDescent="0.25">
      <c r="A41" s="21">
        <v>40</v>
      </c>
      <c r="B41" s="71" t="s">
        <v>152</v>
      </c>
      <c r="C41" s="72" t="s">
        <v>153</v>
      </c>
      <c r="D41" s="94">
        <v>35</v>
      </c>
    </row>
    <row r="42" spans="1:4" ht="13.5" thickBot="1" x14ac:dyDescent="0.25">
      <c r="A42" s="21">
        <v>41</v>
      </c>
      <c r="B42" s="71" t="s">
        <v>154</v>
      </c>
      <c r="C42" s="72" t="s">
        <v>155</v>
      </c>
      <c r="D42" s="94">
        <v>69</v>
      </c>
    </row>
    <row r="43" spans="1:4" ht="13.5" thickBot="1" x14ac:dyDescent="0.25">
      <c r="A43" s="21">
        <v>42</v>
      </c>
      <c r="B43" s="71" t="s">
        <v>156</v>
      </c>
      <c r="C43" s="72" t="s">
        <v>157</v>
      </c>
      <c r="D43" s="94">
        <v>39</v>
      </c>
    </row>
    <row r="44" spans="1:4" ht="13.5" thickBot="1" x14ac:dyDescent="0.25">
      <c r="A44" s="21">
        <v>43</v>
      </c>
      <c r="B44" s="71" t="s">
        <v>158</v>
      </c>
      <c r="C44" s="72" t="s">
        <v>159</v>
      </c>
      <c r="D44" s="94">
        <v>68</v>
      </c>
    </row>
    <row r="45" spans="1:4" ht="13.5" thickBot="1" x14ac:dyDescent="0.25">
      <c r="A45" s="20">
        <v>44</v>
      </c>
      <c r="B45" s="71" t="s">
        <v>160</v>
      </c>
      <c r="C45" s="72" t="s">
        <v>161</v>
      </c>
      <c r="D45" s="94">
        <v>54</v>
      </c>
    </row>
    <row r="46" spans="1:4" ht="13.5" thickBot="1" x14ac:dyDescent="0.25">
      <c r="A46" s="20">
        <v>45</v>
      </c>
      <c r="B46" s="71" t="s">
        <v>162</v>
      </c>
      <c r="C46" s="72" t="s">
        <v>163</v>
      </c>
      <c r="D46" s="94">
        <v>42</v>
      </c>
    </row>
    <row r="47" spans="1:4" ht="13.5" thickBot="1" x14ac:dyDescent="0.25">
      <c r="A47" s="20">
        <v>46</v>
      </c>
      <c r="B47" s="71" t="s">
        <v>164</v>
      </c>
      <c r="C47" s="72" t="s">
        <v>165</v>
      </c>
      <c r="D47" s="94">
        <v>48</v>
      </c>
    </row>
    <row r="48" spans="1:4" ht="13.5" thickBot="1" x14ac:dyDescent="0.25">
      <c r="A48" s="20">
        <v>47</v>
      </c>
      <c r="B48" s="71" t="s">
        <v>166</v>
      </c>
      <c r="C48" s="72" t="s">
        <v>167</v>
      </c>
      <c r="D48" s="94">
        <v>63</v>
      </c>
    </row>
    <row r="49" spans="1:4" ht="13.5" thickBot="1" x14ac:dyDescent="0.25">
      <c r="A49" s="20">
        <v>48</v>
      </c>
      <c r="B49" s="71" t="s">
        <v>168</v>
      </c>
      <c r="C49" s="72" t="s">
        <v>169</v>
      </c>
      <c r="D49" s="94">
        <v>54</v>
      </c>
    </row>
    <row r="50" spans="1:4" ht="13.5" thickBot="1" x14ac:dyDescent="0.25">
      <c r="A50" s="20">
        <v>49</v>
      </c>
      <c r="B50" s="71" t="s">
        <v>170</v>
      </c>
      <c r="C50" s="72" t="s">
        <v>171</v>
      </c>
      <c r="D50" s="94">
        <v>44</v>
      </c>
    </row>
    <row r="51" spans="1:4" ht="13.5" thickBot="1" x14ac:dyDescent="0.25">
      <c r="A51" s="20">
        <v>50</v>
      </c>
      <c r="B51" s="71" t="s">
        <v>172</v>
      </c>
      <c r="C51" s="72" t="s">
        <v>173</v>
      </c>
      <c r="D51" s="94">
        <v>46</v>
      </c>
    </row>
    <row r="52" spans="1:4" ht="13.5" thickBot="1" x14ac:dyDescent="0.25">
      <c r="A52" s="20">
        <v>51</v>
      </c>
      <c r="B52" s="71" t="s">
        <v>174</v>
      </c>
      <c r="C52" s="72" t="s">
        <v>175</v>
      </c>
      <c r="D52" s="94">
        <v>50</v>
      </c>
    </row>
    <row r="53" spans="1:4" ht="13.5" thickBot="1" x14ac:dyDescent="0.25">
      <c r="A53" s="20">
        <v>52</v>
      </c>
      <c r="B53" s="71" t="s">
        <v>176</v>
      </c>
      <c r="C53" s="72" t="s">
        <v>177</v>
      </c>
      <c r="D53" s="94">
        <v>46</v>
      </c>
    </row>
    <row r="54" spans="1:4" ht="13.5" thickBot="1" x14ac:dyDescent="0.25">
      <c r="A54" s="20">
        <v>53</v>
      </c>
      <c r="B54" s="71" t="s">
        <v>178</v>
      </c>
      <c r="C54" s="72" t="s">
        <v>179</v>
      </c>
      <c r="D54" s="94">
        <v>46</v>
      </c>
    </row>
    <row r="55" spans="1:4" ht="13.5" thickBot="1" x14ac:dyDescent="0.25">
      <c r="A55" s="20">
        <v>54</v>
      </c>
      <c r="B55" s="71" t="s">
        <v>180</v>
      </c>
      <c r="C55" s="72" t="s">
        <v>181</v>
      </c>
      <c r="D55" s="94">
        <v>47</v>
      </c>
    </row>
    <row r="56" spans="1:4" ht="13.5" thickBot="1" x14ac:dyDescent="0.25">
      <c r="A56" s="20">
        <v>55</v>
      </c>
      <c r="B56" s="71" t="s">
        <v>182</v>
      </c>
      <c r="C56" s="72" t="s">
        <v>183</v>
      </c>
      <c r="D56" s="95" t="s">
        <v>68</v>
      </c>
    </row>
    <row r="57" spans="1:4" ht="13.5" thickBot="1" x14ac:dyDescent="0.25">
      <c r="A57" s="20">
        <v>56</v>
      </c>
      <c r="B57" s="71" t="s">
        <v>184</v>
      </c>
      <c r="C57" s="72" t="s">
        <v>185</v>
      </c>
      <c r="D57" s="94">
        <v>53</v>
      </c>
    </row>
    <row r="58" spans="1:4" ht="13.5" thickBot="1" x14ac:dyDescent="0.25">
      <c r="A58" s="20">
        <v>57</v>
      </c>
      <c r="B58" s="71" t="s">
        <v>186</v>
      </c>
      <c r="C58" s="72" t="s">
        <v>187</v>
      </c>
      <c r="D58" s="94">
        <v>35</v>
      </c>
    </row>
    <row r="59" spans="1:4" ht="13.5" thickBot="1" x14ac:dyDescent="0.25">
      <c r="A59" s="20">
        <v>58</v>
      </c>
      <c r="B59" s="71" t="s">
        <v>188</v>
      </c>
      <c r="C59" s="72" t="s">
        <v>189</v>
      </c>
      <c r="D59" s="94">
        <v>66</v>
      </c>
    </row>
    <row r="60" spans="1:4" ht="13.5" thickBot="1" x14ac:dyDescent="0.25">
      <c r="A60" s="20">
        <v>59</v>
      </c>
      <c r="B60" s="71" t="s">
        <v>190</v>
      </c>
      <c r="C60" s="72" t="s">
        <v>191</v>
      </c>
      <c r="D60" s="94">
        <v>53</v>
      </c>
    </row>
    <row r="61" spans="1:4" ht="13.5" thickBot="1" x14ac:dyDescent="0.25">
      <c r="A61" s="20">
        <v>60</v>
      </c>
      <c r="B61" s="71" t="s">
        <v>192</v>
      </c>
      <c r="C61" s="72" t="s">
        <v>193</v>
      </c>
      <c r="D61" s="94">
        <v>68</v>
      </c>
    </row>
    <row r="62" spans="1:4" ht="13.5" thickBot="1" x14ac:dyDescent="0.25">
      <c r="A62" s="20">
        <v>61</v>
      </c>
      <c r="B62" s="71" t="s">
        <v>194</v>
      </c>
      <c r="C62" s="72" t="s">
        <v>195</v>
      </c>
      <c r="D62" s="94">
        <v>41</v>
      </c>
    </row>
    <row r="63" spans="1:4" ht="13.5" thickBot="1" x14ac:dyDescent="0.25">
      <c r="A63" s="20">
        <v>62</v>
      </c>
      <c r="B63" s="71" t="s">
        <v>196</v>
      </c>
      <c r="C63" s="90" t="s">
        <v>197</v>
      </c>
      <c r="D63" s="94">
        <v>50</v>
      </c>
    </row>
    <row r="64" spans="1:4" ht="13.5" thickBot="1" x14ac:dyDescent="0.25">
      <c r="A64" s="20">
        <v>63</v>
      </c>
      <c r="B64" s="71" t="s">
        <v>198</v>
      </c>
      <c r="C64" s="72" t="s">
        <v>199</v>
      </c>
      <c r="D64" s="94">
        <v>62</v>
      </c>
    </row>
    <row r="65" spans="1:4" ht="13.5" thickBot="1" x14ac:dyDescent="0.25">
      <c r="A65" s="20">
        <v>64</v>
      </c>
      <c r="B65" s="71" t="s">
        <v>200</v>
      </c>
      <c r="C65" s="72" t="s">
        <v>201</v>
      </c>
      <c r="D65" s="94">
        <v>48</v>
      </c>
    </row>
    <row r="66" spans="1:4" ht="13.5" thickBot="1" x14ac:dyDescent="0.25">
      <c r="A66" s="20">
        <v>65</v>
      </c>
      <c r="B66" s="71" t="s">
        <v>202</v>
      </c>
      <c r="C66" s="72" t="s">
        <v>203</v>
      </c>
      <c r="D66" s="94">
        <v>64</v>
      </c>
    </row>
    <row r="67" spans="1:4" ht="13.5" thickBot="1" x14ac:dyDescent="0.25">
      <c r="A67" s="20">
        <v>66</v>
      </c>
      <c r="B67" s="71" t="s">
        <v>204</v>
      </c>
      <c r="C67" s="72" t="s">
        <v>205</v>
      </c>
      <c r="D67" s="94">
        <v>65</v>
      </c>
    </row>
    <row r="68" spans="1:4" ht="13.5" thickBot="1" x14ac:dyDescent="0.25">
      <c r="A68" s="20">
        <v>67</v>
      </c>
      <c r="B68" s="71" t="s">
        <v>206</v>
      </c>
      <c r="C68" s="72" t="s">
        <v>207</v>
      </c>
      <c r="D68" s="94">
        <v>43</v>
      </c>
    </row>
    <row r="69" spans="1:4" ht="13.5" thickBot="1" x14ac:dyDescent="0.25">
      <c r="A69" s="20">
        <v>68</v>
      </c>
      <c r="B69" s="71" t="s">
        <v>208</v>
      </c>
      <c r="C69" s="72" t="s">
        <v>209</v>
      </c>
      <c r="D69" s="94">
        <v>63</v>
      </c>
    </row>
    <row r="70" spans="1:4" ht="13.5" thickBot="1" x14ac:dyDescent="0.25">
      <c r="A70" s="20">
        <v>69</v>
      </c>
      <c r="B70" s="71" t="s">
        <v>210</v>
      </c>
      <c r="C70" s="72" t="s">
        <v>211</v>
      </c>
      <c r="D70" s="94">
        <v>61</v>
      </c>
    </row>
    <row r="71" spans="1:4" ht="13.5" thickBot="1" x14ac:dyDescent="0.25">
      <c r="A71" s="20">
        <v>70</v>
      </c>
      <c r="B71" s="71" t="s">
        <v>212</v>
      </c>
      <c r="C71" s="72" t="s">
        <v>213</v>
      </c>
      <c r="D71" s="94">
        <v>62</v>
      </c>
    </row>
    <row r="72" spans="1:4" ht="13.5" thickBot="1" x14ac:dyDescent="0.25">
      <c r="A72" s="20">
        <v>71</v>
      </c>
      <c r="B72" s="71" t="s">
        <v>214</v>
      </c>
      <c r="C72" s="72" t="s">
        <v>215</v>
      </c>
      <c r="D72" s="94">
        <v>57</v>
      </c>
    </row>
    <row r="73" spans="1:4" ht="13.5" thickBot="1" x14ac:dyDescent="0.25">
      <c r="A73" s="20">
        <v>72</v>
      </c>
      <c r="B73" s="71" t="s">
        <v>216</v>
      </c>
      <c r="C73" s="72" t="s">
        <v>217</v>
      </c>
      <c r="D73" s="94">
        <v>70</v>
      </c>
    </row>
    <row r="74" spans="1:4" ht="13.5" thickBot="1" x14ac:dyDescent="0.25">
      <c r="A74" s="20">
        <v>73</v>
      </c>
      <c r="B74" s="71" t="s">
        <v>218</v>
      </c>
      <c r="C74" s="72" t="s">
        <v>219</v>
      </c>
      <c r="D74" s="94">
        <v>65</v>
      </c>
    </row>
    <row r="75" spans="1:4" ht="13.5" thickBot="1" x14ac:dyDescent="0.25">
      <c r="A75" s="20">
        <v>74</v>
      </c>
      <c r="B75" s="71" t="s">
        <v>220</v>
      </c>
      <c r="C75" s="72" t="s">
        <v>221</v>
      </c>
      <c r="D75" s="94">
        <v>54</v>
      </c>
    </row>
    <row r="76" spans="1:4" ht="13.5" thickBot="1" x14ac:dyDescent="0.25">
      <c r="A76" s="20">
        <v>75</v>
      </c>
      <c r="B76" s="71" t="s">
        <v>222</v>
      </c>
      <c r="C76" s="72" t="s">
        <v>223</v>
      </c>
      <c r="D76" s="94">
        <v>60</v>
      </c>
    </row>
    <row r="77" spans="1:4" ht="13.5" thickBot="1" x14ac:dyDescent="0.25">
      <c r="A77" s="20">
        <v>76</v>
      </c>
      <c r="B77" s="71" t="s">
        <v>224</v>
      </c>
      <c r="C77" s="72" t="s">
        <v>225</v>
      </c>
      <c r="D77" s="94">
        <v>65</v>
      </c>
    </row>
    <row r="78" spans="1:4" ht="13.5" thickBot="1" x14ac:dyDescent="0.25">
      <c r="A78" s="20">
        <v>77</v>
      </c>
      <c r="B78" s="71" t="s">
        <v>226</v>
      </c>
      <c r="C78" s="72" t="s">
        <v>227</v>
      </c>
      <c r="D78" s="94">
        <v>60</v>
      </c>
    </row>
    <row r="79" spans="1:4" ht="13.5" thickBot="1" x14ac:dyDescent="0.25">
      <c r="A79" s="20">
        <v>78</v>
      </c>
      <c r="B79" s="71" t="s">
        <v>228</v>
      </c>
      <c r="C79" s="72" t="s">
        <v>229</v>
      </c>
      <c r="D79" s="94">
        <v>61</v>
      </c>
    </row>
    <row r="80" spans="1:4" ht="13.5" thickBot="1" x14ac:dyDescent="0.25">
      <c r="A80" s="20">
        <v>79</v>
      </c>
      <c r="B80" s="71" t="s">
        <v>230</v>
      </c>
      <c r="C80" s="72" t="s">
        <v>231</v>
      </c>
      <c r="D80" s="94">
        <v>56</v>
      </c>
    </row>
    <row r="81" spans="1:4" ht="13.5" thickBot="1" x14ac:dyDescent="0.25">
      <c r="A81" s="20">
        <v>80</v>
      </c>
      <c r="B81" s="71" t="s">
        <v>232</v>
      </c>
      <c r="C81" s="72" t="s">
        <v>233</v>
      </c>
      <c r="D81" s="94">
        <v>57</v>
      </c>
    </row>
    <row r="82" spans="1:4" ht="13.5" thickBot="1" x14ac:dyDescent="0.25">
      <c r="A82" s="20">
        <v>81</v>
      </c>
      <c r="B82" s="71" t="s">
        <v>234</v>
      </c>
      <c r="C82" s="72" t="s">
        <v>235</v>
      </c>
      <c r="D82" s="94">
        <v>57</v>
      </c>
    </row>
    <row r="83" spans="1:4" ht="13.5" thickBot="1" x14ac:dyDescent="0.25">
      <c r="A83" s="20">
        <v>82</v>
      </c>
      <c r="B83" s="71" t="s">
        <v>236</v>
      </c>
      <c r="C83" s="72" t="s">
        <v>237</v>
      </c>
      <c r="D83" s="94">
        <v>35</v>
      </c>
    </row>
    <row r="84" spans="1:4" ht="13.5" thickBot="1" x14ac:dyDescent="0.25">
      <c r="A84" s="20">
        <v>83</v>
      </c>
      <c r="B84" s="71" t="s">
        <v>238</v>
      </c>
      <c r="C84" s="72" t="s">
        <v>239</v>
      </c>
      <c r="D84" s="94">
        <v>58</v>
      </c>
    </row>
    <row r="85" spans="1:4" ht="13.5" thickBot="1" x14ac:dyDescent="0.25">
      <c r="A85" s="20">
        <v>84</v>
      </c>
      <c r="B85" s="71" t="s">
        <v>240</v>
      </c>
      <c r="C85" s="72" t="s">
        <v>241</v>
      </c>
      <c r="D85" s="94">
        <v>56</v>
      </c>
    </row>
    <row r="86" spans="1:4" ht="13.5" thickBot="1" x14ac:dyDescent="0.25">
      <c r="A86" s="20">
        <v>85</v>
      </c>
      <c r="B86" s="71" t="s">
        <v>242</v>
      </c>
      <c r="C86" s="72" t="s">
        <v>243</v>
      </c>
      <c r="D86" s="94">
        <v>54</v>
      </c>
    </row>
    <row r="87" spans="1:4" ht="13.5" thickBot="1" x14ac:dyDescent="0.25">
      <c r="A87" s="20">
        <v>86</v>
      </c>
      <c r="B87" s="71" t="s">
        <v>244</v>
      </c>
      <c r="C87" s="72" t="s">
        <v>245</v>
      </c>
      <c r="D87" s="94">
        <v>51</v>
      </c>
    </row>
    <row r="88" spans="1:4" ht="13.5" thickBot="1" x14ac:dyDescent="0.25">
      <c r="A88" s="20">
        <v>87</v>
      </c>
      <c r="B88" s="71" t="s">
        <v>246</v>
      </c>
      <c r="C88" s="72" t="s">
        <v>247</v>
      </c>
      <c r="D88" s="94">
        <v>56</v>
      </c>
    </row>
    <row r="89" spans="1:4" ht="13.5" thickBot="1" x14ac:dyDescent="0.25">
      <c r="A89" s="20">
        <v>88</v>
      </c>
      <c r="B89" s="73" t="s">
        <v>248</v>
      </c>
      <c r="C89" s="74" t="s">
        <v>249</v>
      </c>
      <c r="D89" s="94">
        <v>54</v>
      </c>
    </row>
    <row r="90" spans="1:4" ht="13.5" thickBot="1" x14ac:dyDescent="0.25">
      <c r="A90" s="20">
        <v>89</v>
      </c>
      <c r="B90" s="73" t="s">
        <v>250</v>
      </c>
      <c r="C90" s="74" t="s">
        <v>251</v>
      </c>
      <c r="D90" s="94">
        <v>57</v>
      </c>
    </row>
    <row r="91" spans="1:4" ht="13.5" thickBot="1" x14ac:dyDescent="0.25">
      <c r="A91" s="20">
        <v>90</v>
      </c>
      <c r="B91" s="73" t="s">
        <v>252</v>
      </c>
      <c r="C91" s="74" t="s">
        <v>253</v>
      </c>
      <c r="D91" s="94">
        <v>46</v>
      </c>
    </row>
    <row r="92" spans="1:4" ht="13.5" thickBot="1" x14ac:dyDescent="0.25">
      <c r="A92" s="20">
        <v>91</v>
      </c>
      <c r="B92" s="73" t="s">
        <v>254</v>
      </c>
      <c r="C92" s="74" t="s">
        <v>255</v>
      </c>
      <c r="D92" s="94">
        <v>56</v>
      </c>
    </row>
    <row r="93" spans="1:4" ht="13.5" thickBot="1" x14ac:dyDescent="0.25">
      <c r="A93" s="20">
        <v>92</v>
      </c>
      <c r="B93" s="73" t="s">
        <v>256</v>
      </c>
      <c r="C93" s="74" t="s">
        <v>257</v>
      </c>
      <c r="D93" s="94">
        <v>41</v>
      </c>
    </row>
    <row r="94" spans="1:4" ht="13.5" thickBot="1" x14ac:dyDescent="0.25">
      <c r="A94" s="20">
        <v>93</v>
      </c>
      <c r="B94" s="73" t="s">
        <v>258</v>
      </c>
      <c r="C94" s="74" t="s">
        <v>259</v>
      </c>
      <c r="D94" s="94">
        <v>53</v>
      </c>
    </row>
    <row r="95" spans="1:4" ht="13.5" thickBot="1" x14ac:dyDescent="0.25">
      <c r="A95" s="20">
        <v>94</v>
      </c>
      <c r="B95" s="73" t="s">
        <v>260</v>
      </c>
      <c r="C95" s="74" t="s">
        <v>261</v>
      </c>
      <c r="D95" s="94">
        <v>49</v>
      </c>
    </row>
    <row r="96" spans="1:4" ht="13.5" thickBot="1" x14ac:dyDescent="0.25">
      <c r="A96" s="20">
        <v>95</v>
      </c>
      <c r="B96" s="73" t="s">
        <v>262</v>
      </c>
      <c r="C96" s="74" t="s">
        <v>263</v>
      </c>
      <c r="D96" s="94">
        <v>64</v>
      </c>
    </row>
    <row r="97" spans="1:4" ht="13.5" thickBot="1" x14ac:dyDescent="0.25">
      <c r="A97" s="20">
        <v>96</v>
      </c>
      <c r="B97" s="73" t="s">
        <v>264</v>
      </c>
      <c r="C97" s="74" t="s">
        <v>265</v>
      </c>
      <c r="D97" s="94">
        <v>49</v>
      </c>
    </row>
    <row r="98" spans="1:4" ht="13.5" thickBot="1" x14ac:dyDescent="0.25">
      <c r="A98" s="20">
        <v>97</v>
      </c>
      <c r="B98" s="73" t="s">
        <v>266</v>
      </c>
      <c r="C98" s="74" t="s">
        <v>267</v>
      </c>
      <c r="D98" s="94">
        <v>57</v>
      </c>
    </row>
    <row r="99" spans="1:4" ht="13.5" thickBot="1" x14ac:dyDescent="0.25">
      <c r="A99" s="20">
        <v>98</v>
      </c>
      <c r="B99" s="73" t="s">
        <v>268</v>
      </c>
      <c r="C99" s="74" t="s">
        <v>269</v>
      </c>
      <c r="D99" s="94">
        <v>59</v>
      </c>
    </row>
    <row r="100" spans="1:4" ht="13.5" thickBot="1" x14ac:dyDescent="0.25">
      <c r="A100" s="20">
        <v>99</v>
      </c>
      <c r="B100" s="73" t="s">
        <v>270</v>
      </c>
      <c r="C100" s="74" t="s">
        <v>271</v>
      </c>
      <c r="D100" s="94">
        <v>51</v>
      </c>
    </row>
    <row r="101" spans="1:4" ht="13.5" thickBot="1" x14ac:dyDescent="0.25">
      <c r="A101" s="20">
        <v>100</v>
      </c>
      <c r="B101" s="73" t="s">
        <v>272</v>
      </c>
      <c r="C101" s="74" t="s">
        <v>273</v>
      </c>
      <c r="D101" s="94">
        <v>67</v>
      </c>
    </row>
    <row r="102" spans="1:4" ht="13.5" thickBot="1" x14ac:dyDescent="0.25">
      <c r="A102" s="20">
        <v>101</v>
      </c>
      <c r="B102" s="73" t="s">
        <v>274</v>
      </c>
      <c r="C102" s="74" t="s">
        <v>275</v>
      </c>
      <c r="D102" s="94">
        <v>35</v>
      </c>
    </row>
    <row r="103" spans="1:4" ht="13.5" thickBot="1" x14ac:dyDescent="0.25">
      <c r="A103" s="20">
        <v>102</v>
      </c>
      <c r="B103" s="73" t="s">
        <v>276</v>
      </c>
      <c r="C103" s="74" t="s">
        <v>277</v>
      </c>
      <c r="D103" s="94">
        <v>44</v>
      </c>
    </row>
    <row r="104" spans="1:4" ht="13.5" thickBot="1" x14ac:dyDescent="0.25">
      <c r="A104" s="20">
        <v>103</v>
      </c>
      <c r="B104" s="73" t="s">
        <v>278</v>
      </c>
      <c r="C104" s="74" t="s">
        <v>279</v>
      </c>
      <c r="D104" s="94">
        <v>55</v>
      </c>
    </row>
    <row r="105" spans="1:4" ht="13.5" thickBot="1" x14ac:dyDescent="0.25">
      <c r="A105" s="20">
        <v>104</v>
      </c>
      <c r="B105" s="73" t="s">
        <v>280</v>
      </c>
      <c r="C105" s="74" t="s">
        <v>281</v>
      </c>
      <c r="D105" s="94">
        <v>39</v>
      </c>
    </row>
    <row r="106" spans="1:4" ht="13.5" thickBot="1" x14ac:dyDescent="0.25">
      <c r="A106" s="20">
        <v>105</v>
      </c>
      <c r="B106" s="73" t="s">
        <v>282</v>
      </c>
      <c r="C106" s="74" t="s">
        <v>283</v>
      </c>
      <c r="D106" s="94">
        <v>52</v>
      </c>
    </row>
    <row r="107" spans="1:4" ht="13.5" thickBot="1" x14ac:dyDescent="0.25">
      <c r="A107" s="20">
        <v>106</v>
      </c>
      <c r="B107" s="73" t="s">
        <v>284</v>
      </c>
      <c r="C107" s="74" t="s">
        <v>285</v>
      </c>
      <c r="D107" s="94">
        <v>69</v>
      </c>
    </row>
    <row r="108" spans="1:4" ht="13.5" thickBot="1" x14ac:dyDescent="0.25">
      <c r="A108" s="20">
        <v>107</v>
      </c>
      <c r="B108" s="73" t="s">
        <v>286</v>
      </c>
      <c r="C108" s="74" t="s">
        <v>287</v>
      </c>
      <c r="D108" s="94">
        <v>48</v>
      </c>
    </row>
    <row r="109" spans="1:4" ht="13.5" thickBot="1" x14ac:dyDescent="0.25">
      <c r="A109" s="20">
        <v>108</v>
      </c>
      <c r="B109" s="73" t="s">
        <v>288</v>
      </c>
      <c r="C109" s="74" t="s">
        <v>289</v>
      </c>
      <c r="D109" s="95" t="s">
        <v>68</v>
      </c>
    </row>
    <row r="110" spans="1:4" ht="13.5" thickBot="1" x14ac:dyDescent="0.25">
      <c r="A110" s="20">
        <v>109</v>
      </c>
      <c r="B110" s="73" t="s">
        <v>290</v>
      </c>
      <c r="C110" s="74" t="s">
        <v>291</v>
      </c>
      <c r="D110" s="94">
        <v>48</v>
      </c>
    </row>
    <row r="111" spans="1:4" ht="13.5" thickBot="1" x14ac:dyDescent="0.25">
      <c r="A111" s="20">
        <v>110</v>
      </c>
      <c r="B111" s="73" t="s">
        <v>292</v>
      </c>
      <c r="C111" s="74" t="s">
        <v>293</v>
      </c>
      <c r="D111" s="94">
        <v>57</v>
      </c>
    </row>
    <row r="112" spans="1:4" ht="13.5" thickBot="1" x14ac:dyDescent="0.25">
      <c r="A112" s="20">
        <v>111</v>
      </c>
      <c r="B112" s="73" t="s">
        <v>294</v>
      </c>
      <c r="C112" s="74" t="s">
        <v>295</v>
      </c>
      <c r="D112" s="94">
        <v>52</v>
      </c>
    </row>
    <row r="113" spans="1:4" ht="13.5" thickBot="1" x14ac:dyDescent="0.25">
      <c r="A113" s="20">
        <v>112</v>
      </c>
      <c r="B113" s="73" t="s">
        <v>296</v>
      </c>
      <c r="C113" s="74" t="s">
        <v>297</v>
      </c>
      <c r="D113" s="94">
        <v>54</v>
      </c>
    </row>
    <row r="114" spans="1:4" ht="13.5" thickBot="1" x14ac:dyDescent="0.25">
      <c r="A114" s="20">
        <v>113</v>
      </c>
      <c r="B114" s="73" t="s">
        <v>298</v>
      </c>
      <c r="C114" s="74" t="s">
        <v>299</v>
      </c>
      <c r="D114" s="94">
        <v>45</v>
      </c>
    </row>
    <row r="115" spans="1:4" ht="13.5" thickBot="1" x14ac:dyDescent="0.25">
      <c r="A115" s="20">
        <v>114</v>
      </c>
      <c r="B115" s="73" t="s">
        <v>300</v>
      </c>
      <c r="C115" s="74" t="s">
        <v>301</v>
      </c>
      <c r="D115" s="94">
        <v>54</v>
      </c>
    </row>
    <row r="116" spans="1:4" ht="13.5" thickBot="1" x14ac:dyDescent="0.25">
      <c r="A116" s="20">
        <v>115</v>
      </c>
      <c r="B116" s="73" t="s">
        <v>302</v>
      </c>
      <c r="C116" s="74" t="s">
        <v>303</v>
      </c>
      <c r="D116" s="94">
        <v>51</v>
      </c>
    </row>
    <row r="117" spans="1:4" ht="13.5" thickBot="1" x14ac:dyDescent="0.25">
      <c r="A117" s="20">
        <v>116</v>
      </c>
      <c r="B117" s="73" t="s">
        <v>304</v>
      </c>
      <c r="C117" s="74" t="s">
        <v>305</v>
      </c>
      <c r="D117" s="94">
        <v>49</v>
      </c>
    </row>
    <row r="118" spans="1:4" ht="13.5" thickBot="1" x14ac:dyDescent="0.25">
      <c r="A118" s="20">
        <v>117</v>
      </c>
      <c r="B118" s="73" t="s">
        <v>306</v>
      </c>
      <c r="C118" s="74" t="s">
        <v>307</v>
      </c>
      <c r="D118" s="94">
        <v>69</v>
      </c>
    </row>
    <row r="119" spans="1:4" ht="13.5" thickBot="1" x14ac:dyDescent="0.25">
      <c r="A119" s="20">
        <v>118</v>
      </c>
      <c r="B119" s="73" t="s">
        <v>308</v>
      </c>
      <c r="C119" s="74" t="s">
        <v>309</v>
      </c>
      <c r="D119" s="94">
        <v>53</v>
      </c>
    </row>
    <row r="120" spans="1:4" ht="13.5" thickBot="1" x14ac:dyDescent="0.25">
      <c r="A120" s="20">
        <v>119</v>
      </c>
      <c r="B120" s="73" t="s">
        <v>310</v>
      </c>
      <c r="C120" s="74" t="s">
        <v>311</v>
      </c>
      <c r="D120" s="94">
        <v>57</v>
      </c>
    </row>
    <row r="121" spans="1:4" ht="13.5" thickBot="1" x14ac:dyDescent="0.25">
      <c r="A121" s="20">
        <v>120</v>
      </c>
      <c r="B121" s="73" t="s">
        <v>312</v>
      </c>
      <c r="C121" s="74" t="s">
        <v>313</v>
      </c>
      <c r="D121" s="94">
        <v>55</v>
      </c>
    </row>
    <row r="122" spans="1:4" ht="13.5" thickBot="1" x14ac:dyDescent="0.25">
      <c r="A122" s="20">
        <v>121</v>
      </c>
      <c r="B122" s="73" t="s">
        <v>314</v>
      </c>
      <c r="C122" s="74" t="s">
        <v>315</v>
      </c>
      <c r="D122" s="94">
        <v>54</v>
      </c>
    </row>
    <row r="123" spans="1:4" ht="13.5" thickBot="1" x14ac:dyDescent="0.25">
      <c r="A123" s="20">
        <v>122</v>
      </c>
      <c r="B123" s="73" t="s">
        <v>316</v>
      </c>
      <c r="C123" s="74" t="s">
        <v>317</v>
      </c>
      <c r="D123" s="94">
        <v>50</v>
      </c>
    </row>
    <row r="124" spans="1:4" ht="13.5" thickBot="1" x14ac:dyDescent="0.25">
      <c r="A124" s="20"/>
      <c r="B124" s="73"/>
      <c r="C124" s="74"/>
      <c r="D124" s="94"/>
    </row>
    <row r="125" spans="1:4" ht="13.5" thickBot="1" x14ac:dyDescent="0.25">
      <c r="A125" s="20"/>
      <c r="B125" s="73"/>
      <c r="C125" s="74"/>
      <c r="D125" s="94"/>
    </row>
    <row r="127" spans="1:4" ht="18.75" x14ac:dyDescent="0.2">
      <c r="C127" s="24" t="s">
        <v>69</v>
      </c>
      <c r="D127" s="43">
        <f>COUNTIF(D2:D122,"&gt;42")</f>
        <v>106</v>
      </c>
    </row>
    <row r="128" spans="1:4" ht="18.75" x14ac:dyDescent="0.2">
      <c r="C128" s="24" t="s">
        <v>70</v>
      </c>
      <c r="D128" s="43">
        <f>D127*100/122</f>
        <v>86.885245901639351</v>
      </c>
    </row>
    <row r="129" spans="3:4" ht="18.75" x14ac:dyDescent="0.2">
      <c r="C129" s="25" t="s">
        <v>18</v>
      </c>
      <c r="D129" s="44">
        <v>3</v>
      </c>
    </row>
  </sheetData>
  <pageMargins left="0.7" right="0.7" top="0.75" bottom="0.75" header="0.3" footer="0.3"/>
  <pageSetup paperSize="9" scale="9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S33"/>
  <sheetViews>
    <sheetView tabSelected="1" topLeftCell="C1" zoomScale="124" workbookViewId="0">
      <selection activeCell="Q37" sqref="Q37"/>
    </sheetView>
  </sheetViews>
  <sheetFormatPr defaultColWidth="9" defaultRowHeight="12.75" x14ac:dyDescent="0.2"/>
  <cols>
    <col min="2" max="2" width="14.33203125" customWidth="1"/>
    <col min="19" max="19" width="19.1640625" customWidth="1"/>
  </cols>
  <sheetData>
    <row r="4" spans="1:16" x14ac:dyDescent="0.2">
      <c r="A4" s="164"/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</row>
    <row r="5" spans="1:16" ht="13.5" thickBo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1.75" thickBot="1" x14ac:dyDescent="0.4">
      <c r="A6" s="165" t="s">
        <v>24</v>
      </c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1:16" ht="15" x14ac:dyDescent="0.25">
      <c r="A7" s="28" t="s">
        <v>319</v>
      </c>
      <c r="F7" s="28" t="s">
        <v>321</v>
      </c>
      <c r="G7" s="28"/>
      <c r="H7" s="28"/>
      <c r="I7" s="28"/>
      <c r="J7" s="28"/>
      <c r="K7" s="28"/>
      <c r="L7" s="28" t="s">
        <v>57</v>
      </c>
      <c r="M7" s="28">
        <v>4</v>
      </c>
      <c r="N7" s="1"/>
      <c r="O7" s="1"/>
    </row>
    <row r="8" spans="1:16" ht="15" x14ac:dyDescent="0.25">
      <c r="A8" s="28" t="s">
        <v>25</v>
      </c>
      <c r="N8" s="1"/>
      <c r="O8" s="1"/>
    </row>
    <row r="9" spans="1:16" x14ac:dyDescent="0.2">
      <c r="N9" s="1"/>
      <c r="O9" s="1"/>
    </row>
    <row r="10" spans="1:16" ht="13.5" thickBot="1" x14ac:dyDescent="0.25">
      <c r="A10" s="29"/>
      <c r="B10" s="30" t="s">
        <v>26</v>
      </c>
      <c r="C10" s="30" t="s">
        <v>27</v>
      </c>
      <c r="D10" s="30" t="s">
        <v>28</v>
      </c>
      <c r="E10" s="30" t="s">
        <v>29</v>
      </c>
      <c r="F10" s="30" t="s">
        <v>30</v>
      </c>
      <c r="G10" s="30" t="s">
        <v>31</v>
      </c>
      <c r="H10" s="30" t="s">
        <v>32</v>
      </c>
      <c r="I10" s="30" t="s">
        <v>33</v>
      </c>
      <c r="J10" s="30" t="s">
        <v>34</v>
      </c>
      <c r="K10" s="30" t="s">
        <v>35</v>
      </c>
      <c r="L10" s="30" t="s">
        <v>36</v>
      </c>
      <c r="M10" s="30" t="s">
        <v>37</v>
      </c>
      <c r="N10" s="30" t="s">
        <v>38</v>
      </c>
      <c r="O10" s="30" t="s">
        <v>39</v>
      </c>
    </row>
    <row r="11" spans="1:16" ht="16.5" thickBot="1" x14ac:dyDescent="0.25">
      <c r="A11" s="30" t="s">
        <v>9</v>
      </c>
      <c r="B11" s="96">
        <v>2</v>
      </c>
      <c r="C11" s="97">
        <v>2</v>
      </c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>
        <v>3</v>
      </c>
      <c r="O11" s="97">
        <v>2</v>
      </c>
    </row>
    <row r="12" spans="1:16" ht="16.5" thickBot="1" x14ac:dyDescent="0.25">
      <c r="A12" s="30" t="s">
        <v>10</v>
      </c>
      <c r="B12" s="98">
        <v>3</v>
      </c>
      <c r="C12" s="99">
        <v>2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>
        <v>3</v>
      </c>
      <c r="O12" s="99">
        <v>2</v>
      </c>
    </row>
    <row r="13" spans="1:16" ht="16.5" thickBot="1" x14ac:dyDescent="0.25">
      <c r="A13" s="30" t="s">
        <v>11</v>
      </c>
      <c r="B13" s="98">
        <v>3</v>
      </c>
      <c r="C13" s="99">
        <v>2</v>
      </c>
      <c r="D13" s="99">
        <v>2</v>
      </c>
      <c r="E13" s="99"/>
      <c r="F13" s="99"/>
      <c r="G13" s="99"/>
      <c r="H13" s="99"/>
      <c r="I13" s="99"/>
      <c r="J13" s="99"/>
      <c r="K13" s="99"/>
      <c r="L13" s="99"/>
      <c r="M13" s="99"/>
      <c r="N13" s="99">
        <v>3</v>
      </c>
      <c r="O13" s="99">
        <v>2</v>
      </c>
    </row>
    <row r="14" spans="1:16" ht="16.5" thickBot="1" x14ac:dyDescent="0.25">
      <c r="A14" s="30" t="s">
        <v>12</v>
      </c>
      <c r="B14" s="98">
        <v>3</v>
      </c>
      <c r="C14" s="99">
        <v>2</v>
      </c>
      <c r="D14" s="99">
        <v>2</v>
      </c>
      <c r="E14" s="99"/>
      <c r="F14" s="99"/>
      <c r="G14" s="99"/>
      <c r="H14" s="99"/>
      <c r="I14" s="99"/>
      <c r="J14" s="99"/>
      <c r="K14" s="99"/>
      <c r="L14" s="99"/>
      <c r="M14" s="99"/>
      <c r="N14" s="99">
        <v>3</v>
      </c>
      <c r="O14" s="99">
        <v>2</v>
      </c>
    </row>
    <row r="15" spans="1:16" ht="16.5" thickBot="1" x14ac:dyDescent="0.25">
      <c r="A15" s="30" t="s">
        <v>13</v>
      </c>
      <c r="B15" s="98">
        <v>3</v>
      </c>
      <c r="C15" s="99">
        <v>2</v>
      </c>
      <c r="D15" s="99">
        <v>2</v>
      </c>
      <c r="E15" s="99"/>
      <c r="F15" s="99"/>
      <c r="G15" s="99"/>
      <c r="H15" s="99"/>
      <c r="I15" s="99"/>
      <c r="J15" s="99"/>
      <c r="K15" s="99"/>
      <c r="L15" s="99"/>
      <c r="M15" s="99"/>
      <c r="N15" s="99">
        <v>3</v>
      </c>
      <c r="O15" s="99">
        <v>2</v>
      </c>
    </row>
    <row r="16" spans="1:16" ht="16.5" thickBot="1" x14ac:dyDescent="0.25">
      <c r="A16" s="30" t="s">
        <v>14</v>
      </c>
      <c r="B16" s="98">
        <v>3</v>
      </c>
      <c r="C16" s="99">
        <v>2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>
        <v>3</v>
      </c>
      <c r="O16" s="99">
        <v>2</v>
      </c>
    </row>
    <row r="17" spans="1:19" ht="16.5" thickBot="1" x14ac:dyDescent="0.3">
      <c r="A17" s="30" t="s">
        <v>40</v>
      </c>
      <c r="B17" s="100">
        <v>3</v>
      </c>
      <c r="C17" s="101">
        <v>2</v>
      </c>
      <c r="D17" s="101">
        <v>2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>
        <v>3</v>
      </c>
      <c r="O17" s="101">
        <v>2</v>
      </c>
    </row>
    <row r="18" spans="1:19" ht="22.5" x14ac:dyDescent="0.35">
      <c r="A18" s="31"/>
      <c r="B18" s="32"/>
      <c r="N18" s="1"/>
      <c r="O18" s="1"/>
    </row>
    <row r="19" spans="1:19" x14ac:dyDescent="0.2">
      <c r="N19" s="1"/>
      <c r="O19" s="1"/>
    </row>
    <row r="20" spans="1:19" ht="54.6" customHeight="1" x14ac:dyDescent="0.3">
      <c r="A20" s="49"/>
      <c r="B20" s="168" t="s">
        <v>41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70"/>
      <c r="Q20" s="68" t="s">
        <v>48</v>
      </c>
      <c r="R20" s="50" t="s">
        <v>49</v>
      </c>
      <c r="S20" s="50" t="s">
        <v>49</v>
      </c>
    </row>
    <row r="21" spans="1:19" ht="75" x14ac:dyDescent="0.2">
      <c r="A21" s="33" t="s">
        <v>15</v>
      </c>
      <c r="B21" s="51" t="s">
        <v>42</v>
      </c>
      <c r="C21" s="52" t="s">
        <v>54</v>
      </c>
      <c r="D21" s="53" t="s">
        <v>43</v>
      </c>
      <c r="E21" s="54" t="s">
        <v>73</v>
      </c>
      <c r="F21" s="55" t="s">
        <v>44</v>
      </c>
      <c r="G21" s="56" t="s">
        <v>55</v>
      </c>
      <c r="H21" s="57"/>
      <c r="I21" s="57"/>
      <c r="J21" s="58"/>
      <c r="K21" s="58"/>
      <c r="L21" s="65" t="s">
        <v>71</v>
      </c>
      <c r="M21" s="66" t="s">
        <v>47</v>
      </c>
      <c r="N21" s="59" t="s">
        <v>72</v>
      </c>
      <c r="O21" s="63" t="s">
        <v>50</v>
      </c>
      <c r="P21" t="s">
        <v>56</v>
      </c>
      <c r="Q21" s="59" t="s">
        <v>51</v>
      </c>
      <c r="R21" s="63" t="s">
        <v>52</v>
      </c>
      <c r="S21" s="48" t="s">
        <v>53</v>
      </c>
    </row>
    <row r="22" spans="1:19" ht="15.75" x14ac:dyDescent="0.25">
      <c r="A22" s="34" t="s">
        <v>9</v>
      </c>
      <c r="B22" s="35">
        <v>1</v>
      </c>
      <c r="C22" s="35">
        <f>15/100*B22</f>
        <v>0.15</v>
      </c>
      <c r="D22" s="36">
        <v>3</v>
      </c>
      <c r="E22" s="36">
        <f>5/100*D22</f>
        <v>0.15000000000000002</v>
      </c>
      <c r="F22" s="37">
        <v>3</v>
      </c>
      <c r="G22" s="38">
        <f>10/100*F22</f>
        <v>0.30000000000000004</v>
      </c>
      <c r="H22" s="45"/>
      <c r="I22" s="46"/>
      <c r="J22" s="39"/>
      <c r="K22" s="40"/>
      <c r="L22" s="67">
        <f>(C22+E22+G22)</f>
        <v>0.60000000000000009</v>
      </c>
      <c r="M22" s="67">
        <v>3</v>
      </c>
      <c r="N22" s="47">
        <f>(M22/100)*70</f>
        <v>2.1</v>
      </c>
      <c r="O22" s="64">
        <f>L22+N22</f>
        <v>2.7</v>
      </c>
      <c r="P22">
        <f>O22/100*80</f>
        <v>2.16</v>
      </c>
      <c r="Q22" s="47">
        <v>3</v>
      </c>
      <c r="R22" s="64">
        <f>20/100*Q22</f>
        <v>0.60000000000000009</v>
      </c>
      <c r="S22" s="48">
        <f>SUM(P22,R22)</f>
        <v>2.7600000000000002</v>
      </c>
    </row>
    <row r="23" spans="1:19" ht="15.75" x14ac:dyDescent="0.25">
      <c r="A23" s="34" t="s">
        <v>10</v>
      </c>
      <c r="B23" s="35">
        <v>1</v>
      </c>
      <c r="C23" s="35">
        <f t="shared" ref="C23:C27" si="0">15/100*B23</f>
        <v>0.15</v>
      </c>
      <c r="D23" s="36">
        <v>3</v>
      </c>
      <c r="E23" s="36">
        <f t="shared" ref="E23:E27" si="1">5/100*D23</f>
        <v>0.15000000000000002</v>
      </c>
      <c r="F23" s="37">
        <v>3</v>
      </c>
      <c r="G23" s="38">
        <f t="shared" ref="G23:G27" si="2">10/100*F23</f>
        <v>0.30000000000000004</v>
      </c>
      <c r="H23" s="45"/>
      <c r="I23" s="46"/>
      <c r="J23" s="39"/>
      <c r="K23" s="40"/>
      <c r="L23" s="67">
        <f t="shared" ref="L23:L27" si="3">(C23+E23+G23)</f>
        <v>0.60000000000000009</v>
      </c>
      <c r="M23" s="67">
        <v>3</v>
      </c>
      <c r="N23" s="47">
        <f t="shared" ref="N23:N27" si="4">(M23/100)*70</f>
        <v>2.1</v>
      </c>
      <c r="O23" s="64">
        <f t="shared" ref="O23:O27" si="5">L23+N23</f>
        <v>2.7</v>
      </c>
      <c r="P23">
        <f t="shared" ref="P23:P27" si="6">O23/100*80</f>
        <v>2.16</v>
      </c>
      <c r="Q23" s="47">
        <v>3</v>
      </c>
      <c r="R23" s="64">
        <f t="shared" ref="R23:R27" si="7">20/100*Q23</f>
        <v>0.60000000000000009</v>
      </c>
      <c r="S23" s="48">
        <f t="shared" ref="S23:S27" si="8">SUM(P23,R23)</f>
        <v>2.7600000000000002</v>
      </c>
    </row>
    <row r="24" spans="1:19" ht="15.75" x14ac:dyDescent="0.25">
      <c r="A24" s="41" t="s">
        <v>11</v>
      </c>
      <c r="B24" s="35">
        <v>2</v>
      </c>
      <c r="C24" s="35">
        <f t="shared" si="0"/>
        <v>0.3</v>
      </c>
      <c r="D24" s="36">
        <v>3</v>
      </c>
      <c r="E24" s="36">
        <f t="shared" si="1"/>
        <v>0.15000000000000002</v>
      </c>
      <c r="F24" s="37">
        <v>3</v>
      </c>
      <c r="G24" s="38">
        <f t="shared" si="2"/>
        <v>0.30000000000000004</v>
      </c>
      <c r="H24" s="45"/>
      <c r="I24" s="46"/>
      <c r="J24" s="39"/>
      <c r="K24" s="40"/>
      <c r="L24" s="67">
        <f t="shared" si="3"/>
        <v>0.75</v>
      </c>
      <c r="M24" s="67">
        <v>3</v>
      </c>
      <c r="N24" s="47">
        <f t="shared" si="4"/>
        <v>2.1</v>
      </c>
      <c r="O24" s="64">
        <f t="shared" si="5"/>
        <v>2.85</v>
      </c>
      <c r="P24">
        <f t="shared" si="6"/>
        <v>2.2800000000000002</v>
      </c>
      <c r="Q24" s="47">
        <v>3</v>
      </c>
      <c r="R24" s="64">
        <f t="shared" si="7"/>
        <v>0.60000000000000009</v>
      </c>
      <c r="S24" s="48">
        <f t="shared" si="8"/>
        <v>2.8800000000000003</v>
      </c>
    </row>
    <row r="25" spans="1:19" ht="15.75" x14ac:dyDescent="0.25">
      <c r="A25" s="34" t="s">
        <v>12</v>
      </c>
      <c r="B25" s="35">
        <v>3</v>
      </c>
      <c r="C25" s="35">
        <f t="shared" si="0"/>
        <v>0.44999999999999996</v>
      </c>
      <c r="D25" s="36">
        <v>3</v>
      </c>
      <c r="E25" s="36">
        <f t="shared" si="1"/>
        <v>0.15000000000000002</v>
      </c>
      <c r="F25" s="37">
        <v>3</v>
      </c>
      <c r="G25" s="38">
        <f t="shared" si="2"/>
        <v>0.30000000000000004</v>
      </c>
      <c r="H25" s="45"/>
      <c r="I25" s="46"/>
      <c r="J25" s="39"/>
      <c r="K25" s="40"/>
      <c r="L25" s="67">
        <f t="shared" si="3"/>
        <v>0.9</v>
      </c>
      <c r="M25" s="67">
        <v>3</v>
      </c>
      <c r="N25" s="47">
        <f t="shared" si="4"/>
        <v>2.1</v>
      </c>
      <c r="O25" s="64">
        <f t="shared" si="5"/>
        <v>3</v>
      </c>
      <c r="P25">
        <f t="shared" si="6"/>
        <v>2.4</v>
      </c>
      <c r="Q25" s="47">
        <v>3</v>
      </c>
      <c r="R25" s="64">
        <f t="shared" si="7"/>
        <v>0.60000000000000009</v>
      </c>
      <c r="S25" s="48">
        <f t="shared" si="8"/>
        <v>3</v>
      </c>
    </row>
    <row r="26" spans="1:19" ht="15.75" x14ac:dyDescent="0.25">
      <c r="A26" s="41" t="s">
        <v>13</v>
      </c>
      <c r="B26" s="35">
        <v>3</v>
      </c>
      <c r="C26" s="35">
        <f t="shared" si="0"/>
        <v>0.44999999999999996</v>
      </c>
      <c r="D26" s="36">
        <v>3</v>
      </c>
      <c r="E26" s="36">
        <f t="shared" si="1"/>
        <v>0.15000000000000002</v>
      </c>
      <c r="F26" s="37">
        <v>3</v>
      </c>
      <c r="G26" s="38">
        <f t="shared" si="2"/>
        <v>0.30000000000000004</v>
      </c>
      <c r="H26" s="45"/>
      <c r="I26" s="46"/>
      <c r="J26" s="39"/>
      <c r="K26" s="40"/>
      <c r="L26" s="67">
        <f t="shared" si="3"/>
        <v>0.9</v>
      </c>
      <c r="M26" s="67">
        <v>3</v>
      </c>
      <c r="N26" s="47">
        <f t="shared" si="4"/>
        <v>2.1</v>
      </c>
      <c r="O26" s="64">
        <f t="shared" si="5"/>
        <v>3</v>
      </c>
      <c r="P26">
        <f t="shared" si="6"/>
        <v>2.4</v>
      </c>
      <c r="Q26" s="47">
        <v>3</v>
      </c>
      <c r="R26" s="64">
        <f t="shared" si="7"/>
        <v>0.60000000000000009</v>
      </c>
      <c r="S26" s="48">
        <f t="shared" si="8"/>
        <v>3</v>
      </c>
    </row>
    <row r="27" spans="1:19" ht="15.75" x14ac:dyDescent="0.25">
      <c r="A27" s="34" t="s">
        <v>14</v>
      </c>
      <c r="B27" s="35">
        <v>2</v>
      </c>
      <c r="C27" s="35">
        <f t="shared" si="0"/>
        <v>0.3</v>
      </c>
      <c r="D27" s="36">
        <v>3</v>
      </c>
      <c r="E27" s="36">
        <f t="shared" si="1"/>
        <v>0.15000000000000002</v>
      </c>
      <c r="F27" s="37">
        <v>3</v>
      </c>
      <c r="G27" s="38">
        <f t="shared" si="2"/>
        <v>0.30000000000000004</v>
      </c>
      <c r="H27" s="45"/>
      <c r="I27" s="46"/>
      <c r="J27" s="39"/>
      <c r="K27" s="40"/>
      <c r="L27" s="67">
        <f t="shared" si="3"/>
        <v>0.75</v>
      </c>
      <c r="M27" s="67">
        <v>3</v>
      </c>
      <c r="N27" s="47">
        <f t="shared" si="4"/>
        <v>2.1</v>
      </c>
      <c r="O27" s="64">
        <f t="shared" si="5"/>
        <v>2.85</v>
      </c>
      <c r="P27">
        <f t="shared" si="6"/>
        <v>2.2800000000000002</v>
      </c>
      <c r="Q27" s="47">
        <v>3</v>
      </c>
      <c r="R27" s="64">
        <f t="shared" si="7"/>
        <v>0.60000000000000009</v>
      </c>
      <c r="S27" s="48">
        <f t="shared" si="8"/>
        <v>2.8800000000000003</v>
      </c>
    </row>
    <row r="28" spans="1:19" x14ac:dyDescent="0.2">
      <c r="N28" s="1"/>
      <c r="O28" s="1"/>
    </row>
    <row r="30" spans="1:19" ht="15.75" x14ac:dyDescent="0.2">
      <c r="B30" s="60"/>
      <c r="C30" s="62" t="s">
        <v>26</v>
      </c>
      <c r="D30" s="62" t="s">
        <v>27</v>
      </c>
      <c r="E30" s="62" t="s">
        <v>28</v>
      </c>
      <c r="F30" s="62" t="s">
        <v>29</v>
      </c>
      <c r="G30" s="62" t="s">
        <v>30</v>
      </c>
      <c r="H30" s="62" t="s">
        <v>31</v>
      </c>
      <c r="I30" s="62" t="s">
        <v>32</v>
      </c>
      <c r="J30" s="62" t="s">
        <v>33</v>
      </c>
      <c r="K30" s="62" t="s">
        <v>34</v>
      </c>
      <c r="L30" s="62" t="s">
        <v>35</v>
      </c>
      <c r="M30" s="62" t="s">
        <v>36</v>
      </c>
      <c r="N30" s="62" t="s">
        <v>37</v>
      </c>
      <c r="O30" s="62" t="s">
        <v>38</v>
      </c>
      <c r="P30" s="62" t="s">
        <v>39</v>
      </c>
    </row>
    <row r="31" spans="1:19" ht="25.5" x14ac:dyDescent="0.2">
      <c r="B31" s="61" t="s">
        <v>46</v>
      </c>
      <c r="C31" s="147">
        <v>1.88</v>
      </c>
      <c r="D31" s="148">
        <v>1.2533333333333301</v>
      </c>
      <c r="E31" s="148">
        <v>1.2533333333333301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>
        <v>1.88</v>
      </c>
      <c r="P31" s="148">
        <v>1.2533333333333301</v>
      </c>
    </row>
    <row r="33" spans="2:16" ht="15" x14ac:dyDescent="0.25"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</row>
  </sheetData>
  <mergeCells count="3">
    <mergeCell ref="A4:P4"/>
    <mergeCell ref="A6:P6"/>
    <mergeCell ref="B20:P20"/>
  </mergeCells>
  <pageMargins left="0.7" right="0.7" top="0.75" bottom="0.75" header="0.3" footer="0.3"/>
  <pageSetup paperSize="9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</vt:lpstr>
      <vt:lpstr>Assignment</vt:lpstr>
      <vt:lpstr>MCQ</vt:lpstr>
      <vt:lpstr>SEE</vt:lpstr>
      <vt:lpstr>CO Attainments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csoffice</dc:creator>
  <cp:lastModifiedBy>Library</cp:lastModifiedBy>
  <cp:revision>1</cp:revision>
  <cp:lastPrinted>2025-03-20T09:51:56Z</cp:lastPrinted>
  <dcterms:created xsi:type="dcterms:W3CDTF">2018-09-25T06:26:18Z</dcterms:created>
  <dcterms:modified xsi:type="dcterms:W3CDTF">2025-03-20T09:52:02Z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