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5. Gastos\"/>
    </mc:Choice>
  </mc:AlternateContent>
  <xr:revisionPtr revIDLastSave="0" documentId="13_ncr:1_{FC98FEF5-6C53-4BD6-AF44-FFE0A4538456}" xr6:coauthVersionLast="47" xr6:coauthVersionMax="47" xr10:uidLastSave="{00000000-0000-0000-0000-000000000000}"/>
  <bookViews>
    <workbookView xWindow="-110" yWindow="-110" windowWidth="19420" windowHeight="10300" xr2:uid="{4F18040C-DA6F-4748-AD67-60B52BCCB3AD}"/>
  </bookViews>
  <sheets>
    <sheet name="1600.05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9" i="1" l="1"/>
  <c r="AU53" i="1"/>
  <c r="AP53" i="1"/>
  <c r="AK53" i="1"/>
  <c r="AI53" i="1"/>
  <c r="AJ53" i="1" s="1"/>
  <c r="AU52" i="1"/>
  <c r="AP52" i="1"/>
  <c r="AK52" i="1"/>
  <c r="AI52" i="1"/>
  <c r="AJ52" i="1" s="1"/>
  <c r="AU51" i="1"/>
  <c r="AP51" i="1"/>
  <c r="AK51" i="1"/>
  <c r="AJ51" i="1"/>
  <c r="BB51" i="1" s="1"/>
  <c r="BC51" i="1" s="1"/>
  <c r="AI51" i="1"/>
  <c r="AR51" i="1" s="1"/>
  <c r="AT51" i="1" s="1"/>
  <c r="AU50" i="1"/>
  <c r="AP50" i="1"/>
  <c r="AT50" i="1" s="1"/>
  <c r="AK50" i="1"/>
  <c r="AJ50" i="1"/>
  <c r="AI50" i="1"/>
  <c r="AR50" i="1" s="1"/>
  <c r="AU49" i="1"/>
  <c r="AP49" i="1"/>
  <c r="AK49" i="1"/>
  <c r="AI49" i="1"/>
  <c r="AJ49" i="1" s="1"/>
  <c r="AU48" i="1"/>
  <c r="AP48" i="1"/>
  <c r="AK48" i="1"/>
  <c r="AI48" i="1"/>
  <c r="AJ48" i="1" s="1"/>
  <c r="AU47" i="1"/>
  <c r="AP47" i="1"/>
  <c r="AK47" i="1"/>
  <c r="AJ47" i="1"/>
  <c r="AI47" i="1"/>
  <c r="AR47" i="1" s="1"/>
  <c r="AT47" i="1" s="1"/>
  <c r="AU46" i="1"/>
  <c r="AP46" i="1"/>
  <c r="AK46" i="1"/>
  <c r="AJ46" i="1"/>
  <c r="AI46" i="1"/>
  <c r="AR46" i="1" s="1"/>
  <c r="AU45" i="1"/>
  <c r="AP45" i="1"/>
  <c r="AK45" i="1"/>
  <c r="AI45" i="1"/>
  <c r="AJ45" i="1" s="1"/>
  <c r="AU44" i="1"/>
  <c r="AT44" i="1"/>
  <c r="AR44" i="1"/>
  <c r="AP44" i="1"/>
  <c r="BB44" i="1" s="1"/>
  <c r="BC44" i="1" s="1"/>
  <c r="AU43" i="1"/>
  <c r="AR43" i="1"/>
  <c r="AP43" i="1"/>
  <c r="AT43" i="1" s="1"/>
  <c r="AU42" i="1"/>
  <c r="AT42" i="1"/>
  <c r="AR42" i="1"/>
  <c r="AP42" i="1"/>
  <c r="BB42" i="1" s="1"/>
  <c r="BC42" i="1" s="1"/>
  <c r="AU41" i="1"/>
  <c r="AR41" i="1"/>
  <c r="AP41" i="1"/>
  <c r="AT41" i="1" s="1"/>
  <c r="AU40" i="1"/>
  <c r="AT40" i="1"/>
  <c r="AR40" i="1"/>
  <c r="AP40" i="1"/>
  <c r="BB40" i="1" s="1"/>
  <c r="BC40" i="1" s="1"/>
  <c r="AU39" i="1"/>
  <c r="AR39" i="1"/>
  <c r="AP39" i="1"/>
  <c r="AT39" i="1" s="1"/>
  <c r="AU38" i="1"/>
  <c r="AT38" i="1"/>
  <c r="AR38" i="1"/>
  <c r="AP38" i="1"/>
  <c r="BB38" i="1" s="1"/>
  <c r="BC38" i="1" s="1"/>
  <c r="AU37" i="1"/>
  <c r="AR37" i="1"/>
  <c r="AP37" i="1"/>
  <c r="AT37" i="1" s="1"/>
  <c r="AU36" i="1"/>
  <c r="AT36" i="1"/>
  <c r="AR36" i="1"/>
  <c r="AP36" i="1"/>
  <c r="BB36" i="1" s="1"/>
  <c r="BC36" i="1" s="1"/>
  <c r="AK44" i="1"/>
  <c r="AI44" i="1"/>
  <c r="AJ44" i="1" s="1"/>
  <c r="AK43" i="1"/>
  <c r="AJ43" i="1"/>
  <c r="AI43" i="1"/>
  <c r="AK42" i="1"/>
  <c r="AJ42" i="1"/>
  <c r="AI42" i="1"/>
  <c r="AK41" i="1"/>
  <c r="AI41" i="1"/>
  <c r="AJ41" i="1" s="1"/>
  <c r="AK40" i="1"/>
  <c r="AI40" i="1"/>
  <c r="AJ40" i="1" s="1"/>
  <c r="AK39" i="1"/>
  <c r="AJ39" i="1"/>
  <c r="AI39" i="1"/>
  <c r="AK38" i="1"/>
  <c r="AJ38" i="1"/>
  <c r="AI38" i="1"/>
  <c r="AK37" i="1"/>
  <c r="AI37" i="1"/>
  <c r="AJ37" i="1" s="1"/>
  <c r="AK36" i="1"/>
  <c r="AI36" i="1"/>
  <c r="AJ36" i="1" s="1"/>
  <c r="BB53" i="1" l="1"/>
  <c r="BC53" i="1" s="1"/>
  <c r="AT53" i="1"/>
  <c r="BB45" i="1"/>
  <c r="BC45" i="1" s="1"/>
  <c r="AT45" i="1"/>
  <c r="BB47" i="1"/>
  <c r="BC47" i="1" s="1"/>
  <c r="BB48" i="1"/>
  <c r="BC48" i="1" s="1"/>
  <c r="AT46" i="1"/>
  <c r="AR48" i="1"/>
  <c r="AT48" i="1" s="1"/>
  <c r="AR52" i="1"/>
  <c r="AT52" i="1" s="1"/>
  <c r="AR45" i="1"/>
  <c r="BB46" i="1"/>
  <c r="BC46" i="1" s="1"/>
  <c r="AR49" i="1"/>
  <c r="AT49" i="1" s="1"/>
  <c r="BB50" i="1"/>
  <c r="BC50" i="1" s="1"/>
  <c r="AR53" i="1"/>
  <c r="BB37" i="1"/>
  <c r="BC37" i="1" s="1"/>
  <c r="BB39" i="1"/>
  <c r="BC39" i="1" s="1"/>
  <c r="BB41" i="1"/>
  <c r="BC41" i="1" s="1"/>
  <c r="BB43" i="1"/>
  <c r="BC43" i="1" s="1"/>
  <c r="BB49" i="1" l="1"/>
  <c r="BC49" i="1" s="1"/>
  <c r="BB52" i="1"/>
  <c r="BC52" i="1" s="1"/>
  <c r="Z44" i="1"/>
  <c r="Z41" i="1"/>
  <c r="Z40" i="1"/>
  <c r="N52" i="1" l="1"/>
  <c r="O49" i="1" l="1"/>
  <c r="O45" i="1"/>
  <c r="O41" i="1"/>
  <c r="O48" i="1"/>
  <c r="O44" i="1"/>
  <c r="O40" i="1"/>
  <c r="O47" i="1"/>
  <c r="O43" i="1"/>
  <c r="O52" i="1"/>
  <c r="O50" i="1"/>
  <c r="O46" i="1"/>
  <c r="O42" i="1"/>
</calcChain>
</file>

<file path=xl/sharedStrings.xml><?xml version="1.0" encoding="utf-8"?>
<sst xmlns="http://schemas.openxmlformats.org/spreadsheetml/2006/main" count="120" uniqueCount="109">
  <si>
    <t>Preparado por:</t>
  </si>
  <si>
    <t>Revisado por:</t>
  </si>
  <si>
    <t>Ref.</t>
  </si>
  <si>
    <t>XX</t>
  </si>
  <si>
    <t>COMPAÑÍA MODELO S.A.</t>
  </si>
  <si>
    <t>AL 31 DE DICIEMBRE DE 20XX</t>
  </si>
  <si>
    <t>1600.05</t>
  </si>
  <si>
    <t>FECHA DE CORTE: _/_/20XX</t>
  </si>
  <si>
    <t>Objetivo:</t>
  </si>
  <si>
    <t xml:space="preserve">RESUMEN DE CONTRATOS </t>
  </si>
  <si>
    <t xml:space="preserve">Desarrollo: </t>
  </si>
  <si>
    <t>Cálculos de Auditoría</t>
  </si>
  <si>
    <t>Contrato</t>
  </si>
  <si>
    <t>Vigencia desde</t>
  </si>
  <si>
    <t>Vigencia hasta</t>
  </si>
  <si>
    <t>A</t>
  </si>
  <si>
    <t>B</t>
  </si>
  <si>
    <t>C</t>
  </si>
  <si>
    <t xml:space="preserve">Enero 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</si>
  <si>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</si>
  <si>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</si>
  <si>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</si>
  <si>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</si>
  <si>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</si>
  <si>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</si>
  <si>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</si>
  <si>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</si>
  <si>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</si>
  <si>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</si>
  <si>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</si>
  <si>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Objeto del contrato </t>
  </si>
  <si>
    <t xml:space="preserve">Código cuenta contable </t>
  </si>
  <si>
    <t xml:space="preserve">Nombre cuenta contable </t>
  </si>
  <si>
    <t xml:space="preserve">Ref. </t>
  </si>
  <si>
    <t xml:space="preserve">Garantía </t>
  </si>
  <si>
    <t xml:space="preserve">Diferencia </t>
  </si>
  <si>
    <t>Mes</t>
  </si>
  <si>
    <t xml:space="preserve">Saldo </t>
  </si>
  <si>
    <t>Canon /cuota</t>
  </si>
  <si>
    <t>Cálculos de auditoría</t>
  </si>
  <si>
    <t>Base de decisión: Materialidad</t>
  </si>
  <si>
    <t>Preliminar</t>
  </si>
  <si>
    <t xml:space="preserve">Final </t>
  </si>
  <si>
    <t>General</t>
  </si>
  <si>
    <t>XXX.XXX</t>
  </si>
  <si>
    <t>Desempeño</t>
  </si>
  <si>
    <t>Errores Triviales</t>
  </si>
  <si>
    <t xml:space="preserve">Procedimientos: </t>
  </si>
  <si>
    <t>1.-</t>
  </si>
  <si>
    <t>2.-</t>
  </si>
  <si>
    <t xml:space="preserve">Realizar un resumen de los contratos proporcionados. </t>
  </si>
  <si>
    <t>5.-</t>
  </si>
  <si>
    <t>Documentar el papel de trabajo y concluir en base al objetivo.</t>
  </si>
  <si>
    <t>p/t 1600</t>
  </si>
  <si>
    <t>Realizar un recálculo de los valores que se devengan a razón de los contratos al _/_/20XX.</t>
  </si>
  <si>
    <t>Marcas de auditoría:</t>
  </si>
  <si>
    <t>Tomado de mayores contables al 31/xx/20xx (Año de revisión)</t>
  </si>
  <si>
    <t xml:space="preserve">Sumatoria </t>
  </si>
  <si>
    <t>Notas aclaratorias:</t>
  </si>
  <si>
    <t>a)</t>
  </si>
  <si>
    <t>b)</t>
  </si>
  <si>
    <t>c)</t>
  </si>
  <si>
    <t>Observaciones:</t>
  </si>
  <si>
    <t>Obs.1</t>
  </si>
  <si>
    <t>Obs.2</t>
  </si>
  <si>
    <t>Obs.3</t>
  </si>
  <si>
    <t>Conclusión:</t>
  </si>
  <si>
    <t>***Concluir en función al objetivo</t>
  </si>
  <si>
    <t>3.-</t>
  </si>
  <si>
    <t>Realizar un resumen de los principales contratos que mantiene la Compañía al _/_/20XX y conciliar con libros contables.</t>
  </si>
  <si>
    <t>4.-</t>
  </si>
  <si>
    <t>Solicitar a la Compañía los contratos que serán analizados por cómputo global.</t>
  </si>
  <si>
    <r>
      <t xml:space="preserve">De la agrupación de gastos realizada en el </t>
    </r>
    <r>
      <rPr>
        <sz val="10"/>
        <color rgb="FFFF0000"/>
        <rFont val="Tahoma"/>
        <family val="2"/>
      </rPr>
      <t xml:space="preserve">p/t 1600.03 </t>
    </r>
    <r>
      <rPr>
        <sz val="10"/>
        <rFont val="Tahoma"/>
        <family val="2"/>
      </rPr>
      <t>seleccionar</t>
    </r>
    <r>
      <rPr>
        <sz val="10"/>
        <color rgb="FFFF0000"/>
        <rFont val="Tahoma"/>
        <family val="2"/>
      </rPr>
      <t xml:space="preserve"> </t>
    </r>
    <r>
      <rPr>
        <sz val="10"/>
        <color theme="1"/>
        <rFont val="Tahoma"/>
        <family val="2"/>
      </rPr>
      <t>las cuentas contables que han sido clasificadas para tipo de prueba cómputo global.</t>
    </r>
  </si>
  <si>
    <t>Conciliar el saldo del recálculo con libros contables al _/_/20XX</t>
  </si>
  <si>
    <t>Según mayor contable</t>
  </si>
  <si>
    <t>6.-</t>
  </si>
  <si>
    <t xml:space="preserve">Verificaciones: </t>
  </si>
  <si>
    <t xml:space="preserve">Proveedor </t>
  </si>
  <si>
    <t xml:space="preserve">Según mayores </t>
  </si>
  <si>
    <t>Según recálculo</t>
  </si>
  <si>
    <t>Existencia</t>
  </si>
  <si>
    <t>Exactitud</t>
  </si>
  <si>
    <t xml:space="preserve">Factura </t>
  </si>
  <si>
    <t>RUC</t>
  </si>
  <si>
    <t xml:space="preserve">Nombre del proveedor </t>
  </si>
  <si>
    <t>Fecha</t>
  </si>
  <si>
    <t>Nro. documento</t>
  </si>
  <si>
    <t>Subtotal 0%</t>
  </si>
  <si>
    <t>Subtotal 12%</t>
  </si>
  <si>
    <t>IVA</t>
  </si>
  <si>
    <t xml:space="preserve">Total </t>
  </si>
  <si>
    <t>Cumplimiento Tributario</t>
  </si>
  <si>
    <t>Bancarización</t>
  </si>
  <si>
    <t xml:space="preserve">Cálculo de retención </t>
  </si>
  <si>
    <t xml:space="preserve">Según comprobante </t>
  </si>
  <si>
    <t>Comprobante de egreso</t>
  </si>
  <si>
    <t>Nro.comprobante</t>
  </si>
  <si>
    <t>% Renta</t>
  </si>
  <si>
    <t>Valor renta</t>
  </si>
  <si>
    <t>% IVA</t>
  </si>
  <si>
    <t>Valor IVA</t>
  </si>
  <si>
    <t>Diferencia</t>
  </si>
  <si>
    <t>Días de retraso</t>
  </si>
  <si>
    <t>Nro. comprobante</t>
  </si>
  <si>
    <t>Nro. operación</t>
  </si>
  <si>
    <t>Forma de pago</t>
  </si>
  <si>
    <t>Pago</t>
  </si>
  <si>
    <t>Pago según auditoría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</si>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</sst>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-* #,##0.00_-;\-* #,##0.00_-;_-* &quot;-&quot;??_-;_-@_-"/>
    <numFmt numFmtId="165" formatCode="_(* #,##0.00_);_(* \(#,##0.00\);_(* &quot;-&quot;??_);_(@_)"/>
    <numFmt numFmtId="166" formatCode="_(* #,##0_);_(* \(#,##0\);_(* &quot;-&quot;??_);_(@_)"/>
    <numFmt numFmtId="167" formatCode="_ * #,##0_ ;_ * \-#,##0_ ;_ * &quot;-&quot;??_ ;_ @_ "/>
    <numFmt numFmtId="168" formatCode="_-* #,##0_-;\-* #,##0_-;_-* &quot;-&quot;??_-;_-@_-"/>
    <numFmt numFmtId="169" formatCode="_(* #,##0_);_(* \(#,##0\);_(* &quot;-&quot;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2060"/>
      <name val="Tahoma"/>
      <family val="2"/>
    </font>
    <font>
      <sz val="10"/>
      <name val="Arial"/>
      <family val="2"/>
    </font>
    <font>
      <b/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u/>
      <sz val="10"/>
      <color rgb="FF0000FF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rgb="FF000000"/>
      <name val="Tahoma"/>
      <family val="2"/>
    </font>
    <font>
      <sz val="10"/>
      <color rgb="FFC00000"/>
      <name val="Tahoma"/>
      <family val="2"/>
    </font>
    <font>
      <sz val="10"/>
      <color rgb="FFFF0000"/>
      <name val="Tahoma"/>
      <family val="2"/>
    </font>
    <font>
      <sz val="10"/>
      <color rgb="FF002060"/>
      <name val="Tahoma"/>
      <family val="2"/>
    </font>
    <font>
      <b/>
      <u/>
      <sz val="10"/>
      <color theme="1"/>
      <name val="Tahoma"/>
      <family val="2"/>
    </font>
    <font>
      <b/>
      <sz val="10"/>
      <color theme="0"/>
      <name val="Tahoma"/>
      <family val="2"/>
    </font>
    <font>
      <sz val="10"/>
      <color rgb="FF366092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/>
    <xf numFmtId="0" fontId="8" fillId="0" borderId="0"/>
    <xf numFmtId="0" fontId="4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43" fontId="1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2" borderId="2" xfId="0" applyFont="1" applyFill="1" applyBorder="1" applyAlignment="1" applyProtection="1">
      <alignment horizontal="center" vertical="center"/>
      <protection hidden="1"/>
    </xf>
    <xf numFmtId="0" fontId="6" fillId="3" borderId="2" xfId="3" applyFont="1" applyFill="1" applyBorder="1" applyAlignment="1">
      <alignment horizontal="center" vertical="center" wrapText="1"/>
    </xf>
    <xf numFmtId="0" fontId="3" fillId="0" borderId="0" xfId="4" applyFont="1"/>
    <xf numFmtId="0" fontId="3" fillId="0" borderId="0" xfId="5" applyFont="1" applyAlignment="1" applyProtection="1">
      <alignment horizontal="left" vertical="center"/>
      <protection hidden="1"/>
    </xf>
    <xf numFmtId="0" fontId="3" fillId="4" borderId="0" xfId="0" applyFont="1" applyFill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0" borderId="2" xfId="3" applyFont="1" applyBorder="1" applyAlignment="1">
      <alignment horizontal="center" vertical="center" wrapText="1"/>
    </xf>
    <xf numFmtId="0" fontId="2" fillId="3" borderId="2" xfId="3" applyFont="1" applyFill="1" applyBorder="1" applyAlignment="1">
      <alignment horizontal="center" vertical="center" wrapText="1"/>
    </xf>
    <xf numFmtId="0" fontId="9" fillId="0" borderId="0" xfId="6" applyFont="1"/>
    <xf numFmtId="15" fontId="10" fillId="5" borderId="0" xfId="7" applyNumberFormat="1" applyFont="1" applyFill="1" applyAlignment="1">
      <alignment horizontal="left"/>
    </xf>
    <xf numFmtId="0" fontId="6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2" fillId="4" borderId="0" xfId="0" applyFont="1" applyFill="1"/>
    <xf numFmtId="0" fontId="2" fillId="0" borderId="0" xfId="0" applyFont="1" applyAlignment="1">
      <alignment horizontal="left"/>
    </xf>
    <xf numFmtId="0" fontId="3" fillId="4" borderId="0" xfId="0" applyFont="1" applyFill="1" applyAlignment="1">
      <alignment horizontal="center"/>
    </xf>
    <xf numFmtId="167" fontId="2" fillId="4" borderId="0" xfId="1" applyNumberFormat="1" applyFont="1" applyFill="1" applyBorder="1" applyAlignment="1">
      <alignment horizontal="left" vertical="center"/>
    </xf>
    <xf numFmtId="0" fontId="2" fillId="0" borderId="10" xfId="0" applyFont="1" applyBorder="1"/>
    <xf numFmtId="0" fontId="2" fillId="0" borderId="5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6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6" fillId="0" borderId="17" xfId="0" applyFont="1" applyBorder="1"/>
    <xf numFmtId="166" fontId="11" fillId="0" borderId="0" xfId="8" applyNumberFormat="1" applyFont="1" applyFill="1" applyBorder="1" applyAlignment="1">
      <alignment vertical="center" wrapText="1"/>
    </xf>
    <xf numFmtId="9" fontId="11" fillId="0" borderId="0" xfId="2" applyFont="1" applyFill="1" applyBorder="1" applyAlignment="1">
      <alignment horizontal="left" vertical="center" wrapText="1"/>
    </xf>
    <xf numFmtId="0" fontId="2" fillId="0" borderId="24" xfId="0" applyFont="1" applyBorder="1"/>
    <xf numFmtId="0" fontId="2" fillId="0" borderId="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3" fillId="2" borderId="2" xfId="0" applyFont="1" applyFill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 wrapText="1"/>
    </xf>
    <xf numFmtId="14" fontId="2" fillId="0" borderId="18" xfId="0" applyNumberFormat="1" applyFont="1" applyBorder="1" applyAlignment="1">
      <alignment horizontal="center" vertical="center" wrapText="1"/>
    </xf>
    <xf numFmtId="14" fontId="2" fillId="0" borderId="26" xfId="0" applyNumberFormat="1" applyFont="1" applyBorder="1" applyAlignment="1">
      <alignment horizontal="center" vertical="center" wrapText="1"/>
    </xf>
    <xf numFmtId="166" fontId="14" fillId="0" borderId="20" xfId="9" applyNumberFormat="1" applyFont="1" applyFill="1" applyBorder="1" applyAlignment="1">
      <alignment horizontal="right" vertical="center" wrapText="1"/>
    </xf>
    <xf numFmtId="167" fontId="14" fillId="0" borderId="20" xfId="0" applyNumberFormat="1" applyFont="1" applyBorder="1"/>
    <xf numFmtId="166" fontId="10" fillId="0" borderId="2" xfId="8" applyNumberFormat="1" applyFont="1" applyFill="1" applyBorder="1" applyAlignment="1">
      <alignment horizontal="left" vertical="center" wrapText="1"/>
    </xf>
    <xf numFmtId="166" fontId="10" fillId="0" borderId="2" xfId="0" applyNumberFormat="1" applyFont="1" applyBorder="1"/>
    <xf numFmtId="9" fontId="10" fillId="0" borderId="2" xfId="2" applyFont="1" applyFill="1" applyBorder="1" applyAlignment="1">
      <alignment horizontal="center" vertical="center" wrapText="1"/>
    </xf>
    <xf numFmtId="166" fontId="11" fillId="0" borderId="28" xfId="8" applyNumberFormat="1" applyFont="1" applyFill="1" applyBorder="1" applyAlignment="1">
      <alignment horizontal="left" vertical="center" wrapText="1"/>
    </xf>
    <xf numFmtId="166" fontId="11" fillId="2" borderId="2" xfId="8" applyNumberFormat="1" applyFont="1" applyFill="1" applyBorder="1" applyAlignment="1">
      <alignment horizontal="center" vertical="center"/>
    </xf>
    <xf numFmtId="0" fontId="15" fillId="0" borderId="0" xfId="0" applyFont="1"/>
    <xf numFmtId="0" fontId="3" fillId="4" borderId="0" xfId="0" applyFont="1" applyFill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9" fillId="3" borderId="0" xfId="6" applyFont="1" applyFill="1"/>
    <xf numFmtId="0" fontId="12" fillId="0" borderId="0" xfId="10" applyFont="1"/>
    <xf numFmtId="15" fontId="10" fillId="5" borderId="0" xfId="7" applyNumberFormat="1" applyFont="1" applyFill="1" applyAlignment="1">
      <alignment horizontal="left" vertical="center"/>
    </xf>
    <xf numFmtId="0" fontId="16" fillId="4" borderId="0" xfId="11" applyFont="1" applyFill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0" borderId="2" xfId="10" applyFont="1" applyBorder="1" applyAlignment="1">
      <alignment horizontal="center"/>
    </xf>
    <xf numFmtId="0" fontId="2" fillId="0" borderId="0" xfId="6" applyFont="1"/>
    <xf numFmtId="0" fontId="10" fillId="0" borderId="0" xfId="12" applyFont="1"/>
    <xf numFmtId="0" fontId="6" fillId="0" borderId="4" xfId="0" applyFont="1" applyBorder="1" applyAlignment="1">
      <alignment horizontal="center"/>
    </xf>
    <xf numFmtId="0" fontId="2" fillId="4" borderId="0" xfId="0" applyFont="1" applyFill="1" applyAlignment="1">
      <alignment vertical="center"/>
    </xf>
    <xf numFmtId="0" fontId="9" fillId="4" borderId="0" xfId="13" applyFont="1" applyFill="1"/>
    <xf numFmtId="0" fontId="9" fillId="0" borderId="0" xfId="0" applyFont="1"/>
    <xf numFmtId="0" fontId="6" fillId="4" borderId="0" xfId="10" applyFont="1" applyFill="1" applyAlignment="1">
      <alignment horizontal="center"/>
    </xf>
    <xf numFmtId="0" fontId="6" fillId="0" borderId="0" xfId="13" applyFont="1" applyAlignment="1">
      <alignment horizontal="center" vertical="center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4" fillId="0" borderId="0" xfId="0" applyFont="1"/>
    <xf numFmtId="0" fontId="6" fillId="4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2" fillId="0" borderId="0" xfId="0" applyFont="1" applyAlignment="1">
      <alignment horizontal="right"/>
    </xf>
    <xf numFmtId="0" fontId="2" fillId="0" borderId="0" xfId="1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167" fontId="2" fillId="0" borderId="0" xfId="1" applyNumberFormat="1" applyFont="1" applyFill="1" applyBorder="1"/>
    <xf numFmtId="0" fontId="2" fillId="0" borderId="0" xfId="0" applyFont="1" applyFill="1"/>
    <xf numFmtId="168" fontId="15" fillId="0" borderId="0" xfId="1" applyNumberFormat="1" applyFont="1" applyFill="1" applyBorder="1" applyAlignment="1">
      <alignment horizontal="center" vertical="center"/>
    </xf>
    <xf numFmtId="168" fontId="2" fillId="0" borderId="0" xfId="1" applyNumberFormat="1" applyFont="1" applyFill="1" applyBorder="1" applyAlignment="1"/>
    <xf numFmtId="1" fontId="3" fillId="2" borderId="2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1" fontId="3" fillId="2" borderId="2" xfId="15" applyNumberFormat="1" applyFont="1" applyFill="1" applyBorder="1" applyAlignment="1">
      <alignment horizontal="center" vertical="center" wrapText="1"/>
    </xf>
    <xf numFmtId="43" fontId="3" fillId="2" borderId="2" xfId="15" applyFont="1" applyFill="1" applyBorder="1" applyAlignment="1">
      <alignment horizontal="center" vertical="center" wrapText="1"/>
    </xf>
    <xf numFmtId="1" fontId="2" fillId="0" borderId="2" xfId="0" applyNumberFormat="1" applyFont="1" applyBorder="1"/>
    <xf numFmtId="0" fontId="2" fillId="0" borderId="2" xfId="0" applyFont="1" applyBorder="1"/>
    <xf numFmtId="14" fontId="2" fillId="0" borderId="2" xfId="0" applyNumberFormat="1" applyFont="1" applyBorder="1"/>
    <xf numFmtId="167" fontId="2" fillId="0" borderId="2" xfId="15" applyNumberFormat="1" applyFont="1" applyBorder="1"/>
    <xf numFmtId="167" fontId="0" fillId="0" borderId="2" xfId="15" applyNumberFormat="1" applyFont="1" applyBorder="1"/>
    <xf numFmtId="167" fontId="0" fillId="0" borderId="2" xfId="0" applyNumberFormat="1" applyBorder="1"/>
    <xf numFmtId="0" fontId="0" fillId="0" borderId="2" xfId="0" applyBorder="1"/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49" fontId="3" fillId="2" borderId="2" xfId="12" applyNumberFormat="1" applyFont="1" applyFill="1" applyBorder="1" applyAlignment="1">
      <alignment horizontal="center" vertical="center" wrapText="1"/>
    </xf>
    <xf numFmtId="14" fontId="3" fillId="2" borderId="2" xfId="12" applyNumberFormat="1" applyFont="1" applyFill="1" applyBorder="1" applyAlignment="1">
      <alignment horizontal="center" vertical="center" wrapText="1"/>
    </xf>
    <xf numFmtId="10" fontId="3" fillId="2" borderId="2" xfId="2" applyNumberFormat="1" applyFont="1" applyFill="1" applyBorder="1" applyAlignment="1">
      <alignment horizontal="center" vertical="center" wrapText="1"/>
    </xf>
    <xf numFmtId="9" fontId="3" fillId="2" borderId="2" xfId="2" applyFont="1" applyFill="1" applyBorder="1" applyAlignment="1">
      <alignment horizontal="center" vertical="center" wrapText="1"/>
    </xf>
    <xf numFmtId="0" fontId="3" fillId="2" borderId="2" xfId="12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" fontId="3" fillId="2" borderId="2" xfId="12" applyNumberFormat="1" applyFont="1" applyFill="1" applyBorder="1" applyAlignment="1">
      <alignment horizontal="center" vertical="center" wrapText="1"/>
    </xf>
    <xf numFmtId="10" fontId="2" fillId="0" borderId="2" xfId="0" applyNumberFormat="1" applyFont="1" applyBorder="1"/>
    <xf numFmtId="9" fontId="2" fillId="0" borderId="2" xfId="0" applyNumberFormat="1" applyFont="1" applyBorder="1"/>
    <xf numFmtId="167" fontId="2" fillId="0" borderId="2" xfId="0" applyNumberFormat="1" applyFont="1" applyBorder="1"/>
    <xf numFmtId="0" fontId="10" fillId="0" borderId="2" xfId="2" applyNumberFormat="1" applyFont="1" applyFill="1" applyBorder="1" applyAlignment="1">
      <alignment horizontal="center" vertical="center" wrapText="1"/>
    </xf>
    <xf numFmtId="166" fontId="10" fillId="0" borderId="0" xfId="9" applyNumberFormat="1" applyFont="1" applyFill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2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 wrapText="1"/>
    </xf>
    <xf numFmtId="14" fontId="2" fillId="0" borderId="14" xfId="0" applyNumberFormat="1" applyFont="1" applyBorder="1" applyAlignment="1">
      <alignment horizontal="center" vertical="center" wrapText="1"/>
    </xf>
    <xf numFmtId="14" fontId="2" fillId="0" borderId="22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67" fontId="2" fillId="0" borderId="9" xfId="1" applyNumberFormat="1" applyFont="1" applyFill="1" applyBorder="1" applyAlignment="1">
      <alignment horizontal="left" vertical="center"/>
    </xf>
    <xf numFmtId="167" fontId="2" fillId="0" borderId="15" xfId="1" applyNumberFormat="1" applyFont="1" applyFill="1" applyBorder="1" applyAlignment="1">
      <alignment horizontal="left" vertical="center"/>
    </xf>
    <xf numFmtId="167" fontId="2" fillId="0" borderId="23" xfId="1" applyNumberFormat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center"/>
    </xf>
    <xf numFmtId="0" fontId="17" fillId="7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49" fontId="3" fillId="6" borderId="2" xfId="12" applyNumberFormat="1" applyFont="1" applyFill="1" applyBorder="1" applyAlignment="1">
      <alignment horizontal="center" vertical="center" wrapText="1"/>
    </xf>
    <xf numFmtId="169" fontId="3" fillId="6" borderId="2" xfId="12" applyNumberFormat="1" applyFont="1" applyFill="1" applyBorder="1" applyAlignment="1">
      <alignment horizontal="center" vertical="center" wrapText="1"/>
    </xf>
    <xf numFmtId="169" fontId="3" fillId="6" borderId="1" xfId="12" applyNumberFormat="1" applyFont="1" applyFill="1" applyBorder="1" applyAlignment="1">
      <alignment horizontal="center" vertical="center"/>
    </xf>
    <xf numFmtId="169" fontId="3" fillId="6" borderId="31" xfId="12" applyNumberFormat="1" applyFont="1" applyFill="1" applyBorder="1" applyAlignment="1">
      <alignment horizontal="center" vertical="center"/>
    </xf>
    <xf numFmtId="169" fontId="3" fillId="6" borderId="32" xfId="12" applyNumberFormat="1" applyFont="1" applyFill="1" applyBorder="1" applyAlignment="1">
      <alignment horizontal="center" vertical="center"/>
    </xf>
  </cellXfs>
  <cellStyles count="16">
    <cellStyle name="Millares" xfId="1" builtinId="3"/>
    <cellStyle name="Millares 2" xfId="9" xr:uid="{6E0581CB-6C3E-41B9-B625-D88DA01FCAD4}"/>
    <cellStyle name="Millares 3" xfId="15" xr:uid="{10405449-53AD-4596-9E33-A035FA4A4676}"/>
    <cellStyle name="Millares 3 2" xfId="8" xr:uid="{9EC82ECC-825C-4280-9B45-EF82522DB050}"/>
    <cellStyle name="Normal" xfId="0" builtinId="0"/>
    <cellStyle name="Normal 17 2" xfId="14" xr:uid="{5BCBFBDE-7D5D-4970-8761-0A75C2E8D459}"/>
    <cellStyle name="Normal 2 10" xfId="10" xr:uid="{48D7C109-D874-4B05-BB4B-255B5585FCB2}"/>
    <cellStyle name="Normal 2 2 2 10" xfId="13" xr:uid="{D3733B89-E6BD-4C17-ABD5-CEFE30B58FA9}"/>
    <cellStyle name="Normal 2 2 2 2" xfId="3" xr:uid="{30BBEC45-97C5-4B12-B327-39B2A9082E57}"/>
    <cellStyle name="Normal 2 3 2" xfId="7" xr:uid="{B4ED129F-683D-40DF-B1F3-6A55C1A0E7F9}"/>
    <cellStyle name="Normal 2 3 2 5" xfId="12" xr:uid="{8E0BE395-4F6E-4470-861A-BB07645E100D}"/>
    <cellStyle name="Normal 7" xfId="5" xr:uid="{ECABC375-4A68-4E4F-82E1-3738D7625C12}"/>
    <cellStyle name="Normal_2102 Sumaria de Efectivo y Equivalentes" xfId="6" xr:uid="{706F6971-578C-4DB3-A629-91655D47C89F}"/>
    <cellStyle name="Normal_2102.1.1 Analisis de Partidas Conciliatorias" xfId="11" xr:uid="{1426206B-B0D8-406D-B17F-2B6EDE263ACB}"/>
    <cellStyle name="Normal_Revisión deinversiones o bligatorias-09" xfId="4" xr:uid="{45C7BFD9-339A-4E7D-8A3B-19088D56BF9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'[1]1700.01 (2-3) Cómputo Global'!$K$57</c:f>
              <c:strCache>
                <c:ptCount val="1"/>
                <c:pt idx="0">
                  <c:v>Enero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'[1]1700.01 (2-3) Cómputo Global'!$L$56</c:f>
              <c:strCache>
                <c:ptCount val="1"/>
                <c:pt idx="0">
                  <c:v>MONTO </c:v>
                </c:pt>
              </c:strCache>
            </c:strRef>
          </c:cat>
          <c:val>
            <c:numRef>
              <c:f>'[1]1700.01 (2-3) Cómputo Global'!$L$57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2-49A3-B9F6-62F00A4FB3D9}"/>
            </c:ext>
          </c:extLst>
        </c:ser>
        <c:ser>
          <c:idx val="1"/>
          <c:order val="1"/>
          <c:tx>
            <c:strRef>
              <c:f>'[1]1700.01 (2-3) Cómputo Global'!$K$58</c:f>
              <c:strCache>
                <c:ptCount val="1"/>
                <c:pt idx="0">
                  <c:v>Febrero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'[1]1700.01 (2-3) Cómputo Global'!$L$56</c:f>
              <c:strCache>
                <c:ptCount val="1"/>
                <c:pt idx="0">
                  <c:v>MONTO </c:v>
                </c:pt>
              </c:strCache>
            </c:strRef>
          </c:cat>
          <c:val>
            <c:numRef>
              <c:f>'[1]1700.01 (2-3) Cómputo Global'!$L$58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F2-49A3-B9F6-62F00A4FB3D9}"/>
            </c:ext>
          </c:extLst>
        </c:ser>
        <c:ser>
          <c:idx val="2"/>
          <c:order val="2"/>
          <c:tx>
            <c:strRef>
              <c:f>'[1]1700.01 (2-3) Cómputo Global'!$K$59</c:f>
              <c:strCache>
                <c:ptCount val="1"/>
                <c:pt idx="0">
                  <c:v>Marzo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'[1]1700.01 (2-3) Cómputo Global'!$L$56</c:f>
              <c:strCache>
                <c:ptCount val="1"/>
                <c:pt idx="0">
                  <c:v>MONTO </c:v>
                </c:pt>
              </c:strCache>
            </c:strRef>
          </c:cat>
          <c:val>
            <c:numRef>
              <c:f>'[1]1700.01 (2-3) Cómputo Global'!$L$59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F2-49A3-B9F6-62F00A4FB3D9}"/>
            </c:ext>
          </c:extLst>
        </c:ser>
        <c:ser>
          <c:idx val="3"/>
          <c:order val="3"/>
          <c:tx>
            <c:strRef>
              <c:f>'[1]1700.01 (2-3) Cómputo Global'!$K$60</c:f>
              <c:strCache>
                <c:ptCount val="1"/>
                <c:pt idx="0">
                  <c:v>Abril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'[1]1700.01 (2-3) Cómputo Global'!$L$56</c:f>
              <c:strCache>
                <c:ptCount val="1"/>
                <c:pt idx="0">
                  <c:v>MONTO </c:v>
                </c:pt>
              </c:strCache>
            </c:strRef>
          </c:cat>
          <c:val>
            <c:numRef>
              <c:f>'[1]1700.01 (2-3) Cómputo Global'!$L$60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F2-49A3-B9F6-62F00A4FB3D9}"/>
            </c:ext>
          </c:extLst>
        </c:ser>
        <c:ser>
          <c:idx val="4"/>
          <c:order val="4"/>
          <c:tx>
            <c:strRef>
              <c:f>'[1]1700.01 (2-3) Cómputo Global'!$K$61</c:f>
              <c:strCache>
                <c:ptCount val="1"/>
                <c:pt idx="0">
                  <c:v>Mayo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'[1]1700.01 (2-3) Cómputo Global'!$L$56</c:f>
              <c:strCache>
                <c:ptCount val="1"/>
                <c:pt idx="0">
                  <c:v>MONTO </c:v>
                </c:pt>
              </c:strCache>
            </c:strRef>
          </c:cat>
          <c:val>
            <c:numRef>
              <c:f>'[1]1700.01 (2-3) Cómputo Global'!$L$61</c:f>
              <c:numCache>
                <c:formatCode>General</c:formatCode>
                <c:ptCount val="1"/>
                <c:pt idx="0">
                  <c:v>1312.5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F2-49A3-B9F6-62F00A4FB3D9}"/>
            </c:ext>
          </c:extLst>
        </c:ser>
        <c:ser>
          <c:idx val="5"/>
          <c:order val="5"/>
          <c:tx>
            <c:strRef>
              <c:f>'[1]1700.01 (2-3) Cómputo Global'!$K$62</c:f>
              <c:strCache>
                <c:ptCount val="1"/>
                <c:pt idx="0">
                  <c:v>Junio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'[1]1700.01 (2-3) Cómputo Global'!$L$56</c:f>
              <c:strCache>
                <c:ptCount val="1"/>
                <c:pt idx="0">
                  <c:v>MONTO </c:v>
                </c:pt>
              </c:strCache>
            </c:strRef>
          </c:cat>
          <c:val>
            <c:numRef>
              <c:f>'[1]1700.01 (2-3) Cómputo Global'!$L$62</c:f>
              <c:numCache>
                <c:formatCode>General</c:formatCode>
                <c:ptCount val="1"/>
                <c:pt idx="0">
                  <c:v>2087.5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F2-49A3-B9F6-62F00A4FB3D9}"/>
            </c:ext>
          </c:extLst>
        </c:ser>
        <c:ser>
          <c:idx val="6"/>
          <c:order val="6"/>
          <c:tx>
            <c:strRef>
              <c:f>'[1]1700.01 (2-3) Cómputo Global'!$K$63</c:f>
              <c:strCache>
                <c:ptCount val="1"/>
                <c:pt idx="0">
                  <c:v>Julio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'[1]1700.01 (2-3) Cómputo Global'!$L$56</c:f>
              <c:strCache>
                <c:ptCount val="1"/>
                <c:pt idx="0">
                  <c:v>MONTO </c:v>
                </c:pt>
              </c:strCache>
            </c:strRef>
          </c:cat>
          <c:val>
            <c:numRef>
              <c:f>'[1]1700.01 (2-3) Cómputo Global'!$L$63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F2-49A3-B9F6-62F00A4FB3D9}"/>
            </c:ext>
          </c:extLst>
        </c:ser>
        <c:ser>
          <c:idx val="7"/>
          <c:order val="7"/>
          <c:tx>
            <c:strRef>
              <c:f>'[1]1700.01 (2-3) Cómputo Global'!$K$64</c:f>
              <c:strCache>
                <c:ptCount val="1"/>
                <c:pt idx="0">
                  <c:v>Agosto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'[1]1700.01 (2-3) Cómputo Global'!$L$56</c:f>
              <c:strCache>
                <c:ptCount val="1"/>
                <c:pt idx="0">
                  <c:v>MONTO </c:v>
                </c:pt>
              </c:strCache>
            </c:strRef>
          </c:cat>
          <c:val>
            <c:numRef>
              <c:f>'[1]1700.01 (2-3) Cómputo Global'!$L$64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F2-49A3-B9F6-62F00A4FB3D9}"/>
            </c:ext>
          </c:extLst>
        </c:ser>
        <c:ser>
          <c:idx val="8"/>
          <c:order val="8"/>
          <c:tx>
            <c:strRef>
              <c:f>'[1]1700.01 (2-3) Cómputo Global'!$K$65</c:f>
              <c:strCache>
                <c:ptCount val="1"/>
                <c:pt idx="0">
                  <c:v>Septiembre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'[1]1700.01 (2-3) Cómputo Global'!$L$56</c:f>
              <c:strCache>
                <c:ptCount val="1"/>
                <c:pt idx="0">
                  <c:v>MONTO </c:v>
                </c:pt>
              </c:strCache>
            </c:strRef>
          </c:cat>
          <c:val>
            <c:numRef>
              <c:f>'[1]1700.01 (2-3) Cómputo Global'!$L$65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F2-49A3-B9F6-62F00A4FB3D9}"/>
            </c:ext>
          </c:extLst>
        </c:ser>
        <c:ser>
          <c:idx val="9"/>
          <c:order val="9"/>
          <c:tx>
            <c:strRef>
              <c:f>'[1]1700.01 (2-3) Cómputo Global'!$K$66</c:f>
              <c:strCache>
                <c:ptCount val="1"/>
                <c:pt idx="0">
                  <c:v>Octubre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'[1]1700.01 (2-3) Cómputo Global'!$L$56</c:f>
              <c:strCache>
                <c:ptCount val="1"/>
                <c:pt idx="0">
                  <c:v>MONTO </c:v>
                </c:pt>
              </c:strCache>
            </c:strRef>
          </c:cat>
          <c:val>
            <c:numRef>
              <c:f>'[1]1700.01 (2-3) Cómputo Global'!$L$66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F2-49A3-B9F6-62F00A4FB3D9}"/>
            </c:ext>
          </c:extLst>
        </c:ser>
        <c:ser>
          <c:idx val="10"/>
          <c:order val="10"/>
          <c:tx>
            <c:strRef>
              <c:f>'[1]1700.01 (2-3) Cómputo Global'!$K$67</c:f>
              <c:strCache>
                <c:ptCount val="1"/>
                <c:pt idx="0">
                  <c:v>Noviembre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'[1]1700.01 (2-3) Cómputo Global'!$L$56</c:f>
              <c:strCache>
                <c:ptCount val="1"/>
                <c:pt idx="0">
                  <c:v>MONTO </c:v>
                </c:pt>
              </c:strCache>
            </c:strRef>
          </c:cat>
          <c:val>
            <c:numRef>
              <c:f>'[1]1700.01 (2-3) Cómputo Global'!$L$67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F2-49A3-B9F6-62F00A4FB3D9}"/>
            </c:ext>
          </c:extLst>
        </c:ser>
        <c:ser>
          <c:idx val="11"/>
          <c:order val="11"/>
          <c:tx>
            <c:strRef>
              <c:f>'[1]1700.01 (2-3) Cómputo Global'!$K$68</c:f>
              <c:strCache>
                <c:ptCount val="1"/>
                <c:pt idx="0">
                  <c:v>Diciembre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'[1]1700.01 (2-3) Cómputo Global'!$L$56</c:f>
              <c:strCache>
                <c:ptCount val="1"/>
                <c:pt idx="0">
                  <c:v>MONTO </c:v>
                </c:pt>
              </c:strCache>
            </c:strRef>
          </c:cat>
          <c:val>
            <c:numRef>
              <c:f>'[1]1700.01 (2-3) Cómputo Global'!$L$68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DF2-49A3-B9F6-62F00A4FB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0227600"/>
        <c:axId val="180228432"/>
      </c:barChart>
      <c:catAx>
        <c:axId val="18022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0228432"/>
        <c:crosses val="autoZero"/>
        <c:auto val="1"/>
        <c:lblAlgn val="ctr"/>
        <c:lblOffset val="100"/>
        <c:noMultiLvlLbl val="0"/>
      </c:catAx>
      <c:valAx>
        <c:axId val="18022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8022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chart" Target="../charts/chart1.xml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158750</xdr:colOff>
          <xdr:row>41</xdr:row>
          <xdr:rowOff>50800</xdr:rowOff>
        </xdr:from>
        <xdr:to>
          <xdr:col>9</xdr:col>
          <xdr:colOff>1270000</xdr:colOff>
          <xdr:row>44</xdr:row>
          <xdr:rowOff>6350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16</xdr:col>
      <xdr:colOff>142875</xdr:colOff>
      <xdr:row>36</xdr:row>
      <xdr:rowOff>138112</xdr:rowOff>
    </xdr:from>
    <xdr:to>
      <xdr:col>21</xdr:col>
      <xdr:colOff>704850</xdr:colOff>
      <xdr:row>50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397427</xdr:colOff>
      <xdr:row>31</xdr:row>
      <xdr:rowOff>108390</xdr:rowOff>
    </xdr:from>
    <xdr:to>
      <xdr:col>1</xdr:col>
      <xdr:colOff>223604</xdr:colOff>
      <xdr:row>33</xdr:row>
      <xdr:rowOff>14074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427" y="7658540"/>
          <a:ext cx="232937" cy="2349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223964</xdr:colOff>
      <xdr:row>32</xdr:row>
      <xdr:rowOff>63500</xdr:rowOff>
    </xdr:from>
    <xdr:to>
      <xdr:col>9</xdr:col>
      <xdr:colOff>1270000</xdr:colOff>
      <xdr:row>32</xdr:row>
      <xdr:rowOff>67129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>
          <a:stCxn id="8" idx="3"/>
        </xdr:cNvCxnSpPr>
      </xdr:nvCxnSpPr>
      <xdr:spPr>
        <a:xfrm flipV="1">
          <a:off x="630364" y="7772400"/>
          <a:ext cx="13377736" cy="362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55369</xdr:colOff>
      <xdr:row>31</xdr:row>
      <xdr:rowOff>137010</xdr:rowOff>
    </xdr:from>
    <xdr:to>
      <xdr:col>11</xdr:col>
      <xdr:colOff>267573</xdr:colOff>
      <xdr:row>33</xdr:row>
      <xdr:rowOff>9943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49798" y="7403224"/>
          <a:ext cx="212204" cy="199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221310</xdr:colOff>
      <xdr:row>32</xdr:row>
      <xdr:rowOff>52162</xdr:rowOff>
    </xdr:from>
    <xdr:to>
      <xdr:col>21</xdr:col>
      <xdr:colOff>680357</xdr:colOff>
      <xdr:row>32</xdr:row>
      <xdr:rowOff>54428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5515739" y="7499805"/>
          <a:ext cx="9639332" cy="226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940</xdr:colOff>
      <xdr:row>31</xdr:row>
      <xdr:rowOff>127941</xdr:rowOff>
    </xdr:from>
    <xdr:to>
      <xdr:col>23</xdr:col>
      <xdr:colOff>212237</xdr:colOff>
      <xdr:row>33</xdr:row>
      <xdr:rowOff>874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66540" y="7678091"/>
          <a:ext cx="211297" cy="20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212237</xdr:colOff>
      <xdr:row>32</xdr:row>
      <xdr:rowOff>45357</xdr:rowOff>
    </xdr:from>
    <xdr:to>
      <xdr:col>26</xdr:col>
      <xdr:colOff>671285</xdr:colOff>
      <xdr:row>32</xdr:row>
      <xdr:rowOff>46264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>
          <a:stCxn id="12" idx="3"/>
        </xdr:cNvCxnSpPr>
      </xdr:nvCxnSpPr>
      <xdr:spPr>
        <a:xfrm flipV="1">
          <a:off x="25775523" y="7493000"/>
          <a:ext cx="2745048" cy="90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490992</xdr:colOff>
      <xdr:row>50</xdr:row>
      <xdr:rowOff>91849</xdr:rowOff>
    </xdr:from>
    <xdr:ext cx="174625" cy="174625"/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47421" y="8047492"/>
          <a:ext cx="174625" cy="174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152402</xdr:colOff>
      <xdr:row>58</xdr:row>
      <xdr:rowOff>0</xdr:rowOff>
    </xdr:from>
    <xdr:to>
      <xdr:col>0</xdr:col>
      <xdr:colOff>307523</xdr:colOff>
      <xdr:row>59</xdr:row>
      <xdr:rowOff>787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2" y="16287750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143935</xdr:colOff>
      <xdr:row>59</xdr:row>
      <xdr:rowOff>16934</xdr:rowOff>
    </xdr:from>
    <xdr:ext cx="158750" cy="158750"/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935" y="16780934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143671</xdr:colOff>
      <xdr:row>60</xdr:row>
      <xdr:rowOff>8202</xdr:rowOff>
    </xdr:from>
    <xdr:to>
      <xdr:col>0</xdr:col>
      <xdr:colOff>298792</xdr:colOff>
      <xdr:row>61</xdr:row>
      <xdr:rowOff>8203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671" y="17089702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136311</xdr:colOff>
      <xdr:row>30</xdr:row>
      <xdr:rowOff>45492</xdr:rowOff>
    </xdr:from>
    <xdr:to>
      <xdr:col>28</xdr:col>
      <xdr:colOff>392769</xdr:colOff>
      <xdr:row>31</xdr:row>
      <xdr:rowOff>143027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3611" y="4731792"/>
          <a:ext cx="256458" cy="256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315151</xdr:colOff>
      <xdr:row>30</xdr:row>
      <xdr:rowOff>28512</xdr:rowOff>
    </xdr:from>
    <xdr:to>
      <xdr:col>36</xdr:col>
      <xdr:colOff>586143</xdr:colOff>
      <xdr:row>31</xdr:row>
      <xdr:rowOff>151614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72451" y="4714812"/>
          <a:ext cx="270992" cy="2818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28</xdr:col>
      <xdr:colOff>547874</xdr:colOff>
      <xdr:row>31</xdr:row>
      <xdr:rowOff>51685</xdr:rowOff>
    </xdr:from>
    <xdr:to>
      <xdr:col>35</xdr:col>
      <xdr:colOff>669779</xdr:colOff>
      <xdr:row>31</xdr:row>
      <xdr:rowOff>51687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/>
        </xdr:cNvCxnSpPr>
      </xdr:nvCxnSpPr>
      <xdr:spPr>
        <a:xfrm flipV="1">
          <a:off x="6885174" y="4871335"/>
          <a:ext cx="6846555" cy="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40</xdr:col>
      <xdr:colOff>48061</xdr:colOff>
      <xdr:row>30</xdr:row>
      <xdr:rowOff>88476</xdr:rowOff>
    </xdr:from>
    <xdr:to>
      <xdr:col>40</xdr:col>
      <xdr:colOff>284722</xdr:colOff>
      <xdr:row>32</xdr:row>
      <xdr:rowOff>2445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50808" y="4631168"/>
          <a:ext cx="236661" cy="234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333116</xdr:colOff>
      <xdr:row>31</xdr:row>
      <xdr:rowOff>59895</xdr:rowOff>
    </xdr:from>
    <xdr:to>
      <xdr:col>43</xdr:col>
      <xdr:colOff>756826</xdr:colOff>
      <xdr:row>31</xdr:row>
      <xdr:rowOff>59897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>
          <a:cxnSpLocks/>
        </xdr:cNvCxnSpPr>
      </xdr:nvCxnSpPr>
      <xdr:spPr>
        <a:xfrm flipV="1">
          <a:off x="40735863" y="4763082"/>
          <a:ext cx="2705523" cy="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471385</xdr:colOff>
      <xdr:row>31</xdr:row>
      <xdr:rowOff>63501</xdr:rowOff>
    </xdr:from>
    <xdr:to>
      <xdr:col>47</xdr:col>
      <xdr:colOff>42374</xdr:colOff>
      <xdr:row>31</xdr:row>
      <xdr:rowOff>63502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>
          <a:cxnSpLocks/>
        </xdr:cNvCxnSpPr>
      </xdr:nvCxnSpPr>
      <xdr:spPr>
        <a:xfrm flipV="1">
          <a:off x="44799604" y="4647679"/>
          <a:ext cx="1101948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44</xdr:col>
      <xdr:colOff>284703</xdr:colOff>
      <xdr:row>30</xdr:row>
      <xdr:rowOff>56386</xdr:rowOff>
    </xdr:from>
    <xdr:to>
      <xdr:col>44</xdr:col>
      <xdr:colOff>534744</xdr:colOff>
      <xdr:row>31</xdr:row>
      <xdr:rowOff>154584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47443" y="4483989"/>
          <a:ext cx="250041" cy="254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48</xdr:col>
      <xdr:colOff>55847</xdr:colOff>
      <xdr:row>30</xdr:row>
      <xdr:rowOff>70432</xdr:rowOff>
    </xdr:from>
    <xdr:to>
      <xdr:col>48</xdr:col>
      <xdr:colOff>307064</xdr:colOff>
      <xdr:row>32</xdr:row>
      <xdr:rowOff>5408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36833" y="4613812"/>
          <a:ext cx="251217" cy="2569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48</xdr:col>
      <xdr:colOff>239093</xdr:colOff>
      <xdr:row>31</xdr:row>
      <xdr:rowOff>64730</xdr:rowOff>
    </xdr:from>
    <xdr:to>
      <xdr:col>54</xdr:col>
      <xdr:colOff>942472</xdr:colOff>
      <xdr:row>31</xdr:row>
      <xdr:rowOff>64732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cxnSpLocks/>
        </xdr:cNvCxnSpPr>
      </xdr:nvCxnSpPr>
      <xdr:spPr>
        <a:xfrm flipV="1">
          <a:off x="23429293" y="4884380"/>
          <a:ext cx="7605829" cy="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45</xdr:col>
      <xdr:colOff>219378</xdr:colOff>
      <xdr:row>30</xdr:row>
      <xdr:rowOff>73316</xdr:rowOff>
    </xdr:from>
    <xdr:to>
      <xdr:col>45</xdr:col>
      <xdr:colOff>456039</xdr:colOff>
      <xdr:row>31</xdr:row>
      <xdr:rowOff>143860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47597" y="4500919"/>
          <a:ext cx="236661" cy="227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38</xdr:col>
      <xdr:colOff>0</xdr:colOff>
      <xdr:row>30</xdr:row>
      <xdr:rowOff>76759</xdr:rowOff>
    </xdr:from>
    <xdr:to>
      <xdr:col>38</xdr:col>
      <xdr:colOff>250041</xdr:colOff>
      <xdr:row>32</xdr:row>
      <xdr:rowOff>14463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267473" y="4619451"/>
          <a:ext cx="250041" cy="258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188617</xdr:colOff>
      <xdr:row>31</xdr:row>
      <xdr:rowOff>65757</xdr:rowOff>
    </xdr:from>
    <xdr:to>
      <xdr:col>39</xdr:col>
      <xdr:colOff>661855</xdr:colOff>
      <xdr:row>31</xdr:row>
      <xdr:rowOff>65759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>
          <a:cxnSpLocks/>
        </xdr:cNvCxnSpPr>
      </xdr:nvCxnSpPr>
      <xdr:spPr>
        <a:xfrm flipV="1">
          <a:off x="38456090" y="4768944"/>
          <a:ext cx="1847908" cy="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%20Files%20(x86)/CaseWare/Data/Aldeas%20Infantiles%20SOS%20Ecuador%202022%20(Sync)/1500.05%20C&#243;mputo%20Glo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500.05 (1-2) Cómputo Globa (2)"/>
      <sheetName val="1700.01 (1-3) Selección muestra"/>
      <sheetName val="1700.01 (2-3) Cómputo Global"/>
      <sheetName val="1700.01 (3-3) Prueba sustantiva"/>
      <sheetName val="Para muestra "/>
      <sheetName val="PPC Mayores arriendo "/>
      <sheetName val="PPC Vntas 2022 Consolidada"/>
    </sheetNames>
    <sheetDataSet>
      <sheetData sheetId="0"/>
      <sheetData sheetId="1"/>
      <sheetData sheetId="2">
        <row r="56">
          <cell r="L56" t="str">
            <v xml:space="preserve">MONTO </v>
          </cell>
        </row>
        <row r="57">
          <cell r="K57" t="str">
            <v xml:space="preserve">Enero </v>
          </cell>
          <cell r="L57">
            <v>1700</v>
          </cell>
        </row>
        <row r="58">
          <cell r="K58" t="str">
            <v>Febrero</v>
          </cell>
          <cell r="L58">
            <v>1700</v>
          </cell>
        </row>
        <row r="59">
          <cell r="K59" t="str">
            <v>Marzo</v>
          </cell>
          <cell r="L59">
            <v>1700</v>
          </cell>
        </row>
        <row r="60">
          <cell r="K60" t="str">
            <v>Abril</v>
          </cell>
          <cell r="L60">
            <v>1700</v>
          </cell>
        </row>
        <row r="61">
          <cell r="K61" t="str">
            <v>Mayo</v>
          </cell>
          <cell r="L61">
            <v>1312.5</v>
          </cell>
        </row>
        <row r="62">
          <cell r="K62" t="str">
            <v>Junio</v>
          </cell>
          <cell r="L62">
            <v>2087.5</v>
          </cell>
        </row>
        <row r="63">
          <cell r="K63" t="str">
            <v>Julio</v>
          </cell>
          <cell r="L63">
            <v>1700</v>
          </cell>
        </row>
        <row r="64">
          <cell r="K64" t="str">
            <v>Agosto</v>
          </cell>
          <cell r="L64">
            <v>1700</v>
          </cell>
        </row>
        <row r="65">
          <cell r="K65" t="str">
            <v>Septiembre</v>
          </cell>
          <cell r="L65">
            <v>1700</v>
          </cell>
        </row>
        <row r="66">
          <cell r="K66" t="str">
            <v>Octubre</v>
          </cell>
          <cell r="L66">
            <v>1700</v>
          </cell>
        </row>
        <row r="67">
          <cell r="K67" t="str">
            <v>Noviembre</v>
          </cell>
          <cell r="L67">
            <v>1700</v>
          </cell>
        </row>
        <row r="68">
          <cell r="K68" t="str">
            <v>Diciembre</v>
          </cell>
          <cell r="L68">
            <v>1700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05E7-B05C-4CF2-9175-5CC89850F55B}">
  <dimension ref="A3:BC85"/>
  <sheetViews>
    <sheetView showGridLines="0" tabSelected="1" topLeftCell="A43" zoomScale="73" zoomScaleNormal="70" workbookViewId="0">
      <selection activeCell="AJ53" sqref="AJ53"/>
    </sheetView>
  </sheetViews>
  <sheetFormatPr baseColWidth="10" defaultRowHeight="12.5" x14ac:dyDescent="0.25"/>
  <cols>
    <col min="1" max="1" width="4.6328125" style="1" customWidth="1"/>
    <col min="2" max="2" width="18.26953125" style="1" customWidth="1"/>
    <col min="3" max="3" width="22.08984375" style="1" customWidth="1"/>
    <col min="4" max="4" width="23.08984375" style="1" customWidth="1"/>
    <col min="5" max="5" width="24" style="1" customWidth="1"/>
    <col min="6" max="6" width="16.90625" style="1" customWidth="1"/>
    <col min="7" max="7" width="24.54296875" style="1" customWidth="1"/>
    <col min="8" max="8" width="19.7265625" style="1" customWidth="1"/>
    <col min="9" max="9" width="34.26953125" style="1" customWidth="1"/>
    <col min="10" max="10" width="21.26953125" style="1" customWidth="1"/>
    <col min="11" max="13" width="10.90625" style="1"/>
    <col min="14" max="14" width="14.36328125" style="1" customWidth="1"/>
    <col min="15" max="15" width="14.81640625" style="1" customWidth="1"/>
    <col min="16" max="17" width="10.90625" style="1"/>
    <col min="18" max="18" width="25.81640625" style="1" customWidth="1"/>
    <col min="19" max="22" width="10.90625" style="1"/>
    <col min="23" max="23" width="4.6328125" style="1" customWidth="1"/>
    <col min="24" max="24" width="10.90625" style="1"/>
    <col min="25" max="25" width="23.90625" style="1" customWidth="1"/>
    <col min="26" max="26" width="26.81640625" style="1" customWidth="1"/>
    <col min="27" max="27" width="10.90625" style="1"/>
    <col min="28" max="28" width="1.7265625" style="1" customWidth="1"/>
    <col min="29" max="29" width="10.90625" style="1"/>
    <col min="30" max="30" width="14.26953125" style="1" customWidth="1"/>
    <col min="31" max="36" width="10.90625" style="1"/>
    <col min="37" max="37" width="14" style="1" customWidth="1"/>
    <col min="38" max="38" width="3" style="1" customWidth="1"/>
    <col min="39" max="39" width="19.6328125" style="1" customWidth="1"/>
    <col min="40" max="47" width="10.90625" style="1"/>
    <col min="48" max="48" width="2.453125" style="1" customWidth="1"/>
    <col min="49" max="55" width="15.90625" style="1" customWidth="1"/>
    <col min="56" max="16384" width="10.90625" style="1"/>
  </cols>
  <sheetData>
    <row r="3" spans="2:55" x14ac:dyDescent="0.25">
      <c r="BA3" s="2" t="s">
        <v>0</v>
      </c>
      <c r="BB3" s="2" t="s">
        <v>1</v>
      </c>
      <c r="BC3" s="3" t="s">
        <v>2</v>
      </c>
    </row>
    <row r="4" spans="2:55" x14ac:dyDescent="0.25">
      <c r="BA4" s="10" t="s">
        <v>3</v>
      </c>
      <c r="BB4" s="11" t="s">
        <v>3</v>
      </c>
      <c r="BC4" s="4" t="s">
        <v>6</v>
      </c>
    </row>
    <row r="5" spans="2:55" x14ac:dyDescent="0.25">
      <c r="B5" s="5" t="s">
        <v>4</v>
      </c>
    </row>
    <row r="6" spans="2:55" x14ac:dyDescent="0.25">
      <c r="B6" s="5" t="s">
        <v>9</v>
      </c>
    </row>
    <row r="7" spans="2:55" x14ac:dyDescent="0.25">
      <c r="B7" s="6" t="s">
        <v>5</v>
      </c>
    </row>
    <row r="8" spans="2:55" x14ac:dyDescent="0.25">
      <c r="B8" s="7" t="s">
        <v>7</v>
      </c>
    </row>
    <row r="9" spans="2:55" ht="7" customHeight="1" thickBot="1" x14ac:dyDescent="0.3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</row>
    <row r="10" spans="2:55" ht="13" thickTop="1" x14ac:dyDescent="0.2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</row>
    <row r="11" spans="2:55" x14ac:dyDescent="0.25">
      <c r="B11" s="12" t="s">
        <v>8</v>
      </c>
    </row>
    <row r="12" spans="2:55" ht="7" customHeight="1" x14ac:dyDescent="0.25"/>
    <row r="13" spans="2:55" x14ac:dyDescent="0.25">
      <c r="B13" s="13" t="s">
        <v>69</v>
      </c>
    </row>
    <row r="14" spans="2:55" x14ac:dyDescent="0.25">
      <c r="B14" s="13"/>
    </row>
    <row r="15" spans="2:55" x14ac:dyDescent="0.25">
      <c r="B15" s="52" t="s">
        <v>40</v>
      </c>
      <c r="C15" s="53"/>
      <c r="D15" s="54"/>
    </row>
    <row r="16" spans="2:55" ht="7" customHeight="1" x14ac:dyDescent="0.25">
      <c r="B16" s="52"/>
      <c r="C16" s="53"/>
      <c r="D16" s="54"/>
    </row>
    <row r="17" spans="1:49" x14ac:dyDescent="0.25">
      <c r="B17" s="55"/>
      <c r="C17" s="56" t="s">
        <v>41</v>
      </c>
      <c r="D17" s="56" t="s">
        <v>42</v>
      </c>
    </row>
    <row r="18" spans="1:49" x14ac:dyDescent="0.25">
      <c r="B18" s="57" t="s">
        <v>43</v>
      </c>
      <c r="C18" s="58" t="s">
        <v>44</v>
      </c>
      <c r="D18" s="58" t="s">
        <v>44</v>
      </c>
    </row>
    <row r="19" spans="1:49" x14ac:dyDescent="0.25">
      <c r="B19" s="57" t="s">
        <v>45</v>
      </c>
      <c r="C19" s="58" t="s">
        <v>44</v>
      </c>
      <c r="D19" s="58" t="s">
        <v>44</v>
      </c>
    </row>
    <row r="20" spans="1:49" x14ac:dyDescent="0.25">
      <c r="B20" s="57" t="s">
        <v>46</v>
      </c>
      <c r="C20" s="58" t="s">
        <v>44</v>
      </c>
      <c r="D20" s="58" t="s">
        <v>44</v>
      </c>
    </row>
    <row r="21" spans="1:49" x14ac:dyDescent="0.25">
      <c r="B21" s="13"/>
    </row>
    <row r="22" spans="1:49" x14ac:dyDescent="0.25">
      <c r="B22" s="12" t="s">
        <v>47</v>
      </c>
      <c r="F22" s="73"/>
    </row>
    <row r="23" spans="1:49" ht="7" customHeight="1" x14ac:dyDescent="0.25">
      <c r="B23" s="12"/>
    </row>
    <row r="24" spans="1:49" x14ac:dyDescent="0.25">
      <c r="A24" s="72" t="s">
        <v>48</v>
      </c>
      <c r="B24" s="73" t="s">
        <v>72</v>
      </c>
    </row>
    <row r="25" spans="1:49" x14ac:dyDescent="0.25">
      <c r="A25" s="72" t="s">
        <v>49</v>
      </c>
      <c r="B25" s="59" t="s">
        <v>71</v>
      </c>
    </row>
    <row r="26" spans="1:49" x14ac:dyDescent="0.25">
      <c r="A26" s="72" t="s">
        <v>68</v>
      </c>
      <c r="B26" s="59" t="s">
        <v>50</v>
      </c>
    </row>
    <row r="27" spans="1:49" x14ac:dyDescent="0.25">
      <c r="A27" s="72" t="s">
        <v>70</v>
      </c>
      <c r="B27" s="59" t="s">
        <v>54</v>
      </c>
    </row>
    <row r="28" spans="1:49" x14ac:dyDescent="0.25">
      <c r="A28" s="72" t="s">
        <v>51</v>
      </c>
      <c r="B28" s="59" t="s">
        <v>73</v>
      </c>
    </row>
    <row r="29" spans="1:49" x14ac:dyDescent="0.25">
      <c r="A29" s="72" t="s">
        <v>75</v>
      </c>
      <c r="B29" s="60" t="s">
        <v>52</v>
      </c>
    </row>
    <row r="31" spans="1:49" x14ac:dyDescent="0.25">
      <c r="B31" s="12" t="s">
        <v>10</v>
      </c>
      <c r="C31" s="15"/>
      <c r="D31" s="16"/>
      <c r="K31" s="17"/>
      <c r="W31" s="17"/>
    </row>
    <row r="32" spans="1:49" x14ac:dyDescent="0.25">
      <c r="B32" s="18"/>
      <c r="K32" s="17"/>
      <c r="W32" s="17"/>
      <c r="AW32" s="90"/>
    </row>
    <row r="33" spans="2:55" x14ac:dyDescent="0.25">
      <c r="B33" s="18"/>
      <c r="K33" s="17"/>
      <c r="W33" s="17"/>
      <c r="AC33" s="123" t="s">
        <v>80</v>
      </c>
      <c r="AD33" s="123"/>
      <c r="AE33" s="123"/>
      <c r="AF33" s="123"/>
      <c r="AG33" s="123" t="s">
        <v>81</v>
      </c>
      <c r="AH33" s="123"/>
      <c r="AI33" s="123"/>
      <c r="AJ33" s="123"/>
      <c r="AK33" s="123"/>
      <c r="AM33" s="123" t="s">
        <v>91</v>
      </c>
      <c r="AN33" s="123"/>
      <c r="AO33" s="123"/>
      <c r="AP33" s="123"/>
      <c r="AQ33" s="123"/>
      <c r="AR33" s="123"/>
      <c r="AS33" s="123"/>
      <c r="AT33" s="123"/>
      <c r="AU33" s="123"/>
      <c r="AV33" s="91"/>
      <c r="AW33" s="123" t="s">
        <v>92</v>
      </c>
      <c r="AX33" s="123"/>
      <c r="AY33" s="123"/>
      <c r="AZ33" s="123"/>
      <c r="BA33" s="123"/>
      <c r="BB33" s="123"/>
      <c r="BC33" s="123"/>
    </row>
    <row r="34" spans="2:55" s="49" customFormat="1" x14ac:dyDescent="0.25">
      <c r="D34" s="122" t="s">
        <v>12</v>
      </c>
      <c r="E34" s="122"/>
      <c r="F34" s="122"/>
      <c r="G34" s="122"/>
      <c r="H34" s="122"/>
      <c r="I34" s="122"/>
      <c r="J34" s="122"/>
      <c r="K34" s="19"/>
      <c r="L34" s="117" t="s">
        <v>78</v>
      </c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9"/>
      <c r="X34" s="118" t="s">
        <v>39</v>
      </c>
      <c r="Y34" s="118"/>
      <c r="Z34" s="118"/>
      <c r="AA34" s="118"/>
      <c r="AC34" s="124" t="s">
        <v>82</v>
      </c>
      <c r="AD34" s="124"/>
      <c r="AE34" s="124"/>
      <c r="AF34" s="124"/>
      <c r="AG34" s="124"/>
      <c r="AH34" s="124"/>
      <c r="AI34" s="124"/>
      <c r="AJ34" s="124"/>
      <c r="AK34" s="125" t="s">
        <v>35</v>
      </c>
      <c r="AM34" s="127" t="s">
        <v>93</v>
      </c>
      <c r="AN34" s="127"/>
      <c r="AO34" s="127"/>
      <c r="AP34" s="127"/>
      <c r="AQ34" s="127"/>
      <c r="AR34" s="127"/>
      <c r="AS34" s="128" t="s">
        <v>94</v>
      </c>
      <c r="AT34" s="128"/>
      <c r="AU34" s="128"/>
      <c r="AV34" s="92"/>
      <c r="AW34" s="129" t="s">
        <v>95</v>
      </c>
      <c r="AX34" s="130"/>
      <c r="AY34" s="130"/>
      <c r="AZ34" s="130"/>
      <c r="BA34" s="131"/>
      <c r="BB34" s="129"/>
      <c r="BC34" s="131"/>
    </row>
    <row r="35" spans="2:55" s="49" customFormat="1" ht="37.5" x14ac:dyDescent="0.25">
      <c r="B35" s="38" t="s">
        <v>31</v>
      </c>
      <c r="C35" s="38" t="s">
        <v>32</v>
      </c>
      <c r="D35" s="38" t="s">
        <v>77</v>
      </c>
      <c r="E35" s="38" t="s">
        <v>13</v>
      </c>
      <c r="F35" s="38" t="s">
        <v>14</v>
      </c>
      <c r="G35" s="38" t="s">
        <v>30</v>
      </c>
      <c r="H35" s="38" t="s">
        <v>34</v>
      </c>
      <c r="I35" s="38" t="s">
        <v>38</v>
      </c>
      <c r="J35" s="38" t="s">
        <v>33</v>
      </c>
      <c r="K35" s="50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50"/>
      <c r="X35" s="118"/>
      <c r="Y35" s="118"/>
      <c r="Z35" s="118"/>
      <c r="AA35" s="118"/>
      <c r="AB35" s="51"/>
      <c r="AC35" s="79" t="s">
        <v>83</v>
      </c>
      <c r="AD35" s="74" t="s">
        <v>84</v>
      </c>
      <c r="AE35" s="80" t="s">
        <v>85</v>
      </c>
      <c r="AF35" s="81" t="s">
        <v>86</v>
      </c>
      <c r="AG35" s="82" t="s">
        <v>87</v>
      </c>
      <c r="AH35" s="82" t="s">
        <v>88</v>
      </c>
      <c r="AI35" s="82" t="s">
        <v>89</v>
      </c>
      <c r="AJ35" s="82" t="s">
        <v>90</v>
      </c>
      <c r="AK35" s="126"/>
      <c r="AM35" s="93" t="s">
        <v>96</v>
      </c>
      <c r="AN35" s="94" t="s">
        <v>85</v>
      </c>
      <c r="AO35" s="95" t="s">
        <v>97</v>
      </c>
      <c r="AP35" s="82" t="s">
        <v>98</v>
      </c>
      <c r="AQ35" s="96" t="s">
        <v>99</v>
      </c>
      <c r="AR35" s="82" t="s">
        <v>100</v>
      </c>
      <c r="AS35" s="82" t="s">
        <v>90</v>
      </c>
      <c r="AT35" s="82" t="s">
        <v>101</v>
      </c>
      <c r="AU35" s="97" t="s">
        <v>102</v>
      </c>
      <c r="AV35" s="98"/>
      <c r="AW35" s="99" t="s">
        <v>103</v>
      </c>
      <c r="AX35" s="99" t="s">
        <v>104</v>
      </c>
      <c r="AY35" s="93" t="s">
        <v>105</v>
      </c>
      <c r="AZ35" s="94" t="s">
        <v>85</v>
      </c>
      <c r="BA35" s="94" t="s">
        <v>106</v>
      </c>
      <c r="BB35" s="94" t="s">
        <v>107</v>
      </c>
      <c r="BC35" s="82" t="s">
        <v>101</v>
      </c>
    </row>
    <row r="36" spans="2:55" ht="14.5" customHeight="1" x14ac:dyDescent="0.35">
      <c r="B36" s="105"/>
      <c r="C36" s="108"/>
      <c r="D36" s="108"/>
      <c r="E36" s="111"/>
      <c r="F36" s="114"/>
      <c r="G36" s="114"/>
      <c r="H36" s="39"/>
      <c r="I36" s="119"/>
      <c r="J36" s="119"/>
      <c r="K36" s="20"/>
      <c r="L36" s="21"/>
      <c r="M36" s="22"/>
      <c r="N36" s="22"/>
      <c r="O36" s="22"/>
      <c r="P36" s="23"/>
      <c r="Q36" s="24"/>
      <c r="R36" s="22"/>
      <c r="S36" s="22"/>
      <c r="T36" s="22"/>
      <c r="U36" s="22"/>
      <c r="V36" s="25"/>
      <c r="W36" s="17"/>
      <c r="X36" s="21"/>
      <c r="Y36" s="22"/>
      <c r="Z36" s="22"/>
      <c r="AA36" s="25"/>
      <c r="AC36" s="83"/>
      <c r="AD36" s="84"/>
      <c r="AE36" s="85"/>
      <c r="AF36" s="84"/>
      <c r="AG36" s="86"/>
      <c r="AH36" s="86"/>
      <c r="AI36" s="87">
        <f>+AH36*0.12</f>
        <v>0</v>
      </c>
      <c r="AJ36" s="87">
        <f>+AH36+AI36</f>
        <v>0</v>
      </c>
      <c r="AK36" s="88">
        <f t="shared" ref="AK36:AK44" si="0">+AA36-AH36</f>
        <v>0</v>
      </c>
      <c r="AM36" s="84"/>
      <c r="AN36" s="85"/>
      <c r="AO36" s="100"/>
      <c r="AP36" s="86">
        <f t="shared" ref="AP36:AP44" si="1">+AO36*AH36</f>
        <v>0</v>
      </c>
      <c r="AQ36" s="101"/>
      <c r="AR36" s="86">
        <f t="shared" ref="AR36:AR44" si="2">+AQ36*AI36</f>
        <v>0</v>
      </c>
      <c r="AS36" s="86"/>
      <c r="AT36" s="86">
        <f>+AP36+AR36-AS36</f>
        <v>0</v>
      </c>
      <c r="AU36" s="86">
        <f t="shared" ref="AU36:AU44" si="3">+AN36-AE36</f>
        <v>0</v>
      </c>
      <c r="AW36" s="84"/>
      <c r="AX36" s="84"/>
      <c r="AY36" s="84"/>
      <c r="AZ36" s="85"/>
      <c r="BA36" s="85"/>
      <c r="BB36" s="102">
        <f>AJ36-AP36-AR36</f>
        <v>0</v>
      </c>
      <c r="BC36" s="102">
        <f>+BA36-BB36</f>
        <v>0</v>
      </c>
    </row>
    <row r="37" spans="2:55" ht="14.5" x14ac:dyDescent="0.35">
      <c r="B37" s="106"/>
      <c r="C37" s="109"/>
      <c r="D37" s="109"/>
      <c r="E37" s="112"/>
      <c r="F37" s="115"/>
      <c r="G37" s="115"/>
      <c r="H37" s="40"/>
      <c r="I37" s="120"/>
      <c r="J37" s="120"/>
      <c r="K37" s="20"/>
      <c r="L37" s="26"/>
      <c r="P37" s="27"/>
      <c r="Q37" s="28"/>
      <c r="V37" s="29"/>
      <c r="W37" s="17"/>
      <c r="X37" s="26"/>
      <c r="AA37" s="29"/>
      <c r="AC37" s="83"/>
      <c r="AD37" s="84"/>
      <c r="AE37" s="85"/>
      <c r="AF37" s="84"/>
      <c r="AG37" s="86"/>
      <c r="AH37" s="86"/>
      <c r="AI37" s="87">
        <f t="shared" ref="AI37:AI44" si="4">+AH37*0.12</f>
        <v>0</v>
      </c>
      <c r="AJ37" s="87">
        <f t="shared" ref="AJ37:AJ44" si="5">+AH37+AI37</f>
        <v>0</v>
      </c>
      <c r="AK37" s="88">
        <f t="shared" si="0"/>
        <v>0</v>
      </c>
      <c r="AM37" s="84"/>
      <c r="AN37" s="85"/>
      <c r="AO37" s="100"/>
      <c r="AP37" s="86">
        <f>+AO37*AH37</f>
        <v>0</v>
      </c>
      <c r="AQ37" s="101"/>
      <c r="AR37" s="86">
        <f>+AQ37*AI37</f>
        <v>0</v>
      </c>
      <c r="AS37" s="86"/>
      <c r="AT37" s="86">
        <f t="shared" ref="AT37:AT44" si="6">+AP37+AR37-AS37</f>
        <v>0</v>
      </c>
      <c r="AU37" s="86">
        <f t="shared" si="3"/>
        <v>0</v>
      </c>
      <c r="AW37" s="84"/>
      <c r="AX37" s="84"/>
      <c r="AY37" s="84"/>
      <c r="AZ37" s="85"/>
      <c r="BA37" s="85"/>
      <c r="BB37" s="102">
        <f t="shared" ref="BB37:BB44" si="7">AJ37-AP37-AR37</f>
        <v>0</v>
      </c>
      <c r="BC37" s="102">
        <f t="shared" ref="BC37:BC44" si="8">+BA37-BB37</f>
        <v>0</v>
      </c>
    </row>
    <row r="38" spans="2:55" ht="14.5" x14ac:dyDescent="0.35">
      <c r="B38" s="106"/>
      <c r="C38" s="109"/>
      <c r="D38" s="109"/>
      <c r="E38" s="112"/>
      <c r="F38" s="115"/>
      <c r="G38" s="115"/>
      <c r="H38" s="40"/>
      <c r="I38" s="120"/>
      <c r="J38" s="120"/>
      <c r="K38" s="20"/>
      <c r="L38" s="26"/>
      <c r="M38" s="48" t="s">
        <v>36</v>
      </c>
      <c r="N38" s="48" t="s">
        <v>37</v>
      </c>
      <c r="O38" s="48" t="s">
        <v>108</v>
      </c>
      <c r="P38" s="27"/>
      <c r="Q38" s="28"/>
      <c r="V38" s="29"/>
      <c r="W38" s="17"/>
      <c r="X38" s="26"/>
      <c r="AA38" s="29"/>
      <c r="AC38" s="89"/>
      <c r="AD38" s="89"/>
      <c r="AE38" s="89"/>
      <c r="AF38" s="89"/>
      <c r="AG38" s="86"/>
      <c r="AH38" s="86"/>
      <c r="AI38" s="87">
        <f t="shared" si="4"/>
        <v>0</v>
      </c>
      <c r="AJ38" s="87">
        <f t="shared" si="5"/>
        <v>0</v>
      </c>
      <c r="AK38" s="88">
        <f t="shared" si="0"/>
        <v>0</v>
      </c>
      <c r="AM38" s="84"/>
      <c r="AN38" s="85"/>
      <c r="AO38" s="100"/>
      <c r="AP38" s="86">
        <f t="shared" si="1"/>
        <v>0</v>
      </c>
      <c r="AQ38" s="101"/>
      <c r="AR38" s="86">
        <f t="shared" si="2"/>
        <v>0</v>
      </c>
      <c r="AS38" s="86"/>
      <c r="AT38" s="86">
        <f t="shared" si="6"/>
        <v>0</v>
      </c>
      <c r="AU38" s="86">
        <f t="shared" si="3"/>
        <v>0</v>
      </c>
      <c r="AW38" s="84"/>
      <c r="AX38" s="84"/>
      <c r="AY38" s="84"/>
      <c r="AZ38" s="85"/>
      <c r="BA38" s="85"/>
      <c r="BB38" s="102">
        <f>AJ38-AP38-AR38</f>
        <v>0</v>
      </c>
      <c r="BC38" s="102">
        <f t="shared" si="8"/>
        <v>0</v>
      </c>
    </row>
    <row r="39" spans="2:55" ht="14.5" x14ac:dyDescent="0.35">
      <c r="B39" s="106"/>
      <c r="C39" s="109"/>
      <c r="D39" s="109"/>
      <c r="E39" s="112"/>
      <c r="F39" s="115"/>
      <c r="G39" s="115"/>
      <c r="H39" s="40"/>
      <c r="I39" s="120"/>
      <c r="J39" s="120"/>
      <c r="K39" s="20"/>
      <c r="L39" s="26"/>
      <c r="M39" s="44" t="s">
        <v>18</v>
      </c>
      <c r="N39" s="45"/>
      <c r="O39" s="103" t="e">
        <f>+N39/$N$52</f>
        <v>#DIV/0!</v>
      </c>
      <c r="P39" s="30"/>
      <c r="Q39" s="28"/>
      <c r="V39" s="29"/>
      <c r="W39" s="17"/>
      <c r="X39" s="26"/>
      <c r="AA39" s="29"/>
      <c r="AC39" s="89"/>
      <c r="AD39" s="89"/>
      <c r="AE39" s="89"/>
      <c r="AF39" s="89"/>
      <c r="AG39" s="86"/>
      <c r="AH39" s="86"/>
      <c r="AI39" s="87">
        <f t="shared" si="4"/>
        <v>0</v>
      </c>
      <c r="AJ39" s="87">
        <f t="shared" si="5"/>
        <v>0</v>
      </c>
      <c r="AK39" s="88">
        <f t="shared" si="0"/>
        <v>0</v>
      </c>
      <c r="AM39" s="84"/>
      <c r="AN39" s="85"/>
      <c r="AO39" s="100"/>
      <c r="AP39" s="86">
        <f t="shared" si="1"/>
        <v>0</v>
      </c>
      <c r="AQ39" s="101"/>
      <c r="AR39" s="86">
        <f t="shared" si="2"/>
        <v>0</v>
      </c>
      <c r="AS39" s="86"/>
      <c r="AT39" s="86">
        <f t="shared" si="6"/>
        <v>0</v>
      </c>
      <c r="AU39" s="86">
        <f t="shared" si="3"/>
        <v>0</v>
      </c>
      <c r="AW39" s="84"/>
      <c r="AX39" s="84"/>
      <c r="AY39" s="84"/>
      <c r="AZ39" s="85"/>
      <c r="BA39" s="85"/>
      <c r="BB39" s="102">
        <f t="shared" si="7"/>
        <v>0</v>
      </c>
      <c r="BC39" s="102">
        <f t="shared" si="8"/>
        <v>0</v>
      </c>
    </row>
    <row r="40" spans="2:55" ht="13.5" customHeight="1" x14ac:dyDescent="0.35">
      <c r="B40" s="106"/>
      <c r="C40" s="109"/>
      <c r="D40" s="109"/>
      <c r="E40" s="112"/>
      <c r="F40" s="115"/>
      <c r="G40" s="115"/>
      <c r="H40" s="40"/>
      <c r="I40" s="120"/>
      <c r="J40" s="120"/>
      <c r="K40" s="20"/>
      <c r="L40" s="26"/>
      <c r="M40" s="44" t="s">
        <v>19</v>
      </c>
      <c r="N40" s="45"/>
      <c r="O40" s="46" t="e">
        <f t="shared" ref="O40:O50" si="9">+N40/$N$52</f>
        <v>#DIV/0!</v>
      </c>
      <c r="P40" s="27"/>
      <c r="Q40" s="28"/>
      <c r="V40" s="29"/>
      <c r="W40" s="17"/>
      <c r="X40" s="26"/>
      <c r="Y40" s="104" t="s">
        <v>74</v>
      </c>
      <c r="Z40" s="77">
        <f>+N52</f>
        <v>0</v>
      </c>
      <c r="AA40" s="29"/>
      <c r="AC40" s="89"/>
      <c r="AD40" s="89"/>
      <c r="AE40" s="89"/>
      <c r="AF40" s="89"/>
      <c r="AG40" s="86"/>
      <c r="AH40" s="86"/>
      <c r="AI40" s="87">
        <f t="shared" si="4"/>
        <v>0</v>
      </c>
      <c r="AJ40" s="87">
        <f t="shared" si="5"/>
        <v>0</v>
      </c>
      <c r="AK40" s="88">
        <f t="shared" si="0"/>
        <v>0</v>
      </c>
      <c r="AM40" s="84"/>
      <c r="AN40" s="85"/>
      <c r="AO40" s="100"/>
      <c r="AP40" s="86">
        <f t="shared" si="1"/>
        <v>0</v>
      </c>
      <c r="AQ40" s="101"/>
      <c r="AR40" s="86">
        <f t="shared" si="2"/>
        <v>0</v>
      </c>
      <c r="AS40" s="86"/>
      <c r="AT40" s="86">
        <f t="shared" si="6"/>
        <v>0</v>
      </c>
      <c r="AU40" s="86">
        <f t="shared" si="3"/>
        <v>0</v>
      </c>
      <c r="AW40" s="84"/>
      <c r="AX40" s="84"/>
      <c r="AY40" s="84"/>
      <c r="AZ40" s="85"/>
      <c r="BA40" s="85"/>
      <c r="BB40" s="102">
        <f t="shared" si="7"/>
        <v>0</v>
      </c>
      <c r="BC40" s="102">
        <f t="shared" si="8"/>
        <v>0</v>
      </c>
    </row>
    <row r="41" spans="2:55" ht="14.5" x14ac:dyDescent="0.35">
      <c r="B41" s="106"/>
      <c r="C41" s="109"/>
      <c r="D41" s="109"/>
      <c r="E41" s="112"/>
      <c r="F41" s="115"/>
      <c r="G41" s="115"/>
      <c r="H41" s="40"/>
      <c r="I41" s="120"/>
      <c r="J41" s="120"/>
      <c r="K41" s="20"/>
      <c r="L41" s="26"/>
      <c r="M41" s="44" t="s">
        <v>20</v>
      </c>
      <c r="N41" s="45"/>
      <c r="O41" s="46" t="e">
        <f t="shared" si="9"/>
        <v>#DIV/0!</v>
      </c>
      <c r="P41" s="27"/>
      <c r="Q41" s="28"/>
      <c r="V41" s="29"/>
      <c r="W41" s="17"/>
      <c r="X41" s="26"/>
      <c r="Y41" s="104" t="s">
        <v>79</v>
      </c>
      <c r="Z41" s="78">
        <f>+I36*12</f>
        <v>0</v>
      </c>
      <c r="AA41" s="29"/>
      <c r="AC41" s="89"/>
      <c r="AD41" s="89"/>
      <c r="AE41" s="89"/>
      <c r="AF41" s="89"/>
      <c r="AG41" s="86"/>
      <c r="AH41" s="86"/>
      <c r="AI41" s="87">
        <f t="shared" si="4"/>
        <v>0</v>
      </c>
      <c r="AJ41" s="87">
        <f t="shared" si="5"/>
        <v>0</v>
      </c>
      <c r="AK41" s="88">
        <f t="shared" si="0"/>
        <v>0</v>
      </c>
      <c r="AM41" s="84"/>
      <c r="AN41" s="85"/>
      <c r="AO41" s="100"/>
      <c r="AP41" s="86">
        <f t="shared" si="1"/>
        <v>0</v>
      </c>
      <c r="AQ41" s="101"/>
      <c r="AR41" s="86">
        <f t="shared" si="2"/>
        <v>0</v>
      </c>
      <c r="AS41" s="86"/>
      <c r="AT41" s="86">
        <f t="shared" si="6"/>
        <v>0</v>
      </c>
      <c r="AU41" s="86">
        <f t="shared" si="3"/>
        <v>0</v>
      </c>
      <c r="AW41" s="84"/>
      <c r="AX41" s="84"/>
      <c r="AY41" s="84"/>
      <c r="AZ41" s="85"/>
      <c r="BA41" s="85"/>
      <c r="BB41" s="102">
        <f t="shared" si="7"/>
        <v>0</v>
      </c>
      <c r="BC41" s="102">
        <f t="shared" si="8"/>
        <v>0</v>
      </c>
    </row>
    <row r="42" spans="2:55" ht="14.5" x14ac:dyDescent="0.35">
      <c r="B42" s="106"/>
      <c r="C42" s="109"/>
      <c r="D42" s="109"/>
      <c r="E42" s="112"/>
      <c r="F42" s="115"/>
      <c r="G42" s="115"/>
      <c r="H42" s="40"/>
      <c r="I42" s="120"/>
      <c r="J42" s="120"/>
      <c r="K42" s="20"/>
      <c r="L42" s="26"/>
      <c r="M42" s="44" t="s">
        <v>21</v>
      </c>
      <c r="N42" s="45"/>
      <c r="O42" s="46" t="e">
        <f t="shared" si="9"/>
        <v>#DIV/0!</v>
      </c>
      <c r="P42" s="27"/>
      <c r="Q42" s="28"/>
      <c r="V42" s="29"/>
      <c r="W42" s="17"/>
      <c r="X42" s="26"/>
      <c r="Y42" s="75"/>
      <c r="Z42" s="75"/>
      <c r="AA42" s="29"/>
      <c r="AC42" s="89"/>
      <c r="AD42" s="89"/>
      <c r="AE42" s="89"/>
      <c r="AF42" s="89"/>
      <c r="AG42" s="86"/>
      <c r="AH42" s="86"/>
      <c r="AI42" s="87">
        <f t="shared" si="4"/>
        <v>0</v>
      </c>
      <c r="AJ42" s="87">
        <f t="shared" si="5"/>
        <v>0</v>
      </c>
      <c r="AK42" s="88">
        <f t="shared" si="0"/>
        <v>0</v>
      </c>
      <c r="AM42" s="84"/>
      <c r="AN42" s="85"/>
      <c r="AO42" s="100"/>
      <c r="AP42" s="86">
        <f t="shared" si="1"/>
        <v>0</v>
      </c>
      <c r="AQ42" s="101"/>
      <c r="AR42" s="86">
        <f t="shared" si="2"/>
        <v>0</v>
      </c>
      <c r="AS42" s="86"/>
      <c r="AT42" s="86">
        <f t="shared" si="6"/>
        <v>0</v>
      </c>
      <c r="AU42" s="86">
        <f t="shared" si="3"/>
        <v>0</v>
      </c>
      <c r="AW42" s="84"/>
      <c r="AX42" s="84"/>
      <c r="AY42" s="84"/>
      <c r="AZ42" s="85"/>
      <c r="BA42" s="85"/>
      <c r="BB42" s="102">
        <f t="shared" si="7"/>
        <v>0</v>
      </c>
      <c r="BC42" s="102">
        <f t="shared" si="8"/>
        <v>0</v>
      </c>
    </row>
    <row r="43" spans="2:55" ht="14.5" x14ac:dyDescent="0.35">
      <c r="B43" s="106"/>
      <c r="C43" s="109"/>
      <c r="D43" s="109"/>
      <c r="E43" s="112"/>
      <c r="F43" s="115"/>
      <c r="G43" s="115"/>
      <c r="H43" s="40"/>
      <c r="I43" s="120"/>
      <c r="J43" s="120"/>
      <c r="K43" s="20"/>
      <c r="L43" s="26"/>
      <c r="M43" s="44" t="s">
        <v>22</v>
      </c>
      <c r="N43" s="45"/>
      <c r="O43" s="46" t="e">
        <f t="shared" si="9"/>
        <v>#DIV/0!</v>
      </c>
      <c r="P43" s="27"/>
      <c r="Q43" s="28"/>
      <c r="V43" s="29"/>
      <c r="W43" s="17"/>
      <c r="X43" s="26"/>
      <c r="Y43" s="76"/>
      <c r="Z43" s="76"/>
      <c r="AA43" s="29"/>
      <c r="AC43" s="89"/>
      <c r="AD43" s="89"/>
      <c r="AE43" s="89"/>
      <c r="AF43" s="89"/>
      <c r="AG43" s="86"/>
      <c r="AH43" s="86"/>
      <c r="AI43" s="87">
        <f t="shared" si="4"/>
        <v>0</v>
      </c>
      <c r="AJ43" s="87">
        <f t="shared" si="5"/>
        <v>0</v>
      </c>
      <c r="AK43" s="88">
        <f t="shared" si="0"/>
        <v>0</v>
      </c>
      <c r="AM43" s="84"/>
      <c r="AN43" s="85"/>
      <c r="AO43" s="100"/>
      <c r="AP43" s="86">
        <f t="shared" si="1"/>
        <v>0</v>
      </c>
      <c r="AQ43" s="101"/>
      <c r="AR43" s="86">
        <f t="shared" si="2"/>
        <v>0</v>
      </c>
      <c r="AS43" s="86"/>
      <c r="AT43" s="86">
        <f t="shared" si="6"/>
        <v>0</v>
      </c>
      <c r="AU43" s="86">
        <f t="shared" si="3"/>
        <v>0</v>
      </c>
      <c r="AW43" s="84"/>
      <c r="AX43" s="84"/>
      <c r="AY43" s="84"/>
      <c r="AZ43" s="85"/>
      <c r="BA43" s="85"/>
      <c r="BB43" s="102">
        <f t="shared" si="7"/>
        <v>0</v>
      </c>
      <c r="BC43" s="102">
        <f t="shared" si="8"/>
        <v>0</v>
      </c>
    </row>
    <row r="44" spans="2:55" ht="15" thickBot="1" x14ac:dyDescent="0.4">
      <c r="B44" s="106"/>
      <c r="C44" s="109"/>
      <c r="D44" s="109"/>
      <c r="E44" s="112"/>
      <c r="F44" s="115"/>
      <c r="G44" s="115"/>
      <c r="H44" s="40"/>
      <c r="I44" s="120"/>
      <c r="J44" s="120"/>
      <c r="K44" s="20"/>
      <c r="L44" s="26"/>
      <c r="M44" s="44" t="s">
        <v>23</v>
      </c>
      <c r="N44" s="45"/>
      <c r="O44" s="46" t="e">
        <f t="shared" si="9"/>
        <v>#DIV/0!</v>
      </c>
      <c r="P44" s="27"/>
      <c r="Q44" s="28"/>
      <c r="V44" s="29"/>
      <c r="W44" s="17"/>
      <c r="X44" s="26"/>
      <c r="Y44" s="42" t="s">
        <v>35</v>
      </c>
      <c r="Z44" s="43">
        <f>+Z40-Z41</f>
        <v>0</v>
      </c>
      <c r="AA44" s="29"/>
      <c r="AC44" s="89"/>
      <c r="AD44" s="89"/>
      <c r="AE44" s="89"/>
      <c r="AF44" s="89"/>
      <c r="AG44" s="86"/>
      <c r="AH44" s="86"/>
      <c r="AI44" s="87">
        <f t="shared" si="4"/>
        <v>0</v>
      </c>
      <c r="AJ44" s="87">
        <f t="shared" si="5"/>
        <v>0</v>
      </c>
      <c r="AK44" s="88">
        <f t="shared" si="0"/>
        <v>0</v>
      </c>
      <c r="AM44" s="84"/>
      <c r="AN44" s="85"/>
      <c r="AO44" s="100"/>
      <c r="AP44" s="86">
        <f t="shared" si="1"/>
        <v>0</v>
      </c>
      <c r="AQ44" s="101"/>
      <c r="AR44" s="86">
        <f t="shared" si="2"/>
        <v>0</v>
      </c>
      <c r="AS44" s="86"/>
      <c r="AT44" s="86">
        <f t="shared" si="6"/>
        <v>0</v>
      </c>
      <c r="AU44" s="86">
        <f t="shared" si="3"/>
        <v>0</v>
      </c>
      <c r="AW44" s="84"/>
      <c r="AX44" s="84"/>
      <c r="AY44" s="84"/>
      <c r="AZ44" s="85"/>
      <c r="BA44" s="85"/>
      <c r="BB44" s="102">
        <f t="shared" si="7"/>
        <v>0</v>
      </c>
      <c r="BC44" s="102">
        <f t="shared" si="8"/>
        <v>0</v>
      </c>
    </row>
    <row r="45" spans="2:55" ht="14.5" x14ac:dyDescent="0.35">
      <c r="B45" s="106"/>
      <c r="C45" s="109"/>
      <c r="D45" s="109"/>
      <c r="E45" s="112"/>
      <c r="F45" s="115"/>
      <c r="G45" s="115"/>
      <c r="H45" s="40"/>
      <c r="I45" s="120"/>
      <c r="J45" s="120"/>
      <c r="K45" s="20"/>
      <c r="L45" s="26"/>
      <c r="M45" s="44" t="s">
        <v>24</v>
      </c>
      <c r="N45" s="45"/>
      <c r="O45" s="46" t="e">
        <f t="shared" si="9"/>
        <v>#DIV/0!</v>
      </c>
      <c r="P45" s="27"/>
      <c r="Q45" s="28"/>
      <c r="V45" s="29"/>
      <c r="W45" s="17"/>
      <c r="X45" s="26"/>
      <c r="Z45" s="14"/>
      <c r="AA45" s="29"/>
      <c r="AC45" s="89"/>
      <c r="AD45" s="89"/>
      <c r="AE45" s="89"/>
      <c r="AF45" s="89"/>
      <c r="AG45" s="86"/>
      <c r="AH45" s="86"/>
      <c r="AI45" s="87">
        <f t="shared" ref="AI45:AI53" si="10">+AH45*0.12</f>
        <v>0</v>
      </c>
      <c r="AJ45" s="87">
        <f t="shared" ref="AJ45:AJ53" si="11">+AH45+AI45</f>
        <v>0</v>
      </c>
      <c r="AK45" s="88">
        <f t="shared" ref="AK45:AK53" si="12">+AA45-AH45</f>
        <v>0</v>
      </c>
      <c r="AM45" s="84"/>
      <c r="AN45" s="85"/>
      <c r="AO45" s="100"/>
      <c r="AP45" s="86">
        <f t="shared" ref="AP45:AP53" si="13">+AO45*AH45</f>
        <v>0</v>
      </c>
      <c r="AQ45" s="101"/>
      <c r="AR45" s="86">
        <f t="shared" ref="AR45:AR53" si="14">+AQ45*AI45</f>
        <v>0</v>
      </c>
      <c r="AS45" s="86"/>
      <c r="AT45" s="86">
        <f t="shared" ref="AT45:AT53" si="15">+AP45+AR45-AS45</f>
        <v>0</v>
      </c>
      <c r="AU45" s="86">
        <f t="shared" ref="AU45:AU53" si="16">+AN45-AE45</f>
        <v>0</v>
      </c>
      <c r="AW45" s="84"/>
      <c r="AX45" s="84"/>
      <c r="AY45" s="84"/>
      <c r="AZ45" s="85"/>
      <c r="BA45" s="85"/>
      <c r="BB45" s="102">
        <f t="shared" ref="BB45:BB53" si="17">AJ45-AP45-AR45</f>
        <v>0</v>
      </c>
      <c r="BC45" s="102">
        <f t="shared" ref="BC45:BC53" si="18">+BA45-BB45</f>
        <v>0</v>
      </c>
    </row>
    <row r="46" spans="2:55" ht="14.5" x14ac:dyDescent="0.35">
      <c r="B46" s="106"/>
      <c r="C46" s="109"/>
      <c r="D46" s="109"/>
      <c r="E46" s="112"/>
      <c r="F46" s="115"/>
      <c r="G46" s="115"/>
      <c r="H46" s="40"/>
      <c r="I46" s="120"/>
      <c r="J46" s="120"/>
      <c r="K46" s="20"/>
      <c r="L46" s="26"/>
      <c r="M46" s="44" t="s">
        <v>25</v>
      </c>
      <c r="N46" s="45"/>
      <c r="O46" s="46" t="e">
        <f t="shared" si="9"/>
        <v>#DIV/0!</v>
      </c>
      <c r="P46" s="27"/>
      <c r="Q46" s="28"/>
      <c r="V46" s="29"/>
      <c r="W46" s="17"/>
      <c r="X46" s="26"/>
      <c r="AA46" s="29"/>
      <c r="AC46" s="89"/>
      <c r="AD46" s="89"/>
      <c r="AE46" s="89"/>
      <c r="AF46" s="89"/>
      <c r="AG46" s="86"/>
      <c r="AH46" s="86"/>
      <c r="AI46" s="87">
        <f t="shared" si="10"/>
        <v>0</v>
      </c>
      <c r="AJ46" s="87">
        <f t="shared" si="11"/>
        <v>0</v>
      </c>
      <c r="AK46" s="88">
        <f t="shared" si="12"/>
        <v>0</v>
      </c>
      <c r="AM46" s="84"/>
      <c r="AN46" s="85"/>
      <c r="AO46" s="100"/>
      <c r="AP46" s="86">
        <f t="shared" si="13"/>
        <v>0</v>
      </c>
      <c r="AQ46" s="101"/>
      <c r="AR46" s="86">
        <f t="shared" si="14"/>
        <v>0</v>
      </c>
      <c r="AS46" s="86"/>
      <c r="AT46" s="86">
        <f t="shared" si="15"/>
        <v>0</v>
      </c>
      <c r="AU46" s="86">
        <f t="shared" si="16"/>
        <v>0</v>
      </c>
      <c r="AW46" s="84"/>
      <c r="AX46" s="84"/>
      <c r="AY46" s="84"/>
      <c r="AZ46" s="85"/>
      <c r="BA46" s="85"/>
      <c r="BB46" s="102">
        <f t="shared" si="17"/>
        <v>0</v>
      </c>
      <c r="BC46" s="102">
        <f t="shared" si="18"/>
        <v>0</v>
      </c>
    </row>
    <row r="47" spans="2:55" ht="14.5" x14ac:dyDescent="0.35">
      <c r="B47" s="106"/>
      <c r="C47" s="109"/>
      <c r="D47" s="109"/>
      <c r="E47" s="112"/>
      <c r="F47" s="115"/>
      <c r="G47" s="115"/>
      <c r="H47" s="40"/>
      <c r="I47" s="120"/>
      <c r="J47" s="120"/>
      <c r="K47" s="20"/>
      <c r="L47" s="26"/>
      <c r="M47" s="44" t="s">
        <v>26</v>
      </c>
      <c r="N47" s="45"/>
      <c r="O47" s="46" t="e">
        <f t="shared" si="9"/>
        <v>#DIV/0!</v>
      </c>
      <c r="P47" s="27"/>
      <c r="Q47" s="28"/>
      <c r="V47" s="29"/>
      <c r="W47" s="17"/>
      <c r="X47" s="26"/>
      <c r="AA47" s="29"/>
      <c r="AC47" s="89"/>
      <c r="AD47" s="89"/>
      <c r="AE47" s="89"/>
      <c r="AF47" s="89"/>
      <c r="AG47" s="86"/>
      <c r="AH47" s="86"/>
      <c r="AI47" s="87">
        <f t="shared" si="10"/>
        <v>0</v>
      </c>
      <c r="AJ47" s="87">
        <f t="shared" si="11"/>
        <v>0</v>
      </c>
      <c r="AK47" s="88">
        <f t="shared" si="12"/>
        <v>0</v>
      </c>
      <c r="AM47" s="84"/>
      <c r="AN47" s="85"/>
      <c r="AO47" s="100"/>
      <c r="AP47" s="86">
        <f t="shared" si="13"/>
        <v>0</v>
      </c>
      <c r="AQ47" s="101"/>
      <c r="AR47" s="86">
        <f t="shared" si="14"/>
        <v>0</v>
      </c>
      <c r="AS47" s="86"/>
      <c r="AT47" s="86">
        <f t="shared" si="15"/>
        <v>0</v>
      </c>
      <c r="AU47" s="86">
        <f t="shared" si="16"/>
        <v>0</v>
      </c>
      <c r="AW47" s="84"/>
      <c r="AX47" s="84"/>
      <c r="AY47" s="84"/>
      <c r="AZ47" s="85"/>
      <c r="BA47" s="85"/>
      <c r="BB47" s="102">
        <f t="shared" si="17"/>
        <v>0</v>
      </c>
      <c r="BC47" s="102">
        <f t="shared" si="18"/>
        <v>0</v>
      </c>
    </row>
    <row r="48" spans="2:55" ht="14.5" x14ac:dyDescent="0.35">
      <c r="B48" s="106"/>
      <c r="C48" s="109"/>
      <c r="D48" s="109"/>
      <c r="E48" s="112"/>
      <c r="F48" s="115"/>
      <c r="G48" s="115"/>
      <c r="H48" s="40"/>
      <c r="I48" s="120"/>
      <c r="J48" s="120"/>
      <c r="K48" s="20"/>
      <c r="L48" s="26"/>
      <c r="M48" s="44" t="s">
        <v>27</v>
      </c>
      <c r="N48" s="45"/>
      <c r="O48" s="46" t="e">
        <f t="shared" si="9"/>
        <v>#DIV/0!</v>
      </c>
      <c r="P48" s="27"/>
      <c r="Q48" s="28"/>
      <c r="V48" s="29"/>
      <c r="W48" s="17"/>
      <c r="X48" s="26"/>
      <c r="AA48" s="29"/>
      <c r="AC48" s="89"/>
      <c r="AD48" s="89"/>
      <c r="AE48" s="89"/>
      <c r="AF48" s="89"/>
      <c r="AG48" s="86"/>
      <c r="AH48" s="86"/>
      <c r="AI48" s="87">
        <f t="shared" si="10"/>
        <v>0</v>
      </c>
      <c r="AJ48" s="87">
        <f t="shared" si="11"/>
        <v>0</v>
      </c>
      <c r="AK48" s="88">
        <f t="shared" si="12"/>
        <v>0</v>
      </c>
      <c r="AM48" s="84"/>
      <c r="AN48" s="85"/>
      <c r="AO48" s="100"/>
      <c r="AP48" s="86">
        <f t="shared" si="13"/>
        <v>0</v>
      </c>
      <c r="AQ48" s="101"/>
      <c r="AR48" s="86">
        <f t="shared" si="14"/>
        <v>0</v>
      </c>
      <c r="AS48" s="86"/>
      <c r="AT48" s="86">
        <f t="shared" si="15"/>
        <v>0</v>
      </c>
      <c r="AU48" s="86">
        <f t="shared" si="16"/>
        <v>0</v>
      </c>
      <c r="AW48" s="84"/>
      <c r="AX48" s="84"/>
      <c r="AY48" s="84"/>
      <c r="AZ48" s="85"/>
      <c r="BA48" s="85"/>
      <c r="BB48" s="102">
        <f t="shared" si="17"/>
        <v>0</v>
      </c>
      <c r="BC48" s="102">
        <f t="shared" si="18"/>
        <v>0</v>
      </c>
    </row>
    <row r="49" spans="1:55" ht="14.5" x14ac:dyDescent="0.35">
      <c r="B49" s="106"/>
      <c r="C49" s="109"/>
      <c r="D49" s="109"/>
      <c r="E49" s="112"/>
      <c r="F49" s="115"/>
      <c r="G49" s="115"/>
      <c r="H49" s="40"/>
      <c r="I49" s="120"/>
      <c r="J49" s="120"/>
      <c r="K49" s="20"/>
      <c r="L49" s="26"/>
      <c r="M49" s="44" t="s">
        <v>28</v>
      </c>
      <c r="N49" s="45"/>
      <c r="O49" s="46" t="e">
        <f t="shared" si="9"/>
        <v>#DIV/0!</v>
      </c>
      <c r="P49" s="27"/>
      <c r="Q49" s="28"/>
      <c r="V49" s="29"/>
      <c r="W49" s="17"/>
      <c r="X49" s="26"/>
      <c r="AA49" s="29"/>
      <c r="AC49" s="89"/>
      <c r="AD49" s="89"/>
      <c r="AE49" s="89"/>
      <c r="AF49" s="89"/>
      <c r="AG49" s="86"/>
      <c r="AH49" s="86"/>
      <c r="AI49" s="87">
        <f t="shared" si="10"/>
        <v>0</v>
      </c>
      <c r="AJ49" s="87">
        <f t="shared" si="11"/>
        <v>0</v>
      </c>
      <c r="AK49" s="88">
        <f t="shared" si="12"/>
        <v>0</v>
      </c>
      <c r="AM49" s="84"/>
      <c r="AN49" s="85"/>
      <c r="AO49" s="100"/>
      <c r="AP49" s="86">
        <f t="shared" si="13"/>
        <v>0</v>
      </c>
      <c r="AQ49" s="101"/>
      <c r="AR49" s="86">
        <f t="shared" si="14"/>
        <v>0</v>
      </c>
      <c r="AS49" s="86"/>
      <c r="AT49" s="86">
        <f t="shared" si="15"/>
        <v>0</v>
      </c>
      <c r="AU49" s="86">
        <f t="shared" si="16"/>
        <v>0</v>
      </c>
      <c r="AW49" s="84"/>
      <c r="AX49" s="84"/>
      <c r="AY49" s="84"/>
      <c r="AZ49" s="85"/>
      <c r="BA49" s="85"/>
      <c r="BB49" s="102">
        <f t="shared" si="17"/>
        <v>0</v>
      </c>
      <c r="BC49" s="102">
        <f t="shared" si="18"/>
        <v>0</v>
      </c>
    </row>
    <row r="50" spans="1:55" ht="14.5" x14ac:dyDescent="0.35">
      <c r="B50" s="106"/>
      <c r="C50" s="109"/>
      <c r="D50" s="109"/>
      <c r="E50" s="112"/>
      <c r="F50" s="115"/>
      <c r="G50" s="115"/>
      <c r="H50" s="40"/>
      <c r="I50" s="120"/>
      <c r="J50" s="120"/>
      <c r="K50" s="20"/>
      <c r="L50" s="26"/>
      <c r="M50" s="44" t="s">
        <v>29</v>
      </c>
      <c r="N50" s="45"/>
      <c r="O50" s="46" t="e">
        <f t="shared" si="9"/>
        <v>#DIV/0!</v>
      </c>
      <c r="P50" s="27"/>
      <c r="Q50" s="28"/>
      <c r="V50" s="29"/>
      <c r="W50" s="17"/>
      <c r="X50" s="26"/>
      <c r="AA50" s="29"/>
      <c r="AC50" s="89"/>
      <c r="AD50" s="89"/>
      <c r="AE50" s="89"/>
      <c r="AF50" s="89"/>
      <c r="AG50" s="86"/>
      <c r="AH50" s="86"/>
      <c r="AI50" s="87">
        <f t="shared" si="10"/>
        <v>0</v>
      </c>
      <c r="AJ50" s="87">
        <f t="shared" si="11"/>
        <v>0</v>
      </c>
      <c r="AK50" s="88">
        <f t="shared" si="12"/>
        <v>0</v>
      </c>
      <c r="AM50" s="84"/>
      <c r="AN50" s="85"/>
      <c r="AO50" s="100"/>
      <c r="AP50" s="86">
        <f t="shared" si="13"/>
        <v>0</v>
      </c>
      <c r="AQ50" s="101"/>
      <c r="AR50" s="86">
        <f t="shared" si="14"/>
        <v>0</v>
      </c>
      <c r="AS50" s="86"/>
      <c r="AT50" s="86">
        <f t="shared" si="15"/>
        <v>0</v>
      </c>
      <c r="AU50" s="86">
        <f t="shared" si="16"/>
        <v>0</v>
      </c>
      <c r="AW50" s="84"/>
      <c r="AX50" s="84"/>
      <c r="AY50" s="84"/>
      <c r="AZ50" s="85"/>
      <c r="BA50" s="85"/>
      <c r="BB50" s="102">
        <f t="shared" si="17"/>
        <v>0</v>
      </c>
      <c r="BC50" s="102">
        <f t="shared" si="18"/>
        <v>0</v>
      </c>
    </row>
    <row r="51" spans="1:55" ht="13.5" customHeight="1" x14ac:dyDescent="0.35">
      <c r="B51" s="106"/>
      <c r="C51" s="109"/>
      <c r="D51" s="109"/>
      <c r="E51" s="112"/>
      <c r="F51" s="115"/>
      <c r="G51" s="115"/>
      <c r="H51" s="40"/>
      <c r="I51" s="120"/>
      <c r="J51" s="120"/>
      <c r="K51" s="20"/>
      <c r="L51" s="26"/>
      <c r="P51" s="27"/>
      <c r="Q51" s="28"/>
      <c r="V51" s="29"/>
      <c r="W51" s="17"/>
      <c r="X51" s="26"/>
      <c r="AA51" s="29"/>
      <c r="AC51" s="89"/>
      <c r="AD51" s="89"/>
      <c r="AE51" s="89"/>
      <c r="AF51" s="89"/>
      <c r="AG51" s="86"/>
      <c r="AH51" s="86"/>
      <c r="AI51" s="87">
        <f t="shared" si="10"/>
        <v>0</v>
      </c>
      <c r="AJ51" s="87">
        <f t="shared" si="11"/>
        <v>0</v>
      </c>
      <c r="AK51" s="88">
        <f t="shared" si="12"/>
        <v>0</v>
      </c>
      <c r="AM51" s="84"/>
      <c r="AN51" s="85"/>
      <c r="AO51" s="100"/>
      <c r="AP51" s="86">
        <f t="shared" si="13"/>
        <v>0</v>
      </c>
      <c r="AQ51" s="101"/>
      <c r="AR51" s="86">
        <f t="shared" si="14"/>
        <v>0</v>
      </c>
      <c r="AS51" s="86"/>
      <c r="AT51" s="86">
        <f t="shared" si="15"/>
        <v>0</v>
      </c>
      <c r="AU51" s="86">
        <f t="shared" si="16"/>
        <v>0</v>
      </c>
      <c r="AW51" s="84"/>
      <c r="AX51" s="84"/>
      <c r="AY51" s="84"/>
      <c r="AZ51" s="85"/>
      <c r="BA51" s="85"/>
      <c r="BB51" s="102">
        <f t="shared" si="17"/>
        <v>0</v>
      </c>
      <c r="BC51" s="102">
        <f t="shared" si="18"/>
        <v>0</v>
      </c>
    </row>
    <row r="52" spans="1:55" ht="15" thickBot="1" x14ac:dyDescent="0.4">
      <c r="B52" s="106"/>
      <c r="C52" s="109"/>
      <c r="D52" s="109"/>
      <c r="E52" s="112"/>
      <c r="F52" s="115"/>
      <c r="G52" s="115"/>
      <c r="H52" s="40"/>
      <c r="I52" s="120"/>
      <c r="J52" s="120"/>
      <c r="K52" s="20"/>
      <c r="L52" s="26"/>
      <c r="M52" s="31"/>
      <c r="N52" s="47">
        <f>+SUM(N39:N50)</f>
        <v>0</v>
      </c>
      <c r="O52" s="32" t="e">
        <f>+SUM(O39:O50)</f>
        <v>#DIV/0!</v>
      </c>
      <c r="P52" s="27"/>
      <c r="Q52" s="28"/>
      <c r="V52" s="29"/>
      <c r="W52" s="17"/>
      <c r="X52" s="26"/>
      <c r="AA52" s="29"/>
      <c r="AC52" s="89"/>
      <c r="AD52" s="89"/>
      <c r="AE52" s="89"/>
      <c r="AF52" s="89"/>
      <c r="AG52" s="86"/>
      <c r="AH52" s="86"/>
      <c r="AI52" s="87">
        <f t="shared" si="10"/>
        <v>0</v>
      </c>
      <c r="AJ52" s="87">
        <f t="shared" si="11"/>
        <v>0</v>
      </c>
      <c r="AK52" s="88">
        <f t="shared" si="12"/>
        <v>0</v>
      </c>
      <c r="AM52" s="84"/>
      <c r="AN52" s="85"/>
      <c r="AO52" s="100"/>
      <c r="AP52" s="86">
        <f t="shared" si="13"/>
        <v>0</v>
      </c>
      <c r="AQ52" s="101"/>
      <c r="AR52" s="86">
        <f t="shared" si="14"/>
        <v>0</v>
      </c>
      <c r="AS52" s="86"/>
      <c r="AT52" s="86">
        <f t="shared" si="15"/>
        <v>0</v>
      </c>
      <c r="AU52" s="86">
        <f t="shared" si="16"/>
        <v>0</v>
      </c>
      <c r="AW52" s="84"/>
      <c r="AX52" s="84"/>
      <c r="AY52" s="84"/>
      <c r="AZ52" s="85"/>
      <c r="BA52" s="85"/>
      <c r="BB52" s="102">
        <f t="shared" si="17"/>
        <v>0</v>
      </c>
      <c r="BC52" s="102">
        <f t="shared" si="18"/>
        <v>0</v>
      </c>
    </row>
    <row r="53" spans="1:55" ht="15" thickTop="1" x14ac:dyDescent="0.35">
      <c r="B53" s="107"/>
      <c r="C53" s="110"/>
      <c r="D53" s="110"/>
      <c r="E53" s="113"/>
      <c r="F53" s="116"/>
      <c r="G53" s="116"/>
      <c r="H53" s="41"/>
      <c r="I53" s="121"/>
      <c r="J53" s="121"/>
      <c r="K53" s="20"/>
      <c r="L53" s="33"/>
      <c r="M53" s="34"/>
      <c r="N53" s="61" t="s">
        <v>53</v>
      </c>
      <c r="O53" s="34"/>
      <c r="P53" s="35"/>
      <c r="Q53" s="36"/>
      <c r="R53" s="34"/>
      <c r="S53" s="34"/>
      <c r="T53" s="34"/>
      <c r="U53" s="34"/>
      <c r="V53" s="37"/>
      <c r="W53" s="17"/>
      <c r="X53" s="33"/>
      <c r="Y53" s="34"/>
      <c r="Z53" s="34"/>
      <c r="AA53" s="37"/>
      <c r="AC53" s="89"/>
      <c r="AD53" s="89"/>
      <c r="AE53" s="89"/>
      <c r="AF53" s="89"/>
      <c r="AG53" s="86"/>
      <c r="AH53" s="86"/>
      <c r="AI53" s="87">
        <f t="shared" si="10"/>
        <v>0</v>
      </c>
      <c r="AJ53" s="87">
        <f t="shared" si="11"/>
        <v>0</v>
      </c>
      <c r="AK53" s="88">
        <f t="shared" si="12"/>
        <v>0</v>
      </c>
      <c r="AM53" s="84"/>
      <c r="AN53" s="85"/>
      <c r="AO53" s="100"/>
      <c r="AP53" s="86">
        <f t="shared" si="13"/>
        <v>0</v>
      </c>
      <c r="AQ53" s="101"/>
      <c r="AR53" s="86">
        <f t="shared" si="14"/>
        <v>0</v>
      </c>
      <c r="AS53" s="86"/>
      <c r="AT53" s="86">
        <f t="shared" si="15"/>
        <v>0</v>
      </c>
      <c r="AU53" s="86">
        <f t="shared" si="16"/>
        <v>0</v>
      </c>
      <c r="AW53" s="84"/>
      <c r="AX53" s="84"/>
      <c r="AY53" s="84"/>
      <c r="AZ53" s="85"/>
      <c r="BA53" s="85"/>
      <c r="BB53" s="102">
        <f t="shared" si="17"/>
        <v>0</v>
      </c>
      <c r="BC53" s="102">
        <f t="shared" si="18"/>
        <v>0</v>
      </c>
    </row>
    <row r="57" spans="1:55" x14ac:dyDescent="0.25">
      <c r="A57" s="62"/>
      <c r="B57" s="63" t="s">
        <v>55</v>
      </c>
      <c r="C57" s="62"/>
    </row>
    <row r="58" spans="1:55" ht="7" customHeight="1" x14ac:dyDescent="0.25">
      <c r="A58" s="62"/>
      <c r="B58" s="63"/>
      <c r="C58" s="62"/>
    </row>
    <row r="59" spans="1:55" x14ac:dyDescent="0.25">
      <c r="A59" s="62"/>
      <c r="B59" s="1" t="s">
        <v>56</v>
      </c>
      <c r="C59" s="62"/>
    </row>
    <row r="60" spans="1:55" x14ac:dyDescent="0.25">
      <c r="A60" s="62"/>
      <c r="B60" s="1" t="s">
        <v>57</v>
      </c>
      <c r="C60" s="62"/>
    </row>
    <row r="61" spans="1:55" x14ac:dyDescent="0.25">
      <c r="A61" s="62"/>
      <c r="B61" s="1" t="s">
        <v>11</v>
      </c>
      <c r="C61" s="62"/>
    </row>
    <row r="62" spans="1:55" x14ac:dyDescent="0.25">
      <c r="A62" s="62"/>
      <c r="C62" s="62"/>
    </row>
    <row r="63" spans="1:55" x14ac:dyDescent="0.25">
      <c r="A63" s="62"/>
      <c r="B63" s="64" t="s">
        <v>76</v>
      </c>
      <c r="C63" s="62"/>
    </row>
    <row r="64" spans="1:55" ht="7" customHeight="1" x14ac:dyDescent="0.25">
      <c r="A64" s="62"/>
      <c r="C64" s="62"/>
    </row>
    <row r="65" spans="1:3" x14ac:dyDescent="0.25">
      <c r="A65" s="65" t="s">
        <v>15</v>
      </c>
      <c r="C65" s="62"/>
    </row>
    <row r="66" spans="1:3" x14ac:dyDescent="0.25">
      <c r="A66" s="65" t="s">
        <v>16</v>
      </c>
      <c r="C66" s="62"/>
    </row>
    <row r="67" spans="1:3" x14ac:dyDescent="0.25">
      <c r="A67" s="65" t="s">
        <v>17</v>
      </c>
      <c r="C67" s="62"/>
    </row>
    <row r="68" spans="1:3" x14ac:dyDescent="0.25">
      <c r="A68" s="62"/>
      <c r="C68" s="62"/>
    </row>
    <row r="69" spans="1:3" x14ac:dyDescent="0.25">
      <c r="A69" s="66"/>
      <c r="B69" s="64" t="s">
        <v>58</v>
      </c>
      <c r="C69" s="62"/>
    </row>
    <row r="70" spans="1:3" ht="7" customHeight="1" x14ac:dyDescent="0.25">
      <c r="A70" s="66"/>
      <c r="B70" s="64"/>
      <c r="C70" s="62"/>
    </row>
    <row r="71" spans="1:3" x14ac:dyDescent="0.25">
      <c r="A71" s="65" t="s">
        <v>59</v>
      </c>
      <c r="B71" s="64"/>
      <c r="C71" s="62"/>
    </row>
    <row r="72" spans="1:3" x14ac:dyDescent="0.25">
      <c r="A72" s="65" t="s">
        <v>60</v>
      </c>
      <c r="B72" s="64"/>
      <c r="C72" s="62"/>
    </row>
    <row r="73" spans="1:3" x14ac:dyDescent="0.25">
      <c r="A73" s="65" t="s">
        <v>61</v>
      </c>
      <c r="C73" s="62"/>
    </row>
    <row r="74" spans="1:3" x14ac:dyDescent="0.25">
      <c r="A74" s="66"/>
      <c r="B74" s="67"/>
      <c r="C74" s="62"/>
    </row>
    <row r="75" spans="1:3" x14ac:dyDescent="0.25">
      <c r="A75" s="66"/>
      <c r="B75" s="64" t="s">
        <v>62</v>
      </c>
      <c r="C75" s="62"/>
    </row>
    <row r="76" spans="1:3" ht="7" customHeight="1" x14ac:dyDescent="0.25">
      <c r="A76" s="66"/>
      <c r="B76" s="64"/>
      <c r="C76" s="62"/>
    </row>
    <row r="77" spans="1:3" x14ac:dyDescent="0.25">
      <c r="A77" s="65" t="s">
        <v>63</v>
      </c>
      <c r="B77" s="64"/>
      <c r="C77" s="62"/>
    </row>
    <row r="78" spans="1:3" x14ac:dyDescent="0.25">
      <c r="A78" s="65" t="s">
        <v>64</v>
      </c>
      <c r="C78" s="62"/>
    </row>
    <row r="79" spans="1:3" x14ac:dyDescent="0.25">
      <c r="A79" s="65" t="s">
        <v>65</v>
      </c>
      <c r="B79" s="18"/>
      <c r="C79" s="62"/>
    </row>
    <row r="80" spans="1:3" x14ac:dyDescent="0.25">
      <c r="A80" s="65"/>
      <c r="B80" s="18"/>
      <c r="C80" s="62"/>
    </row>
    <row r="81" spans="1:3" x14ac:dyDescent="0.25">
      <c r="A81" s="68"/>
      <c r="B81" s="64" t="s">
        <v>66</v>
      </c>
      <c r="C81" s="62"/>
    </row>
    <row r="82" spans="1:3" ht="7" customHeight="1" x14ac:dyDescent="0.25">
      <c r="A82" s="68"/>
      <c r="B82" s="64"/>
      <c r="C82" s="62"/>
    </row>
    <row r="83" spans="1:3" x14ac:dyDescent="0.25">
      <c r="A83" s="68"/>
      <c r="B83" s="69" t="s">
        <v>67</v>
      </c>
      <c r="C83" s="62"/>
    </row>
    <row r="84" spans="1:3" x14ac:dyDescent="0.25">
      <c r="A84" s="62"/>
      <c r="C84" s="62"/>
    </row>
    <row r="85" spans="1:3" x14ac:dyDescent="0.25">
      <c r="A85" s="62"/>
      <c r="B85" s="70"/>
      <c r="C85" s="71"/>
    </row>
  </sheetData>
  <mergeCells count="21">
    <mergeCell ref="AW33:BC33"/>
    <mergeCell ref="AM34:AR34"/>
    <mergeCell ref="AS34:AU34"/>
    <mergeCell ref="AW34:BA34"/>
    <mergeCell ref="BB34:BC34"/>
    <mergeCell ref="AC33:AF33"/>
    <mergeCell ref="AG33:AK33"/>
    <mergeCell ref="AC34:AJ34"/>
    <mergeCell ref="AK34:AK35"/>
    <mergeCell ref="AM33:AU33"/>
    <mergeCell ref="L34:V35"/>
    <mergeCell ref="X34:AA35"/>
    <mergeCell ref="J36:J53"/>
    <mergeCell ref="I36:I53"/>
    <mergeCell ref="D34:J34"/>
    <mergeCell ref="G36:G53"/>
    <mergeCell ref="B36:B53"/>
    <mergeCell ref="C36:C53"/>
    <mergeCell ref="D36:D53"/>
    <mergeCell ref="E36:E53"/>
    <mergeCell ref="F36:F53"/>
  </mergeCells>
  <conditionalFormatting sqref="O39:O50">
    <cfRule type="dataBar" priority="1">
      <dataBar>
        <cfvo type="min"/>
        <cfvo type="max"/>
        <color theme="7" tint="0.59999389629810485"/>
      </dataBar>
      <extLst>
        <ext xmlns:x14="http://schemas.microsoft.com/office/spreadsheetml/2009/9/main" uri="{B025F937-C7B1-47D3-B67F-A62EFF666E3E}">
          <x14:id>{6CD31E28-99D1-4E39-A816-CFCEB0CF0209}</x14:id>
        </ext>
      </extLst>
    </cfRule>
    <cfRule type="dataBar" priority="2">
      <dataBar>
        <cfvo type="min"/>
        <cfvo type="max"/>
        <color theme="5" tint="0.39997558519241921"/>
      </dataBar>
      <extLst>
        <ext xmlns:x14="http://schemas.microsoft.com/office/spreadsheetml/2009/9/main" uri="{B025F937-C7B1-47D3-B67F-A62EFF666E3E}">
          <x14:id>{1523E8C0-9DCA-4BD1-99ED-F8A5A6ED3033}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{65A2197A-D712-4589-9F43-EDF4EB1F40DB}</x14:id>
        </ext>
      </extLst>
    </cfRule>
  </conditionalFormatting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Objeto empaquetador del shell" shapeId="1025" r:id="rId4">
          <objectPr defaultSize="0" autoPict="0" r:id="rId5">
            <anchor moveWithCells="1">
              <from>
                <xdr:col>9</xdr:col>
                <xdr:colOff>158750</xdr:colOff>
                <xdr:row>41</xdr:row>
                <xdr:rowOff>50800</xdr:rowOff>
              </from>
              <to>
                <xdr:col>9</xdr:col>
                <xdr:colOff>1270000</xdr:colOff>
                <xdr:row>44</xdr:row>
                <xdr:rowOff>6350</xdr:rowOff>
              </to>
            </anchor>
          </objectPr>
        </oleObject>
      </mc:Choice>
      <mc:Fallback>
        <oleObject progId="Objeto empaquetador del shell" shapeId="1025" r:id="rId4"/>
      </mc:Fallback>
    </mc:AlternateContent>
  </oleObjec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D31E28-99D1-4E39-A816-CFCEB0CF02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23E8C0-9DCA-4BD1-99ED-F8A5A6ED30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5A2197A-D712-4589-9F43-EDF4EB1F4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O39:O50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1600.05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dcterms:created xsi:type="dcterms:W3CDTF">2023-09-28T07:37:16Z</dcterms:created>
  <dcterms:modified xsi:type="dcterms:W3CDTF">2026-04-17T03:50:42Z</dcterms:modified>
</cp:coreProperties>
</file>