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kta\Bootcamp\Assingments\"/>
    </mc:Choice>
  </mc:AlternateContent>
  <xr:revisionPtr revIDLastSave="0" documentId="13_ncr:1_{1DD684CD-DE1B-4FBE-B075-CC51F6FE7718}" xr6:coauthVersionLast="47" xr6:coauthVersionMax="47" xr10:uidLastSave="{00000000-0000-0000-0000-000000000000}"/>
  <bookViews>
    <workbookView xWindow="-28920" yWindow="1680" windowWidth="29040" windowHeight="15720" activeTab="3" xr2:uid="{00000000-000D-0000-FFFF-FFFF00000000}"/>
  </bookViews>
  <sheets>
    <sheet name="Crowdfunding" sheetId="1" r:id="rId1"/>
    <sheet name="Campaigns outcome" sheetId="3" r:id="rId2"/>
    <sheet name="Country_PVT" sheetId="4" r:id="rId3"/>
    <sheet name="Month_Analysis PVT" sheetId="5" r:id="rId4"/>
    <sheet name="Bonus" sheetId="6" r:id="rId5"/>
    <sheet name="Bonus_Analysis" sheetId="7" r:id="rId6"/>
  </sheets>
  <definedNames>
    <definedName name="_xlnm._FilterDatabase" localSheetId="0" hidden="1">Crowdfunding!$P$1:$Q$1001</definedName>
    <definedName name="successful">Bonus!$B$1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3" l="1"/>
  <c r="F36" i="3"/>
  <c r="F37" i="3"/>
  <c r="F38" i="3"/>
  <c r="F39" i="3"/>
  <c r="F40" i="3"/>
  <c r="F41" i="3"/>
  <c r="F42" i="3"/>
  <c r="F34" i="3"/>
  <c r="E35" i="3"/>
  <c r="E36" i="3"/>
  <c r="E37" i="3"/>
  <c r="E38" i="3"/>
  <c r="E39" i="3"/>
  <c r="E40" i="3"/>
  <c r="E41" i="3"/>
  <c r="E42" i="3"/>
  <c r="E34" i="3"/>
  <c r="D35" i="3"/>
  <c r="D36" i="3"/>
  <c r="D37" i="3"/>
  <c r="D38" i="3"/>
  <c r="D39" i="3"/>
  <c r="D40" i="3"/>
  <c r="D41" i="3"/>
  <c r="D42" i="3"/>
  <c r="D34" i="3"/>
  <c r="J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2" i="7"/>
  <c r="C12" i="7"/>
  <c r="C13" i="7"/>
  <c r="C14" i="7"/>
  <c r="C24" i="7"/>
  <c r="C25" i="7"/>
  <c r="C26" i="7"/>
  <c r="C36" i="7"/>
  <c r="C37" i="7"/>
  <c r="C38" i="7"/>
  <c r="C48" i="7"/>
  <c r="C49" i="7"/>
  <c r="C50" i="7"/>
  <c r="C60" i="7"/>
  <c r="C61" i="7"/>
  <c r="C62" i="7"/>
  <c r="C72" i="7"/>
  <c r="C73" i="7"/>
  <c r="C74" i="7"/>
  <c r="C84" i="7"/>
  <c r="C85" i="7"/>
  <c r="C86" i="7"/>
  <c r="C96" i="7"/>
  <c r="C97" i="7"/>
  <c r="C98" i="7"/>
  <c r="C108" i="7"/>
  <c r="C109" i="7"/>
  <c r="C110" i="7"/>
  <c r="C120" i="7"/>
  <c r="C121" i="7"/>
  <c r="C122" i="7"/>
  <c r="C132" i="7"/>
  <c r="C133" i="7"/>
  <c r="C134" i="7"/>
  <c r="C144" i="7"/>
  <c r="C145" i="7"/>
  <c r="C146" i="7"/>
  <c r="C156" i="7"/>
  <c r="C157" i="7"/>
  <c r="C158" i="7"/>
  <c r="C168" i="7"/>
  <c r="C169" i="7"/>
  <c r="C170" i="7"/>
  <c r="C180" i="7"/>
  <c r="C181" i="7"/>
  <c r="C182" i="7"/>
  <c r="C192" i="7"/>
  <c r="C193" i="7"/>
  <c r="C194" i="7"/>
  <c r="C204" i="7"/>
  <c r="C205" i="7"/>
  <c r="C206" i="7"/>
  <c r="C216" i="7"/>
  <c r="C217" i="7"/>
  <c r="C218" i="7"/>
  <c r="C228" i="7"/>
  <c r="C229" i="7"/>
  <c r="C230" i="7"/>
  <c r="C240" i="7"/>
  <c r="C241" i="7"/>
  <c r="C242" i="7"/>
  <c r="C252" i="7"/>
  <c r="C253" i="7"/>
  <c r="C254" i="7"/>
  <c r="C264" i="7"/>
  <c r="C265" i="7"/>
  <c r="C266" i="7"/>
  <c r="C276" i="7"/>
  <c r="C277" i="7"/>
  <c r="C278" i="7"/>
  <c r="C288" i="7"/>
  <c r="C289" i="7"/>
  <c r="C290" i="7"/>
  <c r="C300" i="7"/>
  <c r="C301" i="7"/>
  <c r="C302" i="7"/>
  <c r="C312" i="7"/>
  <c r="C313" i="7"/>
  <c r="C314" i="7"/>
  <c r="C324" i="7"/>
  <c r="C325" i="7"/>
  <c r="C326" i="7"/>
  <c r="C335" i="7"/>
  <c r="C336" i="7"/>
  <c r="C337" i="7"/>
  <c r="C338" i="7"/>
  <c r="C348" i="7"/>
  <c r="C349" i="7"/>
  <c r="C350" i="7"/>
  <c r="C360" i="7"/>
  <c r="C361" i="7"/>
  <c r="C362" i="7"/>
  <c r="C372" i="7"/>
  <c r="C373" i="7"/>
  <c r="C374" i="7"/>
  <c r="C384" i="7"/>
  <c r="C385" i="7"/>
  <c r="C386" i="7"/>
  <c r="C396" i="7"/>
  <c r="C397" i="7"/>
  <c r="C398" i="7"/>
  <c r="C408" i="7"/>
  <c r="C409" i="7"/>
  <c r="C410" i="7"/>
  <c r="C420" i="7"/>
  <c r="C421" i="7"/>
  <c r="C422" i="7"/>
  <c r="C432" i="7"/>
  <c r="C433" i="7"/>
  <c r="C434" i="7"/>
  <c r="C444" i="7"/>
  <c r="C445" i="7"/>
  <c r="C446" i="7"/>
  <c r="C456" i="7"/>
  <c r="C457" i="7"/>
  <c r="C458" i="7"/>
  <c r="C468" i="7"/>
  <c r="C469" i="7"/>
  <c r="C470" i="7"/>
  <c r="C480" i="7"/>
  <c r="C481" i="7"/>
  <c r="C482" i="7"/>
  <c r="C492" i="7"/>
  <c r="C493" i="7"/>
  <c r="C494" i="7"/>
  <c r="C504" i="7"/>
  <c r="C505" i="7"/>
  <c r="C506" i="7"/>
  <c r="C516" i="7"/>
  <c r="C517" i="7"/>
  <c r="C518" i="7"/>
  <c r="C528" i="7"/>
  <c r="C529" i="7"/>
  <c r="C530" i="7"/>
  <c r="C540" i="7"/>
  <c r="C541" i="7"/>
  <c r="C542" i="7"/>
  <c r="C552" i="7"/>
  <c r="C553" i="7"/>
  <c r="C554" i="7"/>
  <c r="C564" i="7"/>
  <c r="C565" i="7"/>
  <c r="C566" i="7"/>
  <c r="M7" i="7"/>
  <c r="M8" i="7" s="1"/>
  <c r="J7" i="7"/>
  <c r="J8" i="7" s="1"/>
  <c r="M5" i="7"/>
  <c r="M4" i="7"/>
  <c r="M3" i="7"/>
  <c r="M2" i="7"/>
  <c r="J5" i="7"/>
  <c r="J4" i="7"/>
  <c r="J3" i="7"/>
  <c r="J2" i="7"/>
  <c r="C3" i="7" s="1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E3" i="6" s="1"/>
  <c r="B4" i="6"/>
  <c r="B5" i="6"/>
  <c r="E5" i="6" s="1"/>
  <c r="B6" i="6"/>
  <c r="B7" i="6"/>
  <c r="B8" i="6"/>
  <c r="B9" i="6"/>
  <c r="E9" i="6" s="1"/>
  <c r="B10" i="6"/>
  <c r="B11" i="6"/>
  <c r="E11" i="6" s="1"/>
  <c r="B12" i="6"/>
  <c r="B13" i="6"/>
  <c r="B2" i="6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F6" i="6" s="1"/>
  <c r="E4" i="6"/>
  <c r="G4" i="6" s="1"/>
  <c r="E13" i="6"/>
  <c r="H13" i="6" s="1"/>
  <c r="E12" i="6"/>
  <c r="G12" i="6" s="1"/>
  <c r="E10" i="6"/>
  <c r="H10" i="6" s="1"/>
  <c r="C563" i="7"/>
  <c r="C551" i="7"/>
  <c r="C539" i="7"/>
  <c r="C527" i="7"/>
  <c r="C515" i="7"/>
  <c r="C503" i="7"/>
  <c r="C491" i="7"/>
  <c r="C479" i="7"/>
  <c r="C467" i="7"/>
  <c r="C455" i="7"/>
  <c r="C443" i="7"/>
  <c r="C431" i="7"/>
  <c r="C419" i="7"/>
  <c r="C407" i="7"/>
  <c r="C395" i="7"/>
  <c r="C383" i="7"/>
  <c r="C371" i="7"/>
  <c r="C359" i="7"/>
  <c r="C347" i="7"/>
  <c r="C323" i="7"/>
  <c r="C299" i="7"/>
  <c r="C287" i="7"/>
  <c r="C275" i="7"/>
  <c r="C263" i="7"/>
  <c r="C251" i="7"/>
  <c r="C239" i="7"/>
  <c r="C227" i="7"/>
  <c r="C215" i="7"/>
  <c r="C203" i="7"/>
  <c r="C191" i="7"/>
  <c r="C179" i="7"/>
  <c r="C167" i="7"/>
  <c r="C155" i="7"/>
  <c r="C143" i="7"/>
  <c r="C131" i="7"/>
  <c r="C119" i="7"/>
  <c r="C107" i="7"/>
  <c r="C95" i="7"/>
  <c r="C83" i="7"/>
  <c r="C71" i="7"/>
  <c r="C59" i="7"/>
  <c r="C47" i="7"/>
  <c r="C35" i="7"/>
  <c r="C23" i="7"/>
  <c r="C11" i="7"/>
  <c r="C562" i="7"/>
  <c r="C550" i="7"/>
  <c r="C538" i="7"/>
  <c r="C526" i="7"/>
  <c r="C514" i="7"/>
  <c r="C502" i="7"/>
  <c r="C490" i="7"/>
  <c r="C478" i="7"/>
  <c r="C466" i="7"/>
  <c r="C454" i="7"/>
  <c r="C442" i="7"/>
  <c r="C430" i="7"/>
  <c r="C418" i="7"/>
  <c r="C406" i="7"/>
  <c r="C394" i="7"/>
  <c r="C382" i="7"/>
  <c r="C370" i="7"/>
  <c r="C358" i="7"/>
  <c r="C346" i="7"/>
  <c r="C334" i="7"/>
  <c r="C322" i="7"/>
  <c r="C310" i="7"/>
  <c r="C298" i="7"/>
  <c r="C286" i="7"/>
  <c r="C274" i="7"/>
  <c r="C262" i="7"/>
  <c r="C250" i="7"/>
  <c r="C238" i="7"/>
  <c r="C226" i="7"/>
  <c r="C214" i="7"/>
  <c r="C202" i="7"/>
  <c r="C190" i="7"/>
  <c r="C178" i="7"/>
  <c r="C166" i="7"/>
  <c r="C154" i="7"/>
  <c r="C142" i="7"/>
  <c r="C130" i="7"/>
  <c r="C118" i="7"/>
  <c r="C106" i="7"/>
  <c r="C94" i="7"/>
  <c r="C82" i="7"/>
  <c r="C70" i="7"/>
  <c r="C58" i="7"/>
  <c r="C46" i="7"/>
  <c r="C34" i="7"/>
  <c r="C22" i="7"/>
  <c r="C10" i="7"/>
  <c r="C311" i="7"/>
  <c r="C561" i="7"/>
  <c r="C549" i="7"/>
  <c r="C537" i="7"/>
  <c r="C525" i="7"/>
  <c r="C513" i="7"/>
  <c r="C501" i="7"/>
  <c r="C489" i="7"/>
  <c r="C477" i="7"/>
  <c r="C465" i="7"/>
  <c r="C453" i="7"/>
  <c r="C441" i="7"/>
  <c r="C429" i="7"/>
  <c r="C417" i="7"/>
  <c r="C405" i="7"/>
  <c r="C393" i="7"/>
  <c r="C381" i="7"/>
  <c r="C369" i="7"/>
  <c r="C357" i="7"/>
  <c r="C345" i="7"/>
  <c r="C333" i="7"/>
  <c r="C321" i="7"/>
  <c r="C309" i="7"/>
  <c r="C297" i="7"/>
  <c r="C285" i="7"/>
  <c r="C273" i="7"/>
  <c r="C261" i="7"/>
  <c r="C249" i="7"/>
  <c r="C237" i="7"/>
  <c r="C225" i="7"/>
  <c r="C213" i="7"/>
  <c r="C201" i="7"/>
  <c r="C189" i="7"/>
  <c r="C177" i="7"/>
  <c r="C165" i="7"/>
  <c r="C153" i="7"/>
  <c r="C141" i="7"/>
  <c r="C129" i="7"/>
  <c r="C117" i="7"/>
  <c r="C105" i="7"/>
  <c r="C93" i="7"/>
  <c r="C81" i="7"/>
  <c r="C69" i="7"/>
  <c r="C57" i="7"/>
  <c r="C45" i="7"/>
  <c r="C33" i="7"/>
  <c r="C21" i="7"/>
  <c r="C9" i="7"/>
  <c r="C560" i="7"/>
  <c r="C548" i="7"/>
  <c r="C536" i="7"/>
  <c r="C524" i="7"/>
  <c r="C512" i="7"/>
  <c r="C500" i="7"/>
  <c r="C488" i="7"/>
  <c r="C476" i="7"/>
  <c r="C464" i="7"/>
  <c r="C452" i="7"/>
  <c r="C440" i="7"/>
  <c r="C428" i="7"/>
  <c r="C416" i="7"/>
  <c r="C404" i="7"/>
  <c r="C392" i="7"/>
  <c r="C380" i="7"/>
  <c r="C368" i="7"/>
  <c r="C356" i="7"/>
  <c r="C344" i="7"/>
  <c r="C332" i="7"/>
  <c r="C320" i="7"/>
  <c r="C308" i="7"/>
  <c r="C296" i="7"/>
  <c r="C284" i="7"/>
  <c r="C272" i="7"/>
  <c r="C260" i="7"/>
  <c r="C248" i="7"/>
  <c r="C236" i="7"/>
  <c r="C224" i="7"/>
  <c r="C212" i="7"/>
  <c r="C200" i="7"/>
  <c r="C188" i="7"/>
  <c r="C176" i="7"/>
  <c r="C164" i="7"/>
  <c r="C152" i="7"/>
  <c r="C140" i="7"/>
  <c r="C128" i="7"/>
  <c r="C116" i="7"/>
  <c r="C104" i="7"/>
  <c r="C92" i="7"/>
  <c r="C80" i="7"/>
  <c r="C68" i="7"/>
  <c r="C56" i="7"/>
  <c r="C44" i="7"/>
  <c r="C32" i="7"/>
  <c r="C20" i="7"/>
  <c r="C8" i="7"/>
  <c r="C559" i="7"/>
  <c r="C547" i="7"/>
  <c r="C535" i="7"/>
  <c r="C523" i="7"/>
  <c r="C511" i="7"/>
  <c r="C499" i="7"/>
  <c r="C487" i="7"/>
  <c r="C475" i="7"/>
  <c r="C463" i="7"/>
  <c r="C451" i="7"/>
  <c r="C439" i="7"/>
  <c r="C427" i="7"/>
  <c r="C415" i="7"/>
  <c r="C403" i="7"/>
  <c r="C391" i="7"/>
  <c r="C379" i="7"/>
  <c r="C367" i="7"/>
  <c r="C355" i="7"/>
  <c r="C343" i="7"/>
  <c r="C331" i="7"/>
  <c r="C319" i="7"/>
  <c r="C307" i="7"/>
  <c r="C295" i="7"/>
  <c r="C283" i="7"/>
  <c r="C271" i="7"/>
  <c r="C259" i="7"/>
  <c r="C247" i="7"/>
  <c r="C235" i="7"/>
  <c r="C223" i="7"/>
  <c r="C211" i="7"/>
  <c r="C199" i="7"/>
  <c r="C187" i="7"/>
  <c r="C175" i="7"/>
  <c r="C163" i="7"/>
  <c r="C151" i="7"/>
  <c r="C139" i="7"/>
  <c r="C127" i="7"/>
  <c r="C115" i="7"/>
  <c r="C103" i="7"/>
  <c r="C91" i="7"/>
  <c r="C79" i="7"/>
  <c r="C67" i="7"/>
  <c r="C55" i="7"/>
  <c r="C43" i="7"/>
  <c r="C31" i="7"/>
  <c r="C19" i="7"/>
  <c r="C7" i="7"/>
  <c r="C558" i="7"/>
  <c r="C546" i="7"/>
  <c r="C534" i="7"/>
  <c r="C522" i="7"/>
  <c r="C510" i="7"/>
  <c r="C498" i="7"/>
  <c r="C486" i="7"/>
  <c r="C474" i="7"/>
  <c r="C462" i="7"/>
  <c r="C450" i="7"/>
  <c r="C438" i="7"/>
  <c r="C426" i="7"/>
  <c r="C414" i="7"/>
  <c r="C402" i="7"/>
  <c r="C390" i="7"/>
  <c r="C378" i="7"/>
  <c r="C366" i="7"/>
  <c r="C354" i="7"/>
  <c r="C342" i="7"/>
  <c r="C330" i="7"/>
  <c r="C318" i="7"/>
  <c r="C306" i="7"/>
  <c r="C294" i="7"/>
  <c r="C282" i="7"/>
  <c r="C270" i="7"/>
  <c r="C258" i="7"/>
  <c r="C246" i="7"/>
  <c r="C234" i="7"/>
  <c r="C222" i="7"/>
  <c r="C210" i="7"/>
  <c r="C198" i="7"/>
  <c r="C186" i="7"/>
  <c r="C174" i="7"/>
  <c r="C162" i="7"/>
  <c r="C150" i="7"/>
  <c r="C138" i="7"/>
  <c r="C126" i="7"/>
  <c r="C114" i="7"/>
  <c r="C102" i="7"/>
  <c r="C90" i="7"/>
  <c r="C78" i="7"/>
  <c r="C66" i="7"/>
  <c r="C54" i="7"/>
  <c r="C42" i="7"/>
  <c r="C30" i="7"/>
  <c r="C18" i="7"/>
  <c r="C6" i="7"/>
  <c r="C557" i="7"/>
  <c r="C545" i="7"/>
  <c r="C533" i="7"/>
  <c r="C521" i="7"/>
  <c r="C509" i="7"/>
  <c r="C497" i="7"/>
  <c r="C485" i="7"/>
  <c r="C473" i="7"/>
  <c r="C461" i="7"/>
  <c r="C449" i="7"/>
  <c r="C437" i="7"/>
  <c r="C425" i="7"/>
  <c r="C413" i="7"/>
  <c r="C401" i="7"/>
  <c r="C389" i="7"/>
  <c r="C377" i="7"/>
  <c r="C365" i="7"/>
  <c r="C353" i="7"/>
  <c r="C341" i="7"/>
  <c r="C329" i="7"/>
  <c r="C317" i="7"/>
  <c r="C305" i="7"/>
  <c r="C293" i="7"/>
  <c r="C281" i="7"/>
  <c r="C269" i="7"/>
  <c r="C257" i="7"/>
  <c r="C245" i="7"/>
  <c r="C233" i="7"/>
  <c r="C221" i="7"/>
  <c r="C209" i="7"/>
  <c r="C197" i="7"/>
  <c r="C185" i="7"/>
  <c r="C173" i="7"/>
  <c r="C161" i="7"/>
  <c r="C149" i="7"/>
  <c r="C137" i="7"/>
  <c r="C125" i="7"/>
  <c r="C113" i="7"/>
  <c r="C101" i="7"/>
  <c r="C89" i="7"/>
  <c r="C77" i="7"/>
  <c r="C65" i="7"/>
  <c r="C53" i="7"/>
  <c r="C41" i="7"/>
  <c r="C29" i="7"/>
  <c r="C17" i="7"/>
  <c r="C5" i="7"/>
  <c r="C556" i="7"/>
  <c r="C544" i="7"/>
  <c r="C532" i="7"/>
  <c r="C520" i="7"/>
  <c r="C508" i="7"/>
  <c r="C496" i="7"/>
  <c r="C484" i="7"/>
  <c r="C472" i="7"/>
  <c r="C460" i="7"/>
  <c r="C448" i="7"/>
  <c r="C436" i="7"/>
  <c r="C424" i="7"/>
  <c r="C412" i="7"/>
  <c r="C400" i="7"/>
  <c r="C388" i="7"/>
  <c r="C376" i="7"/>
  <c r="C364" i="7"/>
  <c r="C352" i="7"/>
  <c r="C340" i="7"/>
  <c r="C328" i="7"/>
  <c r="C316" i="7"/>
  <c r="C304" i="7"/>
  <c r="C292" i="7"/>
  <c r="C280" i="7"/>
  <c r="C268" i="7"/>
  <c r="C256" i="7"/>
  <c r="C244" i="7"/>
  <c r="C232" i="7"/>
  <c r="C220" i="7"/>
  <c r="C208" i="7"/>
  <c r="C196" i="7"/>
  <c r="C184" i="7"/>
  <c r="C172" i="7"/>
  <c r="C160" i="7"/>
  <c r="C148" i="7"/>
  <c r="C136" i="7"/>
  <c r="C124" i="7"/>
  <c r="C112" i="7"/>
  <c r="C100" i="7"/>
  <c r="C88" i="7"/>
  <c r="C76" i="7"/>
  <c r="C64" i="7"/>
  <c r="C52" i="7"/>
  <c r="C40" i="7"/>
  <c r="C28" i="7"/>
  <c r="C16" i="7"/>
  <c r="C4" i="7"/>
  <c r="C2" i="7"/>
  <c r="C555" i="7"/>
  <c r="C543" i="7"/>
  <c r="C531" i="7"/>
  <c r="C519" i="7"/>
  <c r="C507" i="7"/>
  <c r="C495" i="7"/>
  <c r="C483" i="7"/>
  <c r="C471" i="7"/>
  <c r="C459" i="7"/>
  <c r="C447" i="7"/>
  <c r="C435" i="7"/>
  <c r="C423" i="7"/>
  <c r="C411" i="7"/>
  <c r="C399" i="7"/>
  <c r="C387" i="7"/>
  <c r="C375" i="7"/>
  <c r="C363" i="7"/>
  <c r="C351" i="7"/>
  <c r="C339" i="7"/>
  <c r="C327" i="7"/>
  <c r="C315" i="7"/>
  <c r="C303" i="7"/>
  <c r="C291" i="7"/>
  <c r="C279" i="7"/>
  <c r="C267" i="7"/>
  <c r="C255" i="7"/>
  <c r="C243" i="7"/>
  <c r="C231" i="7"/>
  <c r="C219" i="7"/>
  <c r="C207" i="7"/>
  <c r="C195" i="7"/>
  <c r="C183" i="7"/>
  <c r="C171" i="7"/>
  <c r="C159" i="7"/>
  <c r="C147" i="7"/>
  <c r="C135" i="7"/>
  <c r="C123" i="7"/>
  <c r="C111" i="7"/>
  <c r="C99" i="7"/>
  <c r="C87" i="7"/>
  <c r="C75" i="7"/>
  <c r="C63" i="7"/>
  <c r="C51" i="7"/>
  <c r="C39" i="7"/>
  <c r="C27" i="7"/>
  <c r="C15" i="7"/>
  <c r="E8" i="6"/>
  <c r="G8" i="6" s="1"/>
  <c r="E2" i="6"/>
  <c r="G2" i="6" s="1"/>
  <c r="G11" i="6"/>
  <c r="H11" i="6"/>
  <c r="G9" i="6"/>
  <c r="H9" i="6"/>
  <c r="G6" i="6"/>
  <c r="H6" i="6"/>
  <c r="G5" i="6"/>
  <c r="H5" i="6"/>
  <c r="G3" i="6"/>
  <c r="H3" i="6"/>
  <c r="F11" i="6"/>
  <c r="F9" i="6"/>
  <c r="E7" i="6"/>
  <c r="F7" i="6" s="1"/>
  <c r="F5" i="6"/>
  <c r="F3" i="6"/>
  <c r="F8" i="6" l="1"/>
  <c r="F10" i="6"/>
  <c r="F12" i="6"/>
  <c r="G10" i="6"/>
  <c r="F4" i="6"/>
  <c r="H8" i="6"/>
  <c r="H4" i="6"/>
  <c r="H12" i="6"/>
  <c r="G13" i="6"/>
  <c r="F13" i="6"/>
  <c r="F2" i="6"/>
  <c r="H2" i="6"/>
  <c r="G7" i="6"/>
  <c r="H7" i="6"/>
</calcChain>
</file>

<file path=xl/sharedStrings.xml><?xml version="1.0" encoding="utf-8"?>
<sst xmlns="http://schemas.openxmlformats.org/spreadsheetml/2006/main" count="9106" uniqueCount="2143">
  <si>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</si>
  <si>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</si>
  <si>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</si>
  <si>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</si>
  <si>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</si>
  <si>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</si>
  <si>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</si>
  <si>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</si>
  <si>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</si>
  <si>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</si>
  <si>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</si>
  <si>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</si>
  <si>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</si>
  <si>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</si>
  <si>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</si>
  <si>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</si>
  <si>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</si>
  <si>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</si>
  <si>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</si>
  <si>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</si>
  <si>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</si>
  <si>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</si>
  <si>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</si>
  <si>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</si>
  <si>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</si>
  <si>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</si>
  <si>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</si>
  <si>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</si>
  <si>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</si>
  <si>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</si>
  <si>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</si>
  <si>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</si>
  <si>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</si>
  <si>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</si>
  <si>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</si>
  <si>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</si>
  <si>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</si>
  <si>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</si>
  <si>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</si>
  <si>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</si>
  <si>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</si>
  <si>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</si>
  <si>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</si>
  <si>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</si>
  <si>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</si>
  <si>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</si>
  <si>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</si>
  <si>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</si>
  <si>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</si>
  <si>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</si>
  <si>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</si>
  <si>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</si>
  <si>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</si>
  <si>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</si>
  <si>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</si>
  <si>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</si>
  <si>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</si>
  <si>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</si>
  <si>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</si>
  <si>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</si>
  <si>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</si>
  <si>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</si>
  <si>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</si>
  <si>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</si>
  <si>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</si>
  <si>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</si>
  <si>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</si>
  <si>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</si>
  <si>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</si>
  <si>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</si>
  <si>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</si>
  <si>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</si>
  <si>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</si>
  <si>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</si>
  <si>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</si>
  <si>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</si>
  <si>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</si>
  <si>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</si>
  <si>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</si>
  <si>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</si>
  <si>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</si>
  <si>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</si>
  <si>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</si>
  <si>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</si>
  <si>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</si>
  <si>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</si>
  <si>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</si>
  <si>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</si>
  <si>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</si>
  <si>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</si>
  <si>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</si>
  <si>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</si>
  <si>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</si>
  <si>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</si>
  <si>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</si>
  <si>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</si>
  <si>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</si>
  <si>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</si>
  <si>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</si>
  <si>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</si>
  <si>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</si>
  <si>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</si>
  <si>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</si>
  <si>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</si>
  <si>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</si>
  <si>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</si>
  <si>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</si>
  <si>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</si>
  <si>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</si>
  <si>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</si>
  <si>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</si>
  <si>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</si>
  <si>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</si>
  <si>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</si>
  <si>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</si>
  <si>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</si>
  <si>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</si>
  <si>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</si>
  <si>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</si>
  <si>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</si>
  <si>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</si>
  <si>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</si>
  <si>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</si>
  <si>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</si>
  <si>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</si>
  <si>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</si>
  <si>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</si>
  <si>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</si>
  <si>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</si>
  <si>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</si>
  <si>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</si>
  <si>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</si>
  <si>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</si>
  <si>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</si>
  <si>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</si>
  <si>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</si>
  <si>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</si>
  <si>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</si>
  <si>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</si>
  <si>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</si>
  <si>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</si>
  <si>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</si>
  <si>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</si>
  <si>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</si>
  <si>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</si>
  <si>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</si>
  <si>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</si>
  <si>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</si>
  <si>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</si>
  <si>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</si>
  <si>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</si>
  <si>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</si>
  <si>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</si>
  <si>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</si>
  <si>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</si>
  <si>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</si>
  <si>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</si>
  <si>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</si>
  <si>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</si>
  <si>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</si>
  <si>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</si>
  <si>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</si>
  <si>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</si>
  <si>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</si>
  <si>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</si>
  <si>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</si>
  <si>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</si>
  <si>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</si>
  <si>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</si>
  <si>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</si>
  <si>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</si>
  <si>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</si>
  <si>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</si>
  <si>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</si>
  <si>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</si>
  <si>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</si>
  <si>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</si>
  <si>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</si>
  <si>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</si>
  <si>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</si>
  <si>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</si>
  <si>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</si>
  <si>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</si>
  <si>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</si>
  <si>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</si>
  <si>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</si>
  <si>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</si>
  <si>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</si>
  <si>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</si>
  <si>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</si>
  <si>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</si>
  <si>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</si>
  <si>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</si>
  <si>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</si>
  <si>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</si>
  <si>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</si>
  <si>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</si>
  <si>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</si>
  <si>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</si>
  <si>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</si>
  <si>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</si>
  <si>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</si>
  <si>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</si>
  <si>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</si>
  <si>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</si>
  <si>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</si>
  <si>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</si>
  <si>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</si>
  <si>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</si>
  <si>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</si>
  <si>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</si>
  <si>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</si>
  <si>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</si>
  <si>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</si>
  <si>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</si>
  <si>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</si>
  <si>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</si>
  <si>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</si>
  <si>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</si>
  <si>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</si>
  <si>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</si>
  <si>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</si>
  <si>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</si>
  <si>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</si>
  <si>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</si>
  <si>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</si>
  <si>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</si>
  <si>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</si>
  <si>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</si>
  <si>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</si>
  <si>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</si>
  <si>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</si>
  <si>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</si>
  <si>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</si>
  <si>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</si>
  <si>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</si>
  <si>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</si>
  <si>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</si>
  <si>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</si>
  <si>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</si>
  <si>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</si>
  <si>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</si>
  <si>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</si>
  <si>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</si>
  <si>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</si>
  <si>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</si>
  <si>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</si>
  <si>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</si>
  <si>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</si>
  <si>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</si>
  <si>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</si>
  <si>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</si>
  <si>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</si>
  <si>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</si>
  <si>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</si>
  <si>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</si>
  <si>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</si>
  <si>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</si>
  <si>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</si>
  <si>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</si>
  <si>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</si>
  <si>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</si>
  <si>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</si>
  <si>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</si>
  <si>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</si>
  <si>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</si>
  <si>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</si>
  <si>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</si>
  <si>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</si>
  <si>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</si>
  <si>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</si>
  <si>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</si>
  <si>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</si>
  <si>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</si>
  <si>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</si>
  <si>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</si>
  <si>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</si>
  <si>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</si>
  <si>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</si>
  <si>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</si>
  <si>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</si>
  <si>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</si>
  <si>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</si>
  <si>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</si>
  <si>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</si>
  <si>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</si>
  <si>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</si>
  <si>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</si>
  <si>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</si>
  <si>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</si>
  <si>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</si>
  <si>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</si>
  <si>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</si>
  <si>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</si>
  <si>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</si>
  <si>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</si>
  <si>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</si>
  <si>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</si>
  <si>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</si>
  <si>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</si>
  <si>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</si>
  <si>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</si>
  <si>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</si>
  <si>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</si>
  <si>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</si>
  <si>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</si>
  <si>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</si>
  <si>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</si>
  <si>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</si>
  <si>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</si>
  <si>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</si>
  <si>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</si>
  <si>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</si>
  <si>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</si>
  <si>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</si>
  <si>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</si>
  <si>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</si>
  <si>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</si>
  <si>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</si>
  <si>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</si>
  <si>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</si>
  <si>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</si>
  <si>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</si>
  <si>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</si>
  <si>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</si>
  <si>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</si>
  <si>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</si>
  <si>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</si>
  <si>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</si>
  <si>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</si>
  <si>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</si>
  <si>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</si>
  <si>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</si>
  <si>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</si>
  <si>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</si>
  <si>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</si>
  <si>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</si>
  <si>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</si>
  <si>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</si>
  <si>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</si>
  <si>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</si>
  <si>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</si>
  <si>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</si>
  <si>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</si>
  <si>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</si>
  <si>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</si>
  <si>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</si>
  <si>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</si>
  <si>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</si>
  <si>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</si>
  <si>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</si>
  <si>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</si>
  <si>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</si>
  <si>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</si>
  <si>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</si>
  <si>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</si>
  <si>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</si>
  <si>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</si>
  <si>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</si>
  <si>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</si>
  <si>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</si>
  <si>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</si>
  <si>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</si>
  <si>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</si>
  <si>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</si>
  <si>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</si>
  <si>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</si>
  <si>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</si>
  <si>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</si>
  <si>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</si>
  <si>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</si>
  <si>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</si>
  <si>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</si>
  <si>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</si>
  <si>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</si>
  <si>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</si>
  <si>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</si>
  <si>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</si>
  <si>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</si>
  <si>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</si>
  <si>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</si>
  <si>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</si>
  <si>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</si>
  <si>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</si>
  <si>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</si>
  <si>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</si>
  <si>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</si>
  <si>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</si>
  <si>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</si>
  <si>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</si>
  <si>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</si>
  <si>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</si>
  <si>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</si>
  <si>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</si>
  <si>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</si>
  <si>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</si>
  <si>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</si>
  <si>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</si>
  <si>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</si>
  <si>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</si>
  <si>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</si>
  <si>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</si>
  <si>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</si>
  <si>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</si>
  <si>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</si>
  <si>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</si>
  <si>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</si>
  <si>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</si>
  <si>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</si>
  <si>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</si>
  <si>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</si>
  <si>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</si>
  <si>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</si>
  <si>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</si>
  <si>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</si>
  <si>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</si>
  <si>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</si>
  <si>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</si>
  <si>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</si>
  <si>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</si>
  <si>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</si>
  <si>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</si>
  <si>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</si>
  <si>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</si>
  <si>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</si>
  <si>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</si>
  <si>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</si>
  <si>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</si>
  <si>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</si>
  <si>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</si>
  <si>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</si>
  <si>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</si>
  <si>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</si>
  <si>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</si>
  <si>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</si>
  <si>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</si>
  <si>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</si>
  <si>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</si>
  <si>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</si>
  <si>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</si>
  <si>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</si>
  <si>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</si>
  <si>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</si>
  <si>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</si>
  <si>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</si>
  <si>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</si>
  <si>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</si>
  <si>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</si>
  <si>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</si>
  <si>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</si>
  <si>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</si>
  <si>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</si>
  <si>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</si>
  <si>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</si>
  <si>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</si>
  <si>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</si>
  <si>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</si>
  <si>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</si>
  <si>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</si>
  <si>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</si>
  <si>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</si>
  <si>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</si>
  <si>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</si>
  <si>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</si>
  <si>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</si>
  <si>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</si>
  <si>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</si>
  <si>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</si>
  <si>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</si>
  <si>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</si>
  <si>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</si>
  <si>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</si>
  <si>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</si>
  <si>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</si>
  <si>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</si>
  <si>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</si>
  <si>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</si>
  <si>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</si>
  <si>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</si>
  <si>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</si>
  <si>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</si>
  <si>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</si>
  <si>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</si>
  <si>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</si>
  <si>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</si>
  <si>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</si>
  <si>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</si>
  <si>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</si>
  <si>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</si>
  <si>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</si>
  <si>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</si>
  <si>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</si>
  <si>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</si>
  <si>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</si>
  <si>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</si>
  <si>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</si>
  <si>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</si>
  <si>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</si>
  <si>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</si>
  <si>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</si>
  <si>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</si>
  <si>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</si>
  <si>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</si>
  <si>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</si>
  <si>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</si>
  <si>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</si>
  <si>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</si>
  <si>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</si>
  <si>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</si>
  <si>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</si>
  <si>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</si>
  <si>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</si>
  <si>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</si>
  <si>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</si>
  <si>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</si>
  <si>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</si>
  <si>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</si>
  <si>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</si>
  <si>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</si>
  <si>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</si>
  <si>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</si>
  <si>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</si>
  <si>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</si>
  <si>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</si>
  <si>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</si>
  <si>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</si>
  <si>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</si>
  <si>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</si>
  <si>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</si>
  <si>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</si>
  <si>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</si>
  <si>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</si>
  <si>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</si>
  <si>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</si>
  <si>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</si>
  <si>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</si>
  <si>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</si>
  <si>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</si>
  <si>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</si>
  <si>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</si>
  <si>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</si>
  <si>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</si>
  <si>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</si>
  <si>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</si>
  <si>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</si>
  <si>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</si>
  <si>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</si>
  <si>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</si>
  <si>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</si>
  <si>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</si>
  <si>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</si>
  <si>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</si>
  <si>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</si>
  <si>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</si>
  <si>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</si>
  <si>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</si>
  <si>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</si>
  <si>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</si>
  <si>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</si>
  <si>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</si>
  <si>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</si>
  <si>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</si>
  <si>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</si>
  <si>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</si>
  <si>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</si>
  <si>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</si>
  <si>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</si>
  <si>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</si>
  <si>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</si>
  <si>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</si>
  <si>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</si>
  <si>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</si>
  <si>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</si>
  <si>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</si>
  <si>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</si>
  <si>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</si>
  <si>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</si>
  <si>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</si>
  <si>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</si>
  <si>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</si>
  <si>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</si>
  <si>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</si>
  <si>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</si>
  <si>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</si>
  <si>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</si>
  <si>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</si>
  <si>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</si>
  <si>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</si>
  <si>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</si>
  <si>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</si>
  <si>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</si>
  <si>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</si>
  <si>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</si>
  <si>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</si>
  <si>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</si>
  <si>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</si>
  <si>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</si>
  <si>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</si>
  <si>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</si>
  <si>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</si>
  <si>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</si>
  <si>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</si>
  <si>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</si>
  <si>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</si>
  <si>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</si>
  <si>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</si>
  <si>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</si>
  <si>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</si>
  <si>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</si>
  <si>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</si>
  <si>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</si>
  <si>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</si>
  <si>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</si>
  <si>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</si>
  <si>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</si>
  <si>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</si>
  <si>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</si>
  <si>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</si>
  <si>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</si>
  <si>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</si>
  <si>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</si>
  <si>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</si>
  <si>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</si>
  <si>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</si>
  <si>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</si>
  <si>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</si>
  <si>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</si>
  <si>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</si>
  <si>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</si>
  <si>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</si>
  <si>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</si>
  <si>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</si>
  <si>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</si>
  <si>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</si>
  <si>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</si>
  <si>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</si>
  <si>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</si>
  <si>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</si>
  <si>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</si>
  <si>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</si>
  <si>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</si>
  <si>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</si>
  <si>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</si>
  <si>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</si>
  <si>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</si>
  <si>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</si>
  <si>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</si>
  <si>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</si>
  <si>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</si>
  <si>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</si>
  <si>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</si>
  <si>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</si>
  <si>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</si>
  <si>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</si>
  <si>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</si>
  <si>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</si>
  <si>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</si>
  <si>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</si>
  <si>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</si>
  <si>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</si>
  <si>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</si>
  <si>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</si>
  <si>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</si>
  <si>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</si>
  <si>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</si>
  <si>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</si>
  <si>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</si>
  <si>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</si>
  <si>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</si>
  <si>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</si>
  <si>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</si>
  <si>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</si>
  <si>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</si>
  <si>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</si>
  <si>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</si>
  <si>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</si>
  <si>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</si>
  <si>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</si>
  <si>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</si>
  <si>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</si>
  <si>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</si>
  <si>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</si>
  <si>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</si>
  <si>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</si>
  <si>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</si>
  <si>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</si>
  <si>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</si>
  <si>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</si>
  <si>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</si>
  <si>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</si>
  <si>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</si>
  <si>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</si>
  <si>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</si>
  <si>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</si>
  <si>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</si>
  <si>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</si>
  <si>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</si>
  <si>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</si>
  <si>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</si>
  <si>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</si>
  <si>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</si>
  <si>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</si>
  <si>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</si>
  <si>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</si>
  <si>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</si>
  <si>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</si>
  <si>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</si>
  <si>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</si>
  <si>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</si>
  <si>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</si>
  <si>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</si>
  <si>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</si>
  <si>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</si>
  <si>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</si>
  <si>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</si>
  <si>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</si>
  <si>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</si>
  <si>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</si>
  <si>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</si>
  <si>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</si>
  <si>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</si>
  <si>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</si>
  <si>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</si>
  <si>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</si>
  <si>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</si>
  <si>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</si>
  <si>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</si>
  <si>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</si>
  <si>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</si>
  <si>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</si>
  <si>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</si>
  <si>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</si>
  <si>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</si>
  <si>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</si>
  <si>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</si>
  <si>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</si>
  <si>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</si>
  <si>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</si>
  <si>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</si>
  <si>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</si>
  <si>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</si>
  <si>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</si>
  <si>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</si>
  <si>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</si>
  <si>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</si>
  <si>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</si>
  <si>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</si>
  <si>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</si>
  <si>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</si>
  <si>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</si>
  <si>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</si>
  <si>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</si>
  <si>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</si>
  <si>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</si>
  <si>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</si>
  <si>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</si>
  <si>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</si>
  <si>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</si>
  <si>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</si>
  <si>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</si>
  <si>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</si>
  <si>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</si>
  <si>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</si>
  <si>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</si>
  <si>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</si>
  <si>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</si>
  <si>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</si>
  <si>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</si>
  <si>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</si>
  <si>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</si>
  <si>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</si>
  <si>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</si>
  <si>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</si>
  <si>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</si>
  <si>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</si>
  <si>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</si>
  <si>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</si>
  <si>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</si>
  <si>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</si>
  <si>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</si>
  <si>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</si>
  <si>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</si>
  <si>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</si>
  <si>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</si>
  <si>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</si>
  <si>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</si>
  <si>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</si>
  <si>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</si>
  <si>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</si>
  <si>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</si>
  <si>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</si>
  <si>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</si>
  <si>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</si>
  <si>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</si>
  <si>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</si>
  <si>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</si>
  <si>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</si>
  <si>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</si>
  <si>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</si>
  <si>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</si>
  <si>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</si>
  <si>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</si>
  <si>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</si>
  <si>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</si>
  <si>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</si>
  <si>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</si>
  <si>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</si>
  <si>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</si>
  <si>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</si>
  <si>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</si>
  <si>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</si>
  <si>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</si>
  <si>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</si>
  <si>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</si>
  <si>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</si>
  <si>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</si>
  <si>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</si>
  <si>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</si>
  <si>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</si>
  <si>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</si>
  <si>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</si>
  <si>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</si>
  <si>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</si>
  <si>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</si>
  <si>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</si>
  <si>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</si>
  <si>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</si>
  <si>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</si>
  <si>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</si>
  <si>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</si>
  <si>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</si>
  <si>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</si>
  <si>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</si>
  <si>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</si>
  <si>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</si>
  <si>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</si>
  <si>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</si>
  <si>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</si>
  <si>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</si>
  <si>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</si>
  <si>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</si>
  <si>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</si>
  <si>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</si>
  <si>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</si>
  <si>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</si>
  <si>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</si>
  <si>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</si>
  <si>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</si>
  <si>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</si>
  <si>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</si>
  <si>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</si>
  <si>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</si>
  <si>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</si>
  <si>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</si>
  <si>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</si>
  <si>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</si>
  <si>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</si>
  <si>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</si>
  <si>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</si>
  <si>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</si>
  <si>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</si>
  <si>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</si>
  <si>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</si>
  <si>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</si>
  <si>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</si>
  <si>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</si>
  <si>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</si>
  <si>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</si>
  <si>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</si>
  <si>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</si>
  <si>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</si>
  <si>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</si>
  <si>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</si>
  <si>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</si>
  <si>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</si>
  <si>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</si>
  <si>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</si>
  <si>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</si>
  <si>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</si>
  <si>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</si>
  <si>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</si>
  <si>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</si>
  <si>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</si>
  <si>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</si>
  <si>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</si>
  <si>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</si>
  <si>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</si>
  <si>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</si>
  <si>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</si>
  <si>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</si>
  <si>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</si>
  <si>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</si>
  <si>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</si>
  <si>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</si>
  <si>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</si>
  <si>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</si>
  <si>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</si>
  <si>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</si>
  <si>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</si>
  <si>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</si>
  <si>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</si>
  <si>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</si>
  <si>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</si>
  <si>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</si>
  <si>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</si>
  <si>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</si>
  <si>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</si>
  <si>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</si>
  <si>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</si>
  <si>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</si>
  <si>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</si>
  <si>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</si>
  <si>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</si>
  <si>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</si>
  <si>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</si>
  <si>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</si>
  <si>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</si>
  <si>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</si>
  <si>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</si>
  <si>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</si>
  <si>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</si>
  <si>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</si>
  <si>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</si>
  <si>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</si>
  <si>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</si>
  <si>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</si>
  <si>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</si>
  <si>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</si>
  <si>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</si>
  <si>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</si>
  <si>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</si>
  <si>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</si>
  <si>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</si>
  <si>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</si>
  <si>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</si>
  <si>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</si>
  <si>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</si>
  <si>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</si>
  <si>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</si>
  <si>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</si>
  <si>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</si>
  <si>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</si>
  <si>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</si>
  <si>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</si>
  <si>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</si>
  <si>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</si>
  <si>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</si>
  <si>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</si>
  <si>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</si>
  <si>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</si>
  <si>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</si>
  <si>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</si>
  <si>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</si>
  <si>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</si>
  <si>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</si>
  <si>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</si>
  <si>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</si>
  <si>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</si>
  <si>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</si>
  <si>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</si>
  <si>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</si>
  <si>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</si>
  <si>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</si>
  <si>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</si>
  <si>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</si>
  <si>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</si>
  <si>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</si>
  <si>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</si>
  <si>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</si>
  <si>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</si>
  <si>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</si>
  <si>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</si>
  <si>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</si>
  <si>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</si>
  <si>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</si>
  <si>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</si>
  <si>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</si>
  <si>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</si>
  <si>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</si>
  <si>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</si>
  <si>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</si>
  <si>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</si>
  <si>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</si>
  <si>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</si>
  <si>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</si>
  <si>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</si>
  <si>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</si>
  <si>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</si>
  <si>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</si>
  <si>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</si>
  <si>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</si>
  <si>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</si>
  <si>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</si>
  <si>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</si>
  <si>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</si>
  <si>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</si>
  <si>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</si>
  <si>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</si>
  <si>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</si>
  <si>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</si>
  <si>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</si>
  <si>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</si>
  <si>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</si>
  <si>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</si>
  <si>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</si>
  <si>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</si>
  <si>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</si>
  <si>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</si>
  <si>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</si>
  <si>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</si>
  <si>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</si>
  <si>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</si>
  <si>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</si>
  <si>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</si>
  <si>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</si>
  <si>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</si>
  <si>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</si>
  <si>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</si>
  <si>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</si>
  <si>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</si>
  <si>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</si>
  <si>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</si>
  <si>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</si>
  <si>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</si>
  <si>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</si>
  <si>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</si>
  <si>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</si>
  <si>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</si>
  <si>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</si>
  <si>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</si>
  <si>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</si>
  <si>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</si>
  <si>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</si>
  <si>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</si>
  <si>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</si>
  <si>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</si>
  <si>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</si>
  <si>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</si>
  <si>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</si>
  <si>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</si>
  <si>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</si>
  <si>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</si>
  <si>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</si>
  <si>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</si>
  <si>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</si>
  <si>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</si>
  <si>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</si>
  <si>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</si>
  <si>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</si>
  <si>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</si>
  <si>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</si>
  <si>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</si>
  <si>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</si>
  <si>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</si>
  <si>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</si>
  <si>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</si>
  <si>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</si>
  <si>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</si>
  <si>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</si>
  <si>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</si>
  <si>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</si>
  <si>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</si>
  <si>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</si>
  <si>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</si>
  <si>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</si>
  <si>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</si>
  <si>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</si>
  <si>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</si>
  <si>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</si>
  <si>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</si>
  <si>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</si>
  <si>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</si>
  <si>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</si>
  <si>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</si>
  <si>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</si>
  <si>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</si>
  <si>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</si>
  <si>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</si>
  <si>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</si>
  <si>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</si>
  <si>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</si>
  <si>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</si>
  <si>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</si>
  <si>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</si>
  <si>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</si>
  <si>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</si>
  <si>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</si>
  <si>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</si>
  <si>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</si>
  <si>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</si>
  <si>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</si>
  <si>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</si>
  <si>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</si>
  <si>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</si>
  <si>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</si>
  <si>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</si>
  <si>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</si>
  <si>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</si>
  <si>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</si>
  <si>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</si>
  <si>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</si>
  <si>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</si>
  <si>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</si>
  <si>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</si>
  <si>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</si>
  <si>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</si>
  <si>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</si>
  <si>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</si>
  <si>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</si>
  <si>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</si>
  <si>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</si>
  <si>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</si>
  <si>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</si>
  <si>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</si>
  <si>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</si>
  <si>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</si>
  <si>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</si>
  <si>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</si>
  <si>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</si>
  <si>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</si>
  <si>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</si>
  <si>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</si>
  <si>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</si>
  <si>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</si>
  <si>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</si>
  <si>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</si>
  <si>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</si>
  <si>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</si>
  <si>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</si>
  <si>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</si>
  <si>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</si>
  <si>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</si>
  <si>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</si>
  <si>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</si>
  <si>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</si>
  <si>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</si>
  <si>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</si>
  <si>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</si>
  <si>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</si>
  <si>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</si>
  <si>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</si>
  <si>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</si>
  <si>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</si>
  <si>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</si>
  <si>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</si>
  <si>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</si>
  <si>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</si>
  <si>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</si>
  <si>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</si>
  <si>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</si>
  <si>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</si>
  <si>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</si>
  <si>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</si>
  <si>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</si>
  <si>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</si>
  <si>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</si>
  <si>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</si>
  <si>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</si>
  <si>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</si>
  <si>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</si>
  <si>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</si>
  <si>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</si>
  <si>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</si>
  <si>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</si>
  <si>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</si>
  <si>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</si>
  <si>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</si>
  <si>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</si>
  <si>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</si>
  <si>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</si>
  <si>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</si>
  <si>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</si>
  <si>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</si>
  <si>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</si>
  <si>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</si>
  <si>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</si>
  <si>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</si>
  <si>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</si>
  <si>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</si>
  <si>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</si>
  <si>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</si>
  <si>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</si>
  <si>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</si>
  <si>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</si>
  <si>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</si>
  <si>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</si>
  <si>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</si>
  <si>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</si>
  <si>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</si>
  <si>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</si>
  <si>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</si>
  <si>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</si>
  <si>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</si>
  <si>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</si>
  <si>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</si>
  <si>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</si>
  <si>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</si>
  <si>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</si>
  <si>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</si>
  <si>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</si>
  <si>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</si>
  <si>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</si>
  <si>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</si>
  <si>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</si>
  <si>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</si>
  <si>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</si>
  <si>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</si>
  <si>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</si>
  <si>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</si>
  <si>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</si>
  <si>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</si>
  <si>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</si>
  <si>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</si>
  <si>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</si>
  <si>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</si>
  <si>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</si>
  <si>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</si>
  <si>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</si>
  <si>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</si>
  <si>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</si>
  <si>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</si>
  <si>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</si>
  <si>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</si>
  <si>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</si>
  <si>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</si>
  <si>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</si>
  <si>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</si>
  <si>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</si>
  <si>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</si>
  <si>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</si>
  <si>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</si>
  <si>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</si>
  <si>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</si>
  <si>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</si>
  <si>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</si>
  <si>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</si>
  <si>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</si>
  <si>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</si>
  <si>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</si>
  <si>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</si>
  <si>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</si>
  <si>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</si>
  <si>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</si>
  <si>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</si>
  <si>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</si>
  <si>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</si>
  <si>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</si>
  <si>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</si>
  <si>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</si>
  <si>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</si>
  <si>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</si>
  <si>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</si>
  <si>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</si>
  <si>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</si>
  <si>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</si>
  <si>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</si>
  <si>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</si>
  <si>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</si>
  <si>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</si>
  <si>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</si>
  <si>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</si>
  <si>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</si>
  <si>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</si>
  <si>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</si>
  <si>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</si>
  <si>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</si>
  <si>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</si>
  <si>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</si>
  <si>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</si>
  <si>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</si>
  <si>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</si>
  <si>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</si>
  <si>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</si>
  <si>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</si>
  <si>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</si>
  <si>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</si>
  <si>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</si>
  <si>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</si>
  <si>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</si>
  <si>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</si>
  <si>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</si>
  <si>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</si>
  <si>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</si>
  <si>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</si>
  <si>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</si>
  <si>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</si>
  <si>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</si>
  <si>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</si>
  <si>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</si>
  <si>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</si>
  <si>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</si>
  <si>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</si>
  <si>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</si>
  <si>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</si>
  <si>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</si>
  <si>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</si>
  <si>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</si>
  <si>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</si>
  <si>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</si>
  <si>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</si>
  <si>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</si>
  <si>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</si>
  <si>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</si>
  <si>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</si>
  <si>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</si>
  <si>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</si>
  <si>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</si>
  <si>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</si>
  <si>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</si>
  <si>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</si>
  <si>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</si>
  <si>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</si>
  <si>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</si>
  <si>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</si>
  <si>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</si>
  <si>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</si>
  <si>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</si>
  <si>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</si>
  <si>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</si>
  <si>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</si>
  <si>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</si>
  <si>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</si>
  <si>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</si>
  <si>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</si>
  <si>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</si>
  <si>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</si>
  <si>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</si>
  <si>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</si>
  <si>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</si>
  <si>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</si>
  <si>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</si>
  <si>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</si>
  <si>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</si>
  <si>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</si>
  <si>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</si>
  <si>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</si>
  <si>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</si>
  <si>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</si>
  <si>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</si>
  <si>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</si>
  <si>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</si>
  <si>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</si>
  <si>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</si>
  <si>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</si>
  <si>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</si>
  <si>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</si>
  <si>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</si>
  <si>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</si>
  <si>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</si>
  <si>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</si>
  <si>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</si>
  <si>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</si>
  <si>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</si>
  <si>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</si>
  <si>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</si>
  <si>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</si>
  <si>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</si>
  <si>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</si>
  <si>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</si>
  <si>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</si>
  <si>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</si>
  <si>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</si>
  <si>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</si>
  <si>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</si>
  <si>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</si>
  <si>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</si>
  <si>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</si>
  <si>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</si>
  <si>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</si>
  <si>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</si>
  <si>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</si>
  <si>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</si>
  <si>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</si>
  <si>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</si>
  <si>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</si>
  <si>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</si>
  <si>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</si>
  <si>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</si>
  <si>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</si>
  <si>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</si>
  <si>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</si>
  <si>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</si>
  <si>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</si>
  <si>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</si>
  <si>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</si>
  <si>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</si>
  <si>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</si>
  <si>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</si>
  <si>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</si>
  <si>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</si>
  <si>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</si>
  <si>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</si>
  <si>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</si>
  <si>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</si>
  <si>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</si>
  <si>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</si>
  <si>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</si>
  <si>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</si>
  <si>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</si>
  <si>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</si>
  <si>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</si>
  <si>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</si>
  <si>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</si>
  <si>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</si>
  <si>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</si>
  <si>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</si>
  <si>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</si>
  <si>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</si>
  <si>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</si>
  <si>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</si>
  <si>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</si>
  <si>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</si>
  <si>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</si>
  <si>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</si>
  <si>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</si>
  <si>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</si>
  <si>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</si>
  <si>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</si>
  <si>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</si>
  <si>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</si>
  <si>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</si>
  <si>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</si>
  <si>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</si>
  <si>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</si>
  <si>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</si>
  <si>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</si>
  <si>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</si>
  <si>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</si>
  <si>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</si>
  <si>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</si>
  <si>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</si>
  <si>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</si>
  <si>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</si>
  <si>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</si>
  <si>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</si>
  <si>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</si>
  <si>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</si>
  <si>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</si>
  <si>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</si>
  <si>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</si>
  <si>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</si>
  <si>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</si>
  <si>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</si>
  <si>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</si>
  <si>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</si>
  <si>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</si>
  <si>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</si>
  <si>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</si>
  <si>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</si>
  <si>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</si>
  <si>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</si>
  <si>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</si>
  <si>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</si>
  <si>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</si>
  <si>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</si>
  <si>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</si>
  <si>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</si>
  <si>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</si>
  <si>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</si>
  <si>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</si>
  <si>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</si>
  <si>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</si>
  <si>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</si>
  <si>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</si>
  <si>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</si>
  <si>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</si>
  <si>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</si>
  <si>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</si>
  <si>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</si>
  <si>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</si>
  <si>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</si>
  <si>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</si>
  <si>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</si>
  <si>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</si>
  <si>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</si>
  <si>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</si>
  <si>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</si>
  <si>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</si>
  <si>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</si>
  <si>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</si>
  <si>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</si>
  <si>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</si>
  <si>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</si>
  <si>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</si>
  <si>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</si>
  <si>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</si>
  <si>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</si>
  <si>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</si>
  <si>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</si>
  <si>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</si>
  <si>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</si>
  <si>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</si>
  <si>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</si>
  <si>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</si>
  <si>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</si>
  <si>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</si>
  <si>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</si>
  <si>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</si>
  <si>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</si>
  <si>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</si>
  <si>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</si>
  <si>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</si>
  <si>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</si>
  <si>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</si>
  <si>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</si>
  <si>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</si>
  <si>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</si>
  <si>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</si>
  <si>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</si>
  <si>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</si>
  <si>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</si>
  <si>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</si>
  <si>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</si>
  <si>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</si>
  <si>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</si>
  <si>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</si>
  <si>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</si>
  <si>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</si>
  <si>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</si>
  <si>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</si>
  <si>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</si>
  <si>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</si>
  <si>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</si>
  <si>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</si>
  <si>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</si>
  <si>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</si>
  <si>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</si>
  <si>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</si>
  <si>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</si>
  <si>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</si>
  <si>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</si>
  <si>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</si>
  <si>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</si>
  <si>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</si>
  <si>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</si>
  <si>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</si>
  <si>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</si>
  <si>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</si>
  <si>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</si>
  <si>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</si>
  <si>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</si>
  <si>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</si>
  <si>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</si>
  <si>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</si>
  <si>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</si>
  <si>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</si>
  <si>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</si>
  <si>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</si>
  <si>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</si>
  <si>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</si>
  <si>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</si>
  <si>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</si>
  <si>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</si>
  <si>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</si>
  <si>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</si>
  <si>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</si>
  <si>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</si>
  <si>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</si>
  <si>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</si>
  <si>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</si>
  <si>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</si>
  <si>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</si>
  <si>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</si>
  <si>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</si>
  <si>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</si>
  <si>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</si>
  <si>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</si>
  <si>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</si>
  <si>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</si>
  <si>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</si>
  <si>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</si>
  <si>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</si>
  <si>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</si>
  <si>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</si>
  <si>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</si>
  <si>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</si>
  <si>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</si>
  <si>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</si>
  <si>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</si>
  <si>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</si>
  <si>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</si>
  <si>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</si>
  <si>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</si>
  <si>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</si>
  <si>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</si>
  <si>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</si>
  <si>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</si>
  <si>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</si>
  <si>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</si>
  <si>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</si>
  <si>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</si>
  <si>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</si>
  <si>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</si>
  <si>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</si>
  <si>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</si>
  <si>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</si>
  <si>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</si>
  <si>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</si>
  <si>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</si>
  <si>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</si>
  <si>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</si>
  <si>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</si>
  <si>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</si>
  <si>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</si>
  <si>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</si>
  <si>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</si>
  <si>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</si>
  <si>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</si>
  <si>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</si>
  <si>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</si>
  <si>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</si>
  <si>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</si>
  <si>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</si>
  <si>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</si>
  <si>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</si>
  <si>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</si>
  <si>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</si>
  <si>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</si>
  <si>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</si>
  <si>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</si>
  <si>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</si>
  <si>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</si>
  <si>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</si>
  <si>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</si>
  <si>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</si>
  <si>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</si>
  <si>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</si>
  <si>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</si>
  <si>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</si>
  <si>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</si>
  <si>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</si>
  <si>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</si>
  <si>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</si>
  <si>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</si>
  <si>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</si>
  <si>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</si>
  <si>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</si>
  <si>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</si>
  <si>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</si>
  <si>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</si>
  <si>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</si>
  <si>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</si>
  <si>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</si>
  <si>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</si>
  <si>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</si>
  <si>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</si>
  <si>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</si>
  <si>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</si>
  <si>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</si>
  <si>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</si>
  <si>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</si>
  <si>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</si>
  <si>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</si>
  <si>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</si>
  <si>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</si>
  <si>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</si>
  <si>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</si>
  <si>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</si>
  <si>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</si>
  <si>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</si>
  <si>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</si>
  <si>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</si>
  <si>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</si>
  <si>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</si>
  <si>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</si>
  <si>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</si>
  <si>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</si>
  <si>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</si>
  <si>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</si>
  <si>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</si>
  <si>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</si>
  <si>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</si>
  <si>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</si>
  <si>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</si>
  <si>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</si>
  <si>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</si>
  <si>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</si>
  <si>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</si>
  <si>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</si>
  <si>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</si>
  <si>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</si>
  <si>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</si>
  <si>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</si>
  <si>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</si>
  <si>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</si>
  <si>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</si>
  <si>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</si>
  <si>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</si>
  <si>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</si>
  <si>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</si>
  <si>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</si>
  <si>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</si>
  <si>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</si>
  <si>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</si>
  <si>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</si>
  <si>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</si>
  <si>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</si>
  <si>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</si>
  <si>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</si>
  <si>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</si>
  <si>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</si>
  <si>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</si>
  <si>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</si>
  <si>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</si>
  <si>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</si>
  <si>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</si>
  <si>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</si>
  <si>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</si>
  <si>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</si>
  <si>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</si>
  <si>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</si>
  <si>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</si>
  <si>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</si>
  <si>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</si>
  <si>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</si>
  <si>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</si>
  <si>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</si>
  <si>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</si>
  <si>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</si>
  <si>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</si>
  <si>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</si>
  <si>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</si>
  <si>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</si>
  <si>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</si>
  <si>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</si>
  <si>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</si>
  <si>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</si>
  <si>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</si>
  <si>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</si>
  <si>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</si>
  <si>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</si>
  <si>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</si>
  <si>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</si>
  <si>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</si>
  <si>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</si>
  <si>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</si>
  <si>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</si>
  <si>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</si>
  <si>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</si>
  <si>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</si>
  <si>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</si>
  <si>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</si>
  <si>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</si>
  <si>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</si>
  <si>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</si>
  <si>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</si>
  <si>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</si>
  <si>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</si>
  <si>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</si>
  <si>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</si>
  <si>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</si>
  <si>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</si>
  <si>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</si>
  <si>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</si>
  <si>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</si>
  <si>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</si>
  <si>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</si>
  <si>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</si>
  <si>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</si>
  <si>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</si>
  <si>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</si>
  <si>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</si>
  <si>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</si>
  <si>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</si>
  <si>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</si>
  <si>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</si>
  <si>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</si>
  <si>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</si>
  <si>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</si>
  <si>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</si>
  <si>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</si>
  <si>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</si>
  <si>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</si>
  <si>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</si>
  <si>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</si>
  <si>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</si>
  <si>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</si>
  <si>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</si>
  <si>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</si>
  <si>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</si>
  <si>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</si>
  <si>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</si>
  <si>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</si>
  <si>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</si>
  <si>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</si>
  <si>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</si>
  <si>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</si>
  <si>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</si>
  <si>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</si>
  <si>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</si>
  <si>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</si>
  <si>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</si>
  <si>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</si>
  <si>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</si>
  <si>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</si>
  <si>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</si>
  <si>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</si>
  <si>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</si>
  <si>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</si>
  <si>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</si>
  <si>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</si>
  <si>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</si>
  <si>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</si>
  <si>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</si>
  <si>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</si>
  <si>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</si>
  <si>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</si>
  <si>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</si>
  <si>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</si>
  <si>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</si>
  <si>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</si>
  <si>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</si>
  <si>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</si>
  <si>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</si>
  <si>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</si>
  <si>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</si>
  <si>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</si>
  <si>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</si>
  <si>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</si>
  <si>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</si>
  <si>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</si>
  <si>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</si>
  <si>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</si>
  <si>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</si>
  <si>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</si>
  <si>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</si>
  <si>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</si>
  <si>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</si>
  <si>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</si>
  <si>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</si>
  <si>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</si>
  <si>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</si>
  <si>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</si>
  <si>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</si>
  <si>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</si>
  <si>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</si>
  <si>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</si>
  <si>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</si>
  <si>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</si>
  <si>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</si>
  <si>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</si>
  <si>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</si>
  <si>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</si>
  <si>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</si>
  <si>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</si>
  <si>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</si>
  <si>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</si>
  <si>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</si>
  <si>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</si>
  <si>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</si>
  <si>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</si>
  <si>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</si>
  <si>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</si>
  <si>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</si>
  <si>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</si>
  <si>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</si>
  <si>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</si>
  <si>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</si>
  <si>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</si>
  <si>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</si>
  <si>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</si>
  <si>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</si>
  <si>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</si>
  <si>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</si>
  <si>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</si>
  <si>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</si>
  <si>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</si>
  <si>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</si>
  <si>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</si>
  <si>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</si>
  <si>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</si>
  <si>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</si>
  <si>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</si>
  <si>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</si>
  <si>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</si>
  <si>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</si>
  <si>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</si>
  <si>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</si>
  <si>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</si>
  <si>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</si>
  <si>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</si>
  <si>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</si>
  <si>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</si>
  <si>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</si>
  <si>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</si>
  <si>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</si>
  <si>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</si>
  <si>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</si>
  <si>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</si>
  <si>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</si>
  <si>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</si>
  <si>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</si>
  <si>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</si>
  <si>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</si>
  <si>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</si>
  <si>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</si>
  <si>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</si>
  <si>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</si>
  <si>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</si>
  <si>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</si>
  <si>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</si>
  <si>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</si>
  <si>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</si>
  <si>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</si>
  <si>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</si>
  <si>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</si>
  <si>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</si>
  <si>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</si>
  <si>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</si>
  <si>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</si>
  <si>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</si>
  <si>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</si>
  <si>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</si>
  <si>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</si>
  <si>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</si>
  <si>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</si>
  <si>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</si>
  <si>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</si>
  <si>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</si>
  <si>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</si>
  <si>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</si>
  <si>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</si>
  <si>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</si>
  <si>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</si>
  <si>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</si>
  <si>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</si>
  <si>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</si>
  <si>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</si>
  <si>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</si>
  <si>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</si>
  <si>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</si>
  <si>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</si>
  <si>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</si>
  <si>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</si>
  <si>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</si>
  <si>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</si>
  <si>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</si>
  <si>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</si>
  <si>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</si>
  <si>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</si>
  <si>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</si>
  <si>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</si>
  <si>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</si>
  <si>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</si>
  <si>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</si>
  <si>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</si>
  <si>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</si>
  <si>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</si>
  <si>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</si>
  <si>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</si>
  <si>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</si>
  <si>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</si>
  <si>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</si>
  <si>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</si>
  <si>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</si>
  <si>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</si>
  <si>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</si>
  <si>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</si>
  <si>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</si>
  <si>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</si>
  <si>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</si>
  <si>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</si>
  <si>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</si>
  <si>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</si>
  <si>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</si>
  <si>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</si>
  <si>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</si>
  <si>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</si>
  <si>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</si>
  <si>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</si>
  <si>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</si>
  <si>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</si>
  <si>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</si>
  <si>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</si>
  <si>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</si>
  <si>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</si>
  <si>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</si>
  <si>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</si>
  <si>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</si>
  <si>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</si>
  <si>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</si>
  <si>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</si>
  <si>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</si>
  <si>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</si>
  <si>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</si>
  <si>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</si>
  <si>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</si>
  <si>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</si>
  <si>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</si>
  <si>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</si>
  <si>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</si>
  <si>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</si>
  <si>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</si>
  <si>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</si>
  <si>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</si>
  <si>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</si>
  <si>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</si>
  <si>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</si>
  <si>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</si>
  <si>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</si>
  <si>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</si>
  <si>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</si>
  <si>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</si>
  <si>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</si>
  <si>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</si>
  <si>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</si>
  <si>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</si>
  <si>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</si>
  <si>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</si>
  <si>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</si>
  <si>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</si>
  <si>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</si>
  <si>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</si>
  <si>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</si>
  <si>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</si>
  <si>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</si>
  <si>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</si>
  <si>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</si>
  <si>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</si>
  <si>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</si>
  <si>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</si>
  <si>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</si>
  <si>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</si>
  <si>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</si>
  <si>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</si>
  <si>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</si>
  <si>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</si>
  <si>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</si>
  <si>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</si>
  <si>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</si>
  <si>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</si>
  <si>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</si>
  <si>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</si>
  <si>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</si>
  <si>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</si>
  <si>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</si>
  <si>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</si>
  <si>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</si>
  <si>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</si>
  <si>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</si>
  <si>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</si>
  <si>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rock</t>
  </si>
  <si>
    <t>plays</t>
  </si>
  <si>
    <t>drama</t>
  </si>
  <si>
    <t>nonfiction</t>
  </si>
  <si>
    <t>animation</t>
  </si>
  <si>
    <t>food trucks</t>
  </si>
  <si>
    <t>web</t>
  </si>
  <si>
    <t>documentary</t>
  </si>
  <si>
    <t>electric music</t>
  </si>
  <si>
    <t>indie rock</t>
  </si>
  <si>
    <t>wearables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</si>
  <si>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</si>
  <si>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</si>
  <si>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</si>
  <si>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</si>
  <si>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</si>
  <si>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</si>
  <si>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</si>
  <si>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</si>
  <si>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</si>
  <si>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</si>
  <si>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</si>
  <si>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</si>
  <si>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</si>
  <si>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Average donation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</si>
  <si>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</si>
  <si>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</si>
  <si>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</si>
  <si>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</si>
  <si>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</si>
  <si>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</si>
  <si>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</si>
  <si>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</si>
  <si>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</si>
  <si>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</si>
  <si>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</si>
  <si>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</si>
  <si>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</si>
  <si>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</si>
  <si>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</si>
  <si>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</si>
  <si>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</si>
  <si>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</si>
  <si>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</si>
  <si>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</si>
  <si>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</si>
  <si>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</si>
  <si>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Cancelled</t>
  </si>
  <si>
    <t>Percentage Failed</t>
  </si>
  <si>
    <t>Percentage Cancelled</t>
  </si>
  <si>
    <t>Number Successful</t>
  </si>
  <si>
    <t>Less than 1000</t>
  </si>
  <si>
    <t>1000 to 4999</t>
  </si>
  <si>
    <t>Greater than or equal to 50000</t>
  </si>
  <si>
    <t>&lt;1000</t>
  </si>
  <si>
    <t>&gt;=1000</t>
  </si>
  <si>
    <t>&lt;=4999</t>
  </si>
  <si>
    <t>&gt;=5000</t>
  </si>
  <si>
    <t>5000 to 9999</t>
  </si>
  <si>
    <t>&lt;=9999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</si>
  <si>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</si>
  <si>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</si>
  <si>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</si>
  <si>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</si>
  <si>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</si>
  <si>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</si>
  <si>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</si>
  <si>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</si>
  <si>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&gt;=10000</t>
  </si>
  <si>
    <t>&lt;=14999</t>
  </si>
  <si>
    <t>&gt;=15000</t>
  </si>
  <si>
    <t>&lt;=19999</t>
  </si>
  <si>
    <t>&gt;=20000</t>
  </si>
  <si>
    <t>&lt;=24999</t>
  </si>
  <si>
    <t>&gt;=25000</t>
  </si>
  <si>
    <t>&lt;=29999</t>
  </si>
  <si>
    <t>&gt;=30000</t>
  </si>
  <si>
    <t>&lt;=34999</t>
  </si>
  <si>
    <t>&gt;=35000</t>
  </si>
  <si>
    <t>&lt;=39999</t>
  </si>
  <si>
    <t>&gt;=40000</t>
  </si>
  <si>
    <t>&lt;=44999</t>
  </si>
  <si>
    <t>&gt;=45000</t>
  </si>
  <si>
    <t>&lt;=49999</t>
  </si>
  <si>
    <t>&gt;=50000</t>
  </si>
  <si>
    <t>Total Project</t>
  </si>
  <si>
    <t>Percentage Successful</t>
  </si>
  <si>
    <t>Successful</t>
  </si>
  <si>
    <t>Mean No of Backer</t>
  </si>
  <si>
    <t>Median No of Backer</t>
  </si>
  <si>
    <t>Minimum No of Backer</t>
  </si>
  <si>
    <t>Maximum No of Backer</t>
  </si>
  <si>
    <t>Unsuccessful</t>
  </si>
  <si>
    <t>Variance</t>
  </si>
  <si>
    <t>Standard Number of Variance</t>
  </si>
  <si>
    <t>Count</t>
  </si>
  <si>
    <t>X-mean</t>
  </si>
  <si>
    <t>(X-mean)^2</t>
  </si>
  <si>
    <t>total</t>
  </si>
  <si>
    <t>%Failed</t>
  </si>
  <si>
    <t>%Success</t>
  </si>
  <si>
    <t>Analysis 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</si>
</sst>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42" applyFont="1"/>
    <xf numFmtId="0" fontId="16" fillId="0" borderId="0" xfId="0" applyFont="1"/>
    <xf numFmtId="1" fontId="16" fillId="0" borderId="0" xfId="0" applyNumberFormat="1" applyFont="1"/>
    <xf numFmtId="0" fontId="0" fillId="3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Fill="1" applyBorder="1"/>
    <xf numFmtId="9" fontId="0" fillId="0" borderId="10" xfId="0" applyNumberFormat="1" applyFill="1" applyBorder="1"/>
    <xf numFmtId="9" fontId="0" fillId="0" borderId="10" xfId="0" applyNumberFormat="1" applyBorder="1"/>
    <xf numFmtId="0" fontId="0" fillId="35" borderId="10" xfId="0" applyFill="1" applyBorder="1" applyAlignment="1">
      <alignment horizontal="left"/>
    </xf>
    <xf numFmtId="0" fontId="16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DA94E4"/>
        </patternFill>
      </fill>
    </dxf>
    <dxf>
      <fill>
        <patternFill>
          <bgColor rgb="FFDA94E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7DB0DF"/>
        </patternFill>
      </fill>
    </dxf>
    <dxf>
      <fill>
        <patternFill>
          <bgColor rgb="FFFFCE33"/>
        </patternFill>
      </fill>
    </dxf>
    <dxf>
      <fill>
        <patternFill>
          <bgColor rgb="FFDA94E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DA94E4"/>
        </patternFill>
      </fill>
    </dxf>
    <dxf>
      <fill>
        <patternFill>
          <bgColor rgb="FFDA94E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7DB0DF"/>
        </patternFill>
      </fill>
    </dxf>
    <dxf>
      <fill>
        <patternFill>
          <bgColor rgb="FFFFCE33"/>
        </patternFill>
      </fill>
    </dxf>
    <dxf>
      <fill>
        <patternFill>
          <bgColor rgb="FFDA94E4"/>
        </patternFill>
      </fill>
    </dxf>
  </dxfs>
  <tableStyles count="0" defaultTableStyle="TableStyleMedium2" defaultPivotStyle="PivotStyleLight16"/>
  <colors>
    <mruColors>
      <color rgb="FFFF5050"/>
      <color rgb="FF3399FF"/>
      <color rgb="FFFFCE33"/>
      <color rgb="FF7DB0DF"/>
      <color rgb="FFFF9999"/>
      <color rgb="FFDA94E4"/>
      <color rgb="FF66FF99"/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CrowdfundingBook.xlsx]Campaigns outcome!PivotTable5</c:name>
    <c:fmtId val="5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82A-95DB-25659DF6E171}"/>
            </c:ext>
          </c:extLst>
        </c:ser>
        <c:ser>
          <c:idx val="1"/>
          <c:order val="1"/>
          <c:tx>
            <c:strRef>
              <c:f>'Campaigns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59-48F8-8299-0D3943364DB0}"/>
            </c:ext>
          </c:extLst>
        </c:ser>
        <c:ser>
          <c:idx val="2"/>
          <c:order val="2"/>
          <c:tx>
            <c:strRef>
              <c:f>'Campaigns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9-48F8-8299-0D3943364DB0}"/>
            </c:ext>
          </c:extLst>
        </c:ser>
        <c:ser>
          <c:idx val="3"/>
          <c:order val="3"/>
          <c:tx>
            <c:strRef>
              <c:f>'Campaigns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59-48F8-8299-0D394336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934640"/>
        <c:axId val="1292602560"/>
      </c:barChart>
      <c:catAx>
        <c:axId val="15249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02560"/>
        <c:crosses val="autoZero"/>
        <c:auto val="1"/>
        <c:lblAlgn val="ctr"/>
        <c:lblOffset val="100"/>
        <c:noMultiLvlLbl val="0"/>
      </c:catAx>
      <c:valAx>
        <c:axId val="12926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 Success</a:t>
            </a:r>
            <a:r>
              <a:rPr lang="en-AU" baseline="0"/>
              <a:t> and Falied Campaign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'Campaigns outcome'!$B$33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'Campaigns outcome'!$A$34:$A$43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'Campaigns outcome'!$B$34:$B$43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  <c:pt idx="9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D-43D6-8C8C-BAFD47E4DCD3}"/>
            </c:ext>
          </c:extLst>
        </c:ser>
        <c:ser>
          <c:idx val="1"/>
          <c:order val="1"/>
          <c:tx>
            <c:strRef>
              <c:f>'Campaigns outcome'!$C$33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outcome'!$A$34:$A$43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'Campaigns outcome'!$C$34:$C$43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  <c:pt idx="9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D-43D6-8C8C-BAFD47E4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529951"/>
        <c:axId val="2035481199"/>
      </c:barChart>
      <c:catAx>
        <c:axId val="2865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81199"/>
        <c:crosses val="autoZero"/>
        <c:auto val="1"/>
        <c:lblAlgn val="ctr"/>
        <c:lblOffset val="100"/>
        <c:noMultiLvlLbl val="0"/>
      </c:catAx>
      <c:valAx>
        <c:axId val="20354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CrowdfundingBook.xlsx]Country_PVT!PivotTable6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Country_PVT!$B$4:$B$5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Country_PVT!$A$6:$A$22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Country_PVT!$B$6:$B$22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FC0-A30D-966D6DC8550D}"/>
            </c:ext>
          </c:extLst>
        </c:ser>
        <c:ser>
          <c:idx val="1"/>
          <c:order val="1"/>
          <c:tx>
            <c:strRef>
              <c:f>Country_PVT!$C$4:$C$5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Country_PVT!$A$6:$A$22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Country_PVT!$C$6:$C$22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FC0-A30D-966D6DC8550D}"/>
            </c:ext>
          </c:extLst>
        </c:ser>
        <c:ser>
          <c:idx val="2"/>
          <c:order val="2"/>
          <c:tx>
            <c:strRef>
              <c:f>Country_PVT!$D$4:$D$5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Country_PVT!$A$6:$A$22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Country_PVT!$D$6:$D$22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2-4521-9C59-7AD32B007B37}"/>
            </c:ext>
          </c:extLst>
        </c:ser>
        <c:ser>
          <c:idx val="3"/>
          <c:order val="3"/>
          <c:tx>
            <c:strRef>
              <c:f>Country_PVT!$E$4:$E$5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Country_PVT!$A$6:$A$22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Country_PVT!$E$6:$E$22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2-4521-9C59-7AD32B00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371808"/>
        <c:axId val="394035792"/>
      </c:barChart>
      <c:catAx>
        <c:axId val="5873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5792"/>
        <c:crosses val="autoZero"/>
        <c:auto val="1"/>
        <c:lblAlgn val="ctr"/>
        <c:lblOffset val="100"/>
        <c:noMultiLvlLbl val="0"/>
      </c:catAx>
      <c:valAx>
        <c:axId val="3940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CrowdfundingBook.xlsx]Month_Analysis PVT!PivotTable7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'Month_Analysis PVT'!$B$4:$B$5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'Month_Analysis PVT'!$A$6:$A$18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'Month_Analysis PVT'!$B$6:$B$18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42C-B4C9-08545FBA2DDB}"/>
            </c:ext>
          </c:extLst>
        </c:ser>
        <c:ser>
          <c:idx val="1"/>
          <c:order val="1"/>
          <c:tx>
            <c:strRef>
              <c:f>'Month_Analysis PVT'!$C$4:$C$5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'Month_Analysis PVT'!$A$6:$A$18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'Month_Analysis PVT'!$C$6:$C$18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B-442C-B4C9-08545FBA2DDB}"/>
            </c:ext>
          </c:extLst>
        </c:ser>
        <c:ser>
          <c:idx val="2"/>
          <c:order val="2"/>
          <c:tx>
            <c:strRef>
              <c:f>'Month_Analysis PVT'!$D$4:$D$5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'Month_Analysis PVT'!$A$6:$A$18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'Month_Analysis PVT'!$D$6:$D$18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B-442C-B4C9-08545FBA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93040"/>
        <c:axId val="598193280"/>
      </c:lineChart>
      <c:catAx>
        <c:axId val="8899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3280"/>
        <c:crosses val="autoZero"/>
        <c:auto val="1"/>
        <c:lblAlgn val="ctr"/>
        <c:lblOffset val="100"/>
        <c:noMultiLvlLbl val="0"/>
      </c:catAx>
      <c:valAx>
        <c:axId val="598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31D-A138-F8DE880A50A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31D-A138-F8DE880A50A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F-431D-A138-F8DE880A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89535"/>
        <c:axId val="12545743"/>
      </c:lineChart>
      <c:catAx>
        <c:axId val="201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743"/>
        <c:crosses val="autoZero"/>
        <c:auto val="1"/>
        <c:lblAlgn val="ctr"/>
        <c:lblOffset val="100"/>
        <c:noMultiLvlLbl val="0"/>
      </c:catAx>
      <c:valAx>
        <c:axId val="125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Bonus_Analysis!$B$1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Bonus_Analysis!$A$2:$A$566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Bonus_Analysis!$B$2:$B$566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D-4988-B4F9-7F9ADED6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303"/>
        <c:axId val="11442047"/>
      </c:scatterChart>
      <c:valAx>
        <c:axId val="157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Backers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47"/>
        <c:crosses val="autoZero"/>
        <c:crossBetween val="midCat"/>
      </c:valAx>
      <c:valAx>
        <c:axId val="114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Pledge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Unsuccessful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Bonus_Analysis!$E$1</c:f>
              <c:strCache>
                <c:ptCount val="1"/>
                <c:pt idx="0">
                  <c:v>outcome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Bonus_Analysis!$E$2:$E$566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386-B2A0-2624C4957871}"/>
            </c:ext>
          </c:extLst>
        </c:ser>
        <c:ser>
          <c:idx val="1"/>
          <c:order val="1"/>
          <c:tx>
            <c:strRef>
              <c:f>Bonus_Analysis!$F$1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Bonus_Analysis!$F$2:$F$566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386-B2A0-2624C495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63871"/>
        <c:axId val="11435807"/>
      </c:scatterChart>
      <c:valAx>
        <c:axId val="2535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807"/>
        <c:crosses val="autoZero"/>
        <c:crossBetween val="midCat"/>
      </c:valAx>
      <c:valAx>
        <c:axId val="114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6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528320</xdr:colOff>
      <xdr:row>1</xdr:row>
      <xdr:rowOff>6350</xdr:rowOff>
    </xdr:from>
    <xdr:to>
      <xdr:col>15</xdr:col>
      <xdr:colOff>361950</xdr:colOff>
      <xdr:row>26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EDE28-CCD6-A146-4432-580541D0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30</xdr:row>
      <xdr:rowOff>142875</xdr:rowOff>
    </xdr:from>
    <xdr:to>
      <xdr:col>14</xdr:col>
      <xdr:colOff>176212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5C859-96BC-89C2-803A-C7CA8D424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332740</xdr:colOff>
      <xdr:row>8</xdr:row>
      <xdr:rowOff>104140</xdr:rowOff>
    </xdr:from>
    <xdr:to>
      <xdr:col>14</xdr:col>
      <xdr:colOff>431800</xdr:colOff>
      <xdr:row>28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61E7-0B02-F586-E876-6E7D3EF1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3</xdr:row>
      <xdr:rowOff>22860</xdr:rowOff>
    </xdr:from>
    <xdr:to>
      <xdr:col>13</xdr:col>
      <xdr:colOff>654050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050EB-D243-1825-7F30-9F82893C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14</xdr:row>
      <xdr:rowOff>57149</xdr:rowOff>
    </xdr:from>
    <xdr:to>
      <xdr:col>8</xdr:col>
      <xdr:colOff>85725</xdr:colOff>
      <xdr:row>29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06740-10E6-3E39-4768-FADF0317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12</xdr:row>
      <xdr:rowOff>104775</xdr:rowOff>
    </xdr:from>
    <xdr:to>
      <xdr:col>13</xdr:col>
      <xdr:colOff>485775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7EA1D-DA30-0A42-8607-50667938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114299</xdr:colOff>
      <xdr:row>12</xdr:row>
      <xdr:rowOff>142874</xdr:rowOff>
    </xdr:from>
    <xdr:to>
      <xdr:col>22</xdr:col>
      <xdr:colOff>342900</xdr:colOff>
      <xdr:row>31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CBCFDB-E0E1-1B7B-012E-8DDD9EA9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u Rangari" refreshedDate="45199.585387384257" createdVersion="8" refreshedVersion="8" minRefreshableVersion="3" recordCount="1000" xr:uid="{31020A0E-5ABA-405B-BE55-BF69270250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u Rangari" refreshedDate="45199.624204513886" createdVersion="8" refreshedVersion="8" minRefreshableVersion="3" recordCount="1000" xr:uid="{B668F824-3CE4-4170-A60C-91448520FD3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Average donation" numFmtId="164">
      <sharedItems containsNonDate="0" containsString="0" containsBlank="1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x v="0"/>
    <m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x v="1"/>
    <m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x v="2"/>
    <x v="2"/>
    <m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x v="1"/>
    <x v="1"/>
    <m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x v="3"/>
    <x v="3"/>
    <m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x v="3"/>
    <x v="3"/>
    <m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x v="4"/>
    <x v="4"/>
    <m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x v="3"/>
    <x v="3"/>
    <m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x v="3"/>
    <x v="3"/>
    <m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x v="1"/>
    <x v="5"/>
    <m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x v="4"/>
    <x v="6"/>
    <m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x v="3"/>
    <x v="3"/>
    <m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x v="4"/>
    <x v="6"/>
    <m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x v="1"/>
    <x v="7"/>
    <m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x v="1"/>
    <x v="7"/>
    <m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x v="2"/>
    <x v="8"/>
    <m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x v="5"/>
    <x v="9"/>
    <m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x v="4"/>
    <x v="10"/>
    <m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x v="3"/>
    <x v="3"/>
    <m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x v="3"/>
    <x v="3"/>
    <m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x v="4"/>
    <x v="6"/>
    <m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x v="3"/>
    <x v="3"/>
    <m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x v="3"/>
    <x v="3"/>
    <m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x v="4"/>
    <x v="4"/>
    <m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x v="2"/>
    <x v="8"/>
    <m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x v="6"/>
    <x v="11"/>
    <m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x v="3"/>
    <x v="3"/>
    <m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x v="1"/>
    <x v="1"/>
    <m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x v="3"/>
    <x v="3"/>
    <m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x v="4"/>
    <x v="12"/>
    <m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x v="4"/>
    <x v="10"/>
    <m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x v="11"/>
    <m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x v="4"/>
    <x v="4"/>
    <m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x v="3"/>
    <x v="3"/>
    <m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x v="4"/>
    <x v="4"/>
    <m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x v="4"/>
    <x v="6"/>
    <m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x v="3"/>
    <x v="3"/>
    <m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x v="5"/>
    <x v="13"/>
    <m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x v="7"/>
    <x v="14"/>
    <m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x v="3"/>
    <x v="3"/>
    <m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x v="2"/>
    <x v="8"/>
    <m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x v="1"/>
    <x v="1"/>
    <m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x v="0"/>
    <x v="0"/>
    <m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x v="5"/>
    <x v="15"/>
    <m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x v="5"/>
    <x v="13"/>
    <m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x v="3"/>
    <x v="3"/>
    <m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x v="1"/>
    <x v="1"/>
    <m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x v="3"/>
    <x v="3"/>
    <m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x v="3"/>
    <x v="3"/>
    <m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x v="1"/>
    <x v="1"/>
    <m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x v="16"/>
    <m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x v="2"/>
    <x v="8"/>
    <m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x v="3"/>
    <x v="3"/>
    <m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x v="4"/>
    <x v="6"/>
    <m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x v="2"/>
    <x v="8"/>
    <m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x v="1"/>
    <x v="17"/>
    <m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x v="2"/>
    <x v="8"/>
    <m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x v="6"/>
    <x v="11"/>
    <m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x v="3"/>
    <x v="3"/>
    <m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x v="3"/>
    <x v="3"/>
    <m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x v="3"/>
    <x v="3"/>
    <m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x v="3"/>
    <x v="3"/>
    <m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x v="2"/>
    <x v="2"/>
    <m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x v="3"/>
    <x v="3"/>
    <m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x v="2"/>
    <x v="2"/>
    <m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x v="3"/>
    <x v="3"/>
    <m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x v="3"/>
    <x v="3"/>
    <m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x v="2"/>
    <x v="8"/>
    <m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x v="3"/>
    <x v="3"/>
    <m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x v="3"/>
    <x v="3"/>
    <m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x v="3"/>
    <x v="3"/>
    <m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x v="3"/>
    <x v="3"/>
    <m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x v="4"/>
    <x v="10"/>
    <m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x v="1"/>
    <x v="17"/>
    <m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x v="1"/>
    <x v="16"/>
    <m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x v="7"/>
    <x v="14"/>
    <m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x v="3"/>
    <x v="3"/>
    <m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x v="4"/>
    <x v="10"/>
    <m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x v="5"/>
    <x v="18"/>
    <m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x v="3"/>
    <x v="3"/>
    <m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x v="6"/>
    <x v="11"/>
    <m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x v="1"/>
    <x v="1"/>
    <m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x v="6"/>
    <x v="11"/>
    <m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x v="1"/>
    <x v="5"/>
    <m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x v="2"/>
    <x v="8"/>
    <m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x v="1"/>
    <x v="7"/>
    <m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x v="3"/>
    <x v="3"/>
    <m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x v="1"/>
    <x v="1"/>
    <m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x v="5"/>
    <x v="18"/>
    <m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x v="3"/>
    <x v="3"/>
    <m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x v="3"/>
    <x v="3"/>
    <m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x v="5"/>
    <x v="18"/>
    <m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x v="6"/>
    <x v="11"/>
    <m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x v="3"/>
    <x v="3"/>
    <m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x v="2"/>
    <x v="2"/>
    <m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x v="4"/>
    <x v="4"/>
    <m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x v="3"/>
    <x v="3"/>
    <m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x v="0"/>
    <x v="0"/>
    <m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x v="6"/>
    <x v="11"/>
    <m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x v="3"/>
    <x v="3"/>
    <m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x v="3"/>
    <m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x v="1"/>
    <x v="5"/>
    <m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x v="2"/>
    <x v="8"/>
    <m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x v="1"/>
    <x v="5"/>
    <m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x v="1"/>
    <x v="7"/>
    <m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x v="2"/>
    <x v="2"/>
    <m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x v="3"/>
    <x v="3"/>
    <m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x v="3"/>
    <x v="3"/>
    <m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x v="4"/>
    <x v="4"/>
    <m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x v="4"/>
    <x v="19"/>
    <m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x v="0"/>
    <x v="0"/>
    <m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x v="5"/>
    <x v="15"/>
    <m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x v="2"/>
    <x v="2"/>
    <m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x v="0"/>
    <x v="0"/>
    <m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x v="2"/>
    <x v="8"/>
    <m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x v="5"/>
    <x v="13"/>
    <m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x v="3"/>
    <m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x v="4"/>
    <x v="19"/>
    <m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x v="7"/>
    <x v="14"/>
    <m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x v="4"/>
    <x v="4"/>
    <m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x v="6"/>
    <x v="20"/>
    <m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x v="6"/>
    <x v="11"/>
    <m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x v="5"/>
    <x v="13"/>
    <m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x v="3"/>
    <x v="3"/>
    <m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x v="7"/>
    <x v="14"/>
    <m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x v="3"/>
    <x v="3"/>
    <m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x v="3"/>
    <x v="3"/>
    <m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x v="3"/>
    <x v="3"/>
    <m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x v="1"/>
    <x v="1"/>
    <m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x v="0"/>
    <x v="0"/>
    <m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x v="4"/>
    <x v="6"/>
    <m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x v="2"/>
    <x v="2"/>
    <m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x v="3"/>
    <x v="3"/>
    <m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x v="1"/>
    <x v="21"/>
    <m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x v="4"/>
    <x v="4"/>
    <m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x v="3"/>
    <x v="3"/>
    <m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x v="4"/>
    <x v="6"/>
    <m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x v="5"/>
    <x v="9"/>
    <m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x v="20"/>
    <m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x v="2"/>
    <x v="8"/>
    <m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x v="4"/>
    <x v="4"/>
    <m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x v="2"/>
    <x v="2"/>
    <m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x v="2"/>
    <x v="2"/>
    <m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x v="1"/>
    <x v="7"/>
    <m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x v="3"/>
    <x v="3"/>
    <m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x v="2"/>
    <x v="8"/>
    <m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x v="3"/>
    <x v="3"/>
    <m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x v="3"/>
    <x v="3"/>
    <m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x v="2"/>
    <x v="8"/>
    <m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x v="1"/>
    <x v="7"/>
    <m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x v="1"/>
    <m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x v="1"/>
    <x v="5"/>
    <m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x v="1"/>
    <x v="7"/>
    <m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x v="3"/>
    <x v="3"/>
    <m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x v="1"/>
    <x v="7"/>
    <m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x v="3"/>
    <x v="3"/>
    <m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x v="1"/>
    <x v="1"/>
    <m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x v="7"/>
    <x v="14"/>
    <m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x v="1"/>
    <x v="1"/>
    <m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x v="3"/>
    <x v="3"/>
    <m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x v="2"/>
    <x v="8"/>
    <m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x v="2"/>
    <x v="2"/>
    <m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x v="1"/>
    <x v="1"/>
    <m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x v="7"/>
    <x v="14"/>
    <m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x v="3"/>
    <x v="3"/>
    <m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x v="2"/>
    <x v="2"/>
    <m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x v="7"/>
    <x v="14"/>
    <m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x v="3"/>
    <x v="3"/>
    <m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x v="1"/>
    <x v="7"/>
    <m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x v="4"/>
    <x v="12"/>
    <m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x v="1"/>
    <x v="7"/>
    <m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x v="5"/>
    <x v="18"/>
    <m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x v="4"/>
    <x v="4"/>
    <m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x v="3"/>
    <x v="3"/>
    <m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x v="2"/>
    <x v="8"/>
    <m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x v="3"/>
    <x v="3"/>
    <m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x v="3"/>
    <x v="3"/>
    <m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x v="3"/>
    <x v="3"/>
    <m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x v="0"/>
    <x v="0"/>
    <m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x v="3"/>
    <x v="3"/>
    <m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x v="2"/>
    <x v="8"/>
    <m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x v="2"/>
    <x v="2"/>
    <m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x v="3"/>
    <x v="3"/>
    <m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x v="1"/>
    <x v="1"/>
    <m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x v="3"/>
    <x v="3"/>
    <m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x v="4"/>
    <x v="19"/>
    <m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x v="3"/>
    <x v="3"/>
    <m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x v="4"/>
    <x v="12"/>
    <m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x v="3"/>
    <x v="3"/>
    <m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x v="3"/>
    <x v="3"/>
    <m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x v="3"/>
    <x v="3"/>
    <m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x v="3"/>
    <x v="3"/>
    <m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x v="1"/>
    <x v="1"/>
    <m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x v="1"/>
    <x v="7"/>
    <m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x v="1"/>
    <x v="16"/>
    <m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x v="1"/>
    <x v="5"/>
    <m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x v="2"/>
    <x v="8"/>
    <m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x v="4"/>
    <x v="6"/>
    <m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x v="1"/>
    <x v="5"/>
    <m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x v="1"/>
    <x v="1"/>
    <m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x v="3"/>
    <m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x v="2"/>
    <x v="2"/>
    <m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x v="0"/>
    <x v="0"/>
    <m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x v="3"/>
    <x v="3"/>
    <m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x v="1"/>
    <x v="17"/>
    <m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x v="3"/>
    <x v="3"/>
    <m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x v="5"/>
    <x v="13"/>
    <m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x v="1"/>
    <x v="1"/>
    <m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x v="4"/>
    <x v="4"/>
    <m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x v="4"/>
    <x v="4"/>
    <m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x v="4"/>
    <x v="22"/>
    <m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x v="3"/>
    <x v="3"/>
    <m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x v="3"/>
    <x v="3"/>
    <m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x v="1"/>
    <x v="7"/>
    <m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x v="1"/>
    <x v="1"/>
    <m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x v="3"/>
    <x v="3"/>
    <m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x v="3"/>
    <x v="3"/>
    <m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x v="4"/>
    <x v="22"/>
    <m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x v="4"/>
    <x v="12"/>
    <m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x v="4"/>
    <x v="10"/>
    <m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x v="3"/>
    <x v="3"/>
    <m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x v="0"/>
    <x v="0"/>
    <m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x v="7"/>
    <x v="14"/>
    <m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x v="3"/>
    <x v="3"/>
    <m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x v="4"/>
    <x v="22"/>
    <m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x v="1"/>
    <x v="1"/>
    <m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x v="7"/>
    <x v="14"/>
    <m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x v="6"/>
    <x v="20"/>
    <m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x v="4"/>
    <x v="10"/>
    <m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x v="6"/>
    <x v="20"/>
    <m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x v="6"/>
    <x v="11"/>
    <m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x v="3"/>
    <x v="3"/>
    <m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x v="3"/>
    <x v="3"/>
    <m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x v="4"/>
    <x v="10"/>
    <m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x v="6"/>
    <x v="11"/>
    <m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x v="4"/>
    <x v="10"/>
    <m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x v="1"/>
    <x v="1"/>
    <m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x v="4"/>
    <x v="10"/>
    <m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x v="3"/>
    <x v="3"/>
    <m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x v="2"/>
    <x v="8"/>
    <m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x v="3"/>
    <x v="3"/>
    <m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x v="5"/>
    <x v="9"/>
    <m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x v="1"/>
    <x v="1"/>
    <m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x v="3"/>
    <x v="3"/>
    <m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x v="3"/>
    <x v="3"/>
    <m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x v="3"/>
    <x v="3"/>
    <m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x v="2"/>
    <x v="2"/>
    <m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x v="5"/>
    <x v="13"/>
    <m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x v="6"/>
    <x v="20"/>
    <m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x v="5"/>
    <x v="18"/>
    <m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x v="1"/>
    <m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x v="3"/>
    <x v="3"/>
    <m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x v="3"/>
    <x v="3"/>
    <m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x v="4"/>
    <x v="6"/>
    <m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x v="5"/>
    <x v="9"/>
    <m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x v="1"/>
    <x v="1"/>
    <m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x v="1"/>
    <x v="1"/>
    <m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x v="3"/>
    <m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x v="3"/>
    <x v="3"/>
    <m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x v="7"/>
    <x v="14"/>
    <m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x v="1"/>
    <x v="1"/>
    <m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x v="1"/>
    <x v="1"/>
    <m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x v="1"/>
    <x v="7"/>
    <m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x v="7"/>
    <x v="14"/>
    <m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x v="3"/>
    <x v="3"/>
    <m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x v="3"/>
    <x v="3"/>
    <m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x v="1"/>
    <x v="17"/>
    <m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x v="3"/>
    <x v="3"/>
    <m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x v="4"/>
    <x v="4"/>
    <m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x v="4"/>
    <x v="19"/>
    <m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x v="6"/>
    <x v="11"/>
    <m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x v="7"/>
    <x v="14"/>
    <m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x v="3"/>
    <x v="3"/>
    <m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x v="3"/>
    <x v="3"/>
    <m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x v="3"/>
    <x v="3"/>
    <m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x v="5"/>
    <x v="18"/>
    <m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x v="6"/>
    <x v="11"/>
    <m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x v="3"/>
    <x v="3"/>
    <m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x v="2"/>
    <x v="2"/>
    <m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x v="3"/>
    <x v="3"/>
    <m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x v="4"/>
    <x v="10"/>
    <m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x v="3"/>
    <x v="3"/>
    <m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x v="4"/>
    <x v="19"/>
    <m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x v="1"/>
    <x v="1"/>
    <m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x v="2"/>
    <x v="2"/>
    <m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x v="3"/>
    <x v="3"/>
    <m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x v="3"/>
    <x v="3"/>
    <m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x v="1"/>
    <x v="5"/>
    <m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x v="1"/>
    <x v="16"/>
    <m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x v="3"/>
    <x v="3"/>
    <m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x v="4"/>
    <x v="4"/>
    <m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x v="2"/>
    <x v="2"/>
    <m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x v="0"/>
    <x v="0"/>
    <m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x v="3"/>
    <x v="3"/>
    <m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x v="3"/>
    <x v="3"/>
    <m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x v="3"/>
    <x v="3"/>
    <m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x v="3"/>
    <x v="3"/>
    <m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x v="3"/>
    <x v="3"/>
    <m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x v="1"/>
    <x v="1"/>
    <m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x v="0"/>
    <x v="0"/>
    <m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x v="9"/>
    <m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x v="4"/>
    <x v="4"/>
    <m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x v="3"/>
    <x v="3"/>
    <m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x v="1"/>
    <x v="7"/>
    <m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x v="4"/>
    <x v="4"/>
    <m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x v="3"/>
    <x v="3"/>
    <m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x v="3"/>
    <x v="3"/>
    <m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x v="5"/>
    <x v="13"/>
    <m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x v="3"/>
    <x v="3"/>
    <m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x v="1"/>
    <x v="7"/>
    <m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x v="6"/>
    <x v="11"/>
    <m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x v="3"/>
    <x v="3"/>
    <m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x v="3"/>
    <x v="3"/>
    <m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x v="1"/>
    <x v="1"/>
    <m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x v="4"/>
    <x v="4"/>
    <m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x v="3"/>
    <x v="3"/>
    <m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x v="0"/>
    <x v="0"/>
    <m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x v="3"/>
    <x v="3"/>
    <m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x v="1"/>
    <x v="1"/>
    <m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x v="2"/>
    <x v="2"/>
    <m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x v="5"/>
    <x v="13"/>
    <m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x v="4"/>
    <x v="12"/>
    <m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x v="3"/>
    <x v="3"/>
    <m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x v="4"/>
    <x v="4"/>
    <m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x v="3"/>
    <x v="3"/>
    <m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x v="3"/>
    <x v="3"/>
    <m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x v="4"/>
    <x v="10"/>
    <m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x v="3"/>
    <x v="3"/>
    <m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x v="1"/>
    <x v="1"/>
    <m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x v="6"/>
    <x v="11"/>
    <m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x v="4"/>
    <x v="4"/>
    <m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x v="0"/>
    <x v="0"/>
    <m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x v="2"/>
    <x v="8"/>
    <m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x v="3"/>
    <x v="3"/>
    <m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x v="1"/>
    <x v="1"/>
    <m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x v="1"/>
    <x v="1"/>
    <m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x v="1"/>
    <x v="1"/>
    <m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x v="3"/>
    <x v="3"/>
    <m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x v="3"/>
    <x v="3"/>
    <m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x v="3"/>
    <x v="3"/>
    <m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x v="7"/>
    <x v="14"/>
    <m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x v="1"/>
    <x v="7"/>
    <m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x v="3"/>
    <x v="3"/>
    <m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x v="3"/>
    <x v="3"/>
    <m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x v="6"/>
    <x v="11"/>
    <m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x v="4"/>
    <x v="6"/>
    <m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x v="1"/>
    <x v="7"/>
    <m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x v="2"/>
    <x v="2"/>
    <m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x v="0"/>
    <x v="0"/>
    <m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x v="3"/>
    <x v="3"/>
    <m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x v="17"/>
    <m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x v="1"/>
    <x v="1"/>
    <m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x v="3"/>
    <x v="3"/>
    <m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x v="3"/>
    <x v="3"/>
    <m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x v="4"/>
    <x v="4"/>
    <m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x v="2"/>
    <x v="8"/>
    <m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x v="3"/>
    <x v="3"/>
    <m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x v="6"/>
    <x v="11"/>
    <m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x v="7"/>
    <x v="14"/>
    <m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x v="4"/>
    <x v="10"/>
    <m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x v="3"/>
    <x v="3"/>
    <m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x v="3"/>
    <x v="3"/>
    <m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x v="1"/>
    <x v="1"/>
    <m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x v="1"/>
    <x v="1"/>
    <m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x v="1"/>
    <x v="7"/>
    <m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x v="3"/>
    <x v="3"/>
    <m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x v="3"/>
    <x v="3"/>
    <m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x v="3"/>
    <x v="3"/>
    <m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x v="4"/>
    <x v="4"/>
    <m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x v="4"/>
    <x v="19"/>
    <m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x v="3"/>
    <x v="3"/>
    <m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x v="3"/>
    <x v="3"/>
    <m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x v="4"/>
    <x v="4"/>
    <m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x v="3"/>
    <x v="3"/>
    <m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x v="4"/>
    <x v="4"/>
    <m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x v="1"/>
    <x v="7"/>
    <m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x v="1"/>
    <x v="1"/>
    <m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x v="3"/>
    <x v="3"/>
    <m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x v="4"/>
    <x v="4"/>
    <m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x v="3"/>
    <x v="3"/>
    <m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x v="3"/>
    <x v="3"/>
    <m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x v="3"/>
    <x v="3"/>
    <m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x v="7"/>
    <x v="14"/>
    <m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x v="0"/>
    <x v="0"/>
    <m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x v="4"/>
    <x v="4"/>
    <m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x v="5"/>
    <x v="9"/>
    <m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x v="3"/>
    <x v="3"/>
    <m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x v="2"/>
    <x v="8"/>
    <m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x v="1"/>
    <x v="7"/>
    <m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x v="3"/>
    <x v="3"/>
    <m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x v="7"/>
    <x v="14"/>
    <m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x v="5"/>
    <x v="9"/>
    <m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x v="2"/>
    <x v="8"/>
    <m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x v="1"/>
    <x v="17"/>
    <m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x v="4"/>
    <x v="4"/>
    <m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x v="3"/>
    <x v="3"/>
    <m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x v="4"/>
    <x v="6"/>
    <m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x v="1"/>
    <x v="1"/>
    <m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x v="4"/>
    <x v="10"/>
    <m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x v="1"/>
    <x v="7"/>
    <m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x v="14"/>
    <m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x v="3"/>
    <x v="3"/>
    <m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x v="4"/>
    <x v="12"/>
    <m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x v="3"/>
    <x v="3"/>
    <m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x v="3"/>
    <x v="3"/>
    <m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x v="3"/>
    <x v="3"/>
    <m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x v="4"/>
    <x v="4"/>
    <m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x v="3"/>
    <x v="3"/>
    <m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x v="4"/>
    <x v="4"/>
    <m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x v="1"/>
    <x v="1"/>
    <m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x v="6"/>
    <x v="20"/>
    <m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x v="3"/>
    <x v="3"/>
    <m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x v="5"/>
    <x v="13"/>
    <m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x v="4"/>
    <x v="10"/>
    <m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x v="0"/>
    <x v="0"/>
    <m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x v="3"/>
    <x v="3"/>
    <m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x v="4"/>
    <x v="4"/>
    <m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x v="3"/>
    <x v="3"/>
    <m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x v="4"/>
    <x v="4"/>
    <m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x v="2"/>
    <x v="2"/>
    <m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x v="3"/>
    <x v="3"/>
    <m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x v="2"/>
    <x v="8"/>
    <m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x v="3"/>
    <x v="3"/>
    <m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x v="0"/>
    <x v="0"/>
    <m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x v="1"/>
    <x v="7"/>
    <m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x v="7"/>
    <x v="14"/>
    <m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x v="3"/>
    <x v="3"/>
    <m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x v="3"/>
    <x v="3"/>
    <m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x v="4"/>
    <x v="10"/>
    <m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x v="7"/>
    <x v="14"/>
    <m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x v="3"/>
    <x v="3"/>
    <m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x v="3"/>
    <x v="3"/>
    <m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x v="3"/>
    <x v="3"/>
    <m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x v="4"/>
    <x v="4"/>
    <m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x v="3"/>
    <x v="3"/>
    <m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x v="3"/>
    <x v="3"/>
    <m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x v="1"/>
    <x v="17"/>
    <m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x v="4"/>
    <x v="10"/>
    <m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x v="3"/>
    <x v="3"/>
    <m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x v="4"/>
    <x v="22"/>
    <m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x v="4"/>
    <x v="19"/>
    <m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x v="2"/>
    <x v="8"/>
    <m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x v="3"/>
    <x v="3"/>
    <m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x v="3"/>
    <x v="3"/>
    <m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x v="1"/>
    <x v="7"/>
    <m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x v="3"/>
    <x v="3"/>
    <m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x v="2"/>
    <x v="8"/>
    <m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x v="4"/>
    <x v="19"/>
    <m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x v="6"/>
    <x v="11"/>
    <m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x v="11"/>
    <m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x v="10"/>
    <m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x v="1"/>
    <x v="1"/>
    <m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x v="4"/>
    <x v="6"/>
    <m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x v="4"/>
    <x v="22"/>
    <m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x v="4"/>
    <x v="6"/>
    <m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x v="3"/>
    <x v="3"/>
    <m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x v="1"/>
    <x v="7"/>
    <m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x v="3"/>
    <x v="3"/>
    <m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x v="3"/>
    <x v="3"/>
    <m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x v="4"/>
    <x v="4"/>
    <m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x v="3"/>
    <x v="3"/>
    <m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x v="4"/>
    <x v="6"/>
    <m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x v="6"/>
    <x v="20"/>
    <m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x v="4"/>
    <x v="10"/>
    <m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x v="3"/>
    <x v="3"/>
    <m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x v="5"/>
    <x v="18"/>
    <m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x v="8"/>
    <m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x v="2"/>
    <x v="2"/>
    <m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x v="3"/>
    <x v="3"/>
    <m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x v="4"/>
    <x v="6"/>
    <m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x v="2"/>
    <x v="8"/>
    <m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x v="0"/>
    <m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x v="1"/>
    <x v="1"/>
    <m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x v="1"/>
    <x v="5"/>
    <m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x v="4"/>
    <x v="19"/>
    <m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x v="5"/>
    <x v="18"/>
    <m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x v="5"/>
    <x v="13"/>
    <m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x v="4"/>
    <x v="22"/>
    <m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x v="2"/>
    <x v="8"/>
    <m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x v="0"/>
    <x v="0"/>
    <m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x v="7"/>
    <x v="14"/>
    <m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x v="3"/>
    <x v="3"/>
    <m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x v="5"/>
    <x v="13"/>
    <m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x v="3"/>
    <x v="3"/>
    <m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x v="0"/>
    <x v="0"/>
    <m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x v="3"/>
    <x v="3"/>
    <m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x v="5"/>
    <x v="18"/>
    <m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x v="3"/>
    <x v="3"/>
    <m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x v="3"/>
    <x v="3"/>
    <m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x v="2"/>
    <x v="8"/>
    <m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x v="8"/>
    <x v="23"/>
    <m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x v="0"/>
    <x v="0"/>
    <m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x v="4"/>
    <x v="12"/>
    <m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x v="7"/>
    <x v="14"/>
    <m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x v="2"/>
    <x v="8"/>
    <m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x v="3"/>
    <x v="3"/>
    <m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x v="4"/>
    <x v="10"/>
    <m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x v="2"/>
    <x v="8"/>
    <m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x v="2"/>
    <x v="2"/>
    <m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x v="4"/>
    <x v="4"/>
    <m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x v="3"/>
    <m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x v="4"/>
    <x v="4"/>
    <m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x v="6"/>
    <x v="11"/>
    <m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x v="4"/>
    <x v="6"/>
    <m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x v="1"/>
    <x v="1"/>
    <m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x v="5"/>
    <x v="15"/>
    <m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x v="3"/>
    <x v="3"/>
    <m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x v="2"/>
    <x v="2"/>
    <m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x v="3"/>
    <x v="3"/>
    <m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x v="3"/>
    <x v="3"/>
    <m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x v="4"/>
    <x v="6"/>
    <m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x v="3"/>
    <x v="3"/>
    <m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x v="6"/>
    <x v="11"/>
    <m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x v="4"/>
    <x v="19"/>
    <m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x v="1"/>
    <x v="1"/>
    <m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x v="3"/>
    <x v="3"/>
    <m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x v="5"/>
    <x v="9"/>
    <m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x v="0"/>
    <x v="0"/>
    <m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x v="4"/>
    <x v="10"/>
    <m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x v="1"/>
    <x v="1"/>
    <m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x v="3"/>
    <x v="3"/>
    <m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x v="4"/>
    <x v="6"/>
    <m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x v="4"/>
    <x v="12"/>
    <m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x v="4"/>
    <x v="12"/>
    <m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x v="3"/>
    <x v="3"/>
    <m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x v="2"/>
    <x v="8"/>
    <m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x v="3"/>
    <x v="3"/>
    <m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x v="4"/>
    <x v="10"/>
    <m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x v="1"/>
    <x v="7"/>
    <m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x v="6"/>
    <x v="11"/>
    <m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x v="5"/>
    <x v="13"/>
    <m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x v="6"/>
    <x v="11"/>
    <m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x v="3"/>
    <x v="3"/>
    <m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x v="1"/>
    <x v="7"/>
    <m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x v="4"/>
    <x v="6"/>
    <m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x v="3"/>
    <x v="3"/>
    <m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x v="5"/>
    <x v="13"/>
    <m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x v="4"/>
    <x v="4"/>
    <m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x v="6"/>
    <x v="20"/>
    <m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x v="0"/>
    <x v="0"/>
    <m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x v="7"/>
    <x v="14"/>
    <m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x v="6"/>
    <x v="20"/>
    <m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x v="1"/>
    <x v="7"/>
    <m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x v="6"/>
    <x v="11"/>
    <m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x v="1"/>
    <x v="1"/>
    <m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x v="3"/>
    <x v="3"/>
    <m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x v="3"/>
    <x v="3"/>
    <m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x v="6"/>
    <m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x v="3"/>
    <x v="3"/>
    <m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x v="2"/>
    <x v="8"/>
    <m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x v="7"/>
    <m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x v="2"/>
    <x v="2"/>
    <m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x v="3"/>
    <x v="3"/>
    <m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x v="1"/>
    <x v="1"/>
    <m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x v="1"/>
    <x v="7"/>
    <m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x v="1"/>
    <x v="1"/>
    <m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x v="5"/>
    <x v="18"/>
    <m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x v="4"/>
    <x v="22"/>
    <m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x v="3"/>
    <x v="3"/>
    <m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x v="3"/>
    <x v="3"/>
    <m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x v="4"/>
    <x v="10"/>
    <m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x v="3"/>
    <x v="3"/>
    <m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x v="1"/>
    <x v="1"/>
    <m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x v="4"/>
    <x v="4"/>
    <m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x v="3"/>
    <x v="3"/>
    <m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x v="3"/>
    <x v="3"/>
    <m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x v="1"/>
    <x v="5"/>
    <m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x v="1"/>
    <x v="1"/>
    <m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x v="3"/>
    <x v="3"/>
    <m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x v="4"/>
    <x v="10"/>
    <m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x v="1"/>
    <x v="1"/>
    <m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x v="4"/>
    <x v="12"/>
    <m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x v="1"/>
    <x v="1"/>
    <m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x v="8"/>
    <x v="23"/>
    <m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x v="0"/>
    <x v="0"/>
    <m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x v="3"/>
    <x v="3"/>
    <m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x v="3"/>
    <x v="3"/>
    <m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x v="1"/>
    <x v="17"/>
    <m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x v="4"/>
    <x v="22"/>
    <m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x v="1"/>
    <x v="17"/>
    <m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x v="3"/>
    <x v="3"/>
    <m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x v="2"/>
    <x v="2"/>
    <m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x v="6"/>
    <x v="11"/>
    <m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x v="4"/>
    <x v="4"/>
    <m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x v="2"/>
    <x v="2"/>
    <m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x v="5"/>
    <x v="18"/>
    <m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x v="1"/>
    <x v="1"/>
    <m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x v="0"/>
    <x v="0"/>
    <m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x v="3"/>
    <x v="3"/>
    <m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x v="4"/>
    <x v="4"/>
    <m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x v="5"/>
    <x v="15"/>
    <m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x v="6"/>
    <x v="11"/>
    <m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x v="3"/>
    <x v="3"/>
    <m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x v="4"/>
    <x v="10"/>
    <m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x v="3"/>
    <x v="3"/>
    <m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x v="3"/>
    <x v="3"/>
    <m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x v="4"/>
    <x v="6"/>
    <m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x v="3"/>
    <x v="3"/>
    <m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x v="1"/>
    <x v="1"/>
    <m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x v="4"/>
    <x v="4"/>
    <m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x v="0"/>
    <m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x v="2"/>
    <x v="8"/>
    <m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x v="3"/>
    <x v="3"/>
    <m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x v="3"/>
    <x v="3"/>
    <m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x v="3"/>
    <x v="3"/>
    <m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x v="5"/>
    <x v="9"/>
    <m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x v="1"/>
    <x v="1"/>
    <m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x v="0"/>
    <x v="0"/>
    <m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x v="1"/>
    <x v="17"/>
    <m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x v="4"/>
    <x v="22"/>
    <m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x v="3"/>
    <x v="3"/>
    <m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x v="3"/>
    <x v="3"/>
    <m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x v="1"/>
    <x v="5"/>
    <m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x v="3"/>
    <m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x v="3"/>
    <x v="3"/>
    <m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x v="3"/>
    <x v="3"/>
    <m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x v="1"/>
    <x v="7"/>
    <m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x v="3"/>
    <x v="3"/>
    <m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x v="5"/>
    <x v="9"/>
    <m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x v="3"/>
    <x v="3"/>
    <m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x v="7"/>
    <x v="14"/>
    <m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x v="3"/>
    <x v="3"/>
    <m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x v="1"/>
    <x v="7"/>
    <m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x v="3"/>
    <x v="3"/>
    <m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x v="7"/>
    <x v="14"/>
    <m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x v="3"/>
    <x v="3"/>
    <m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x v="3"/>
    <x v="3"/>
    <m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x v="0"/>
    <x v="0"/>
    <m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x v="1"/>
    <x v="7"/>
    <m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x v="3"/>
    <x v="3"/>
    <m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x v="3"/>
    <x v="3"/>
    <m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x v="3"/>
    <x v="3"/>
    <m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x v="3"/>
    <x v="3"/>
    <m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x v="4"/>
    <x v="10"/>
    <m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x v="4"/>
    <x v="19"/>
    <m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x v="4"/>
    <x v="19"/>
    <m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x v="4"/>
    <x v="10"/>
    <m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x v="3"/>
    <x v="3"/>
    <m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x v="3"/>
    <x v="3"/>
    <m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x v="4"/>
    <x v="6"/>
    <m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x v="3"/>
    <x v="3"/>
    <m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x v="3"/>
    <x v="3"/>
    <m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x v="2"/>
    <x v="8"/>
    <m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x v="3"/>
    <x v="3"/>
    <m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x v="3"/>
    <x v="3"/>
    <m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x v="1"/>
    <x v="1"/>
    <m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x v="6"/>
    <x v="11"/>
    <m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x v="5"/>
    <x v="18"/>
    <m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x v="0"/>
    <x v="0"/>
    <m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x v="3"/>
    <x v="3"/>
    <m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x v="17"/>
    <m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x v="4"/>
    <x v="12"/>
    <m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x v="2"/>
    <x v="2"/>
    <m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x v="2"/>
    <x v="2"/>
    <m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x v="1"/>
    <x v="16"/>
    <m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x v="7"/>
    <x v="14"/>
    <m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x v="0"/>
    <x v="0"/>
    <m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x v="4"/>
    <x v="22"/>
    <m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x v="1"/>
    <x v="1"/>
    <m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x v="4"/>
    <x v="4"/>
    <m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x v="3"/>
    <x v="3"/>
    <m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x v="1"/>
    <x v="17"/>
    <m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x v="3"/>
    <x v="3"/>
    <m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x v="3"/>
    <x v="3"/>
    <m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x v="1"/>
    <x v="17"/>
    <m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x v="4"/>
    <x v="4"/>
    <m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x v="3"/>
    <x v="3"/>
    <m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x v="8"/>
    <x v="23"/>
    <m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x v="3"/>
    <x v="3"/>
    <m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x v="3"/>
    <x v="3"/>
    <m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x v="1"/>
    <x v="7"/>
    <m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x v="3"/>
    <x v="3"/>
    <m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x v="3"/>
    <x v="3"/>
    <m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x v="1"/>
    <x v="7"/>
    <m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x v="7"/>
    <x v="14"/>
    <m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x v="8"/>
    <x v="23"/>
    <m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x v="7"/>
    <x v="14"/>
    <m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x v="5"/>
    <x v="13"/>
    <m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x v="4"/>
    <x v="6"/>
    <m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x v="0"/>
    <x v="0"/>
    <m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x v="6"/>
    <x v="20"/>
    <m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x v="3"/>
    <x v="3"/>
    <m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x v="3"/>
    <x v="3"/>
    <m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x v="3"/>
    <x v="3"/>
    <m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x v="5"/>
    <x v="9"/>
    <m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x v="3"/>
    <x v="3"/>
    <m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x v="2"/>
    <x v="8"/>
    <m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x v="3"/>
    <m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x v="4"/>
    <x v="19"/>
    <m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x v="2"/>
    <x v="2"/>
    <m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x v="4"/>
    <x v="4"/>
    <m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x v="4"/>
    <x v="4"/>
    <m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x v="1"/>
    <x v="1"/>
    <m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x v="3"/>
    <x v="3"/>
    <m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x v="3"/>
    <x v="3"/>
    <m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x v="1"/>
    <x v="1"/>
    <m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x v="3"/>
    <x v="3"/>
    <m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x v="1"/>
    <x v="5"/>
    <m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x v="2"/>
    <x v="8"/>
    <m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x v="4"/>
    <x v="6"/>
    <m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x v="8"/>
    <m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x v="3"/>
    <x v="3"/>
    <m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x v="2"/>
    <x v="8"/>
    <m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x v="5"/>
    <x v="18"/>
    <m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x v="4"/>
    <x v="10"/>
    <m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x v="5"/>
    <x v="9"/>
    <m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x v="2"/>
    <x v="2"/>
    <m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x v="4"/>
    <x v="6"/>
    <m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x v="3"/>
    <x v="3"/>
    <m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x v="3"/>
    <x v="3"/>
    <m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x v="3"/>
    <x v="3"/>
    <m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x v="3"/>
    <x v="3"/>
    <m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x v="3"/>
    <x v="3"/>
    <m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x v="5"/>
    <x v="15"/>
    <m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x v="1"/>
    <x v="1"/>
    <m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x v="6"/>
    <x v="20"/>
    <m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x v="3"/>
    <x v="3"/>
    <m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x v="4"/>
    <x v="4"/>
    <m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x v="2"/>
    <x v="8"/>
    <m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x v="13"/>
    <m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x v="3"/>
    <x v="3"/>
    <m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x v="1"/>
    <x v="1"/>
    <m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x v="4"/>
    <x v="4"/>
    <m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x v="3"/>
    <x v="3"/>
    <m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x v="3"/>
    <x v="3"/>
    <m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x v="6"/>
    <x v="20"/>
    <m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x v="3"/>
    <x v="3"/>
    <m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x v="2"/>
    <m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x v="3"/>
    <x v="3"/>
    <m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x v="4"/>
    <x v="6"/>
    <m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x v="2"/>
    <x v="8"/>
    <m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x v="2"/>
    <x v="2"/>
    <m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x v="1"/>
    <x v="1"/>
    <m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x v="1"/>
    <x v="16"/>
    <m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x v="3"/>
    <x v="3"/>
    <m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x v="7"/>
    <x v="14"/>
    <m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x v="5"/>
    <x v="9"/>
    <m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x v="1"/>
    <x v="7"/>
    <m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x v="3"/>
    <x v="3"/>
    <m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x v="7"/>
    <m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x v="3"/>
    <x v="3"/>
    <m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x v="3"/>
    <x v="3"/>
    <m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x v="1"/>
    <x v="5"/>
    <m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x v="3"/>
    <x v="3"/>
    <m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x v="3"/>
    <m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x v="2"/>
    <x v="8"/>
    <m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x v="2"/>
    <x v="2"/>
    <m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x v="3"/>
    <x v="3"/>
    <m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x v="4"/>
    <x v="10"/>
    <m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x v="2"/>
    <x v="8"/>
    <m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x v="5"/>
    <m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x v="5"/>
    <x v="9"/>
    <m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x v="3"/>
    <x v="3"/>
    <m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x v="7"/>
    <x v="14"/>
    <m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x v="3"/>
    <x v="3"/>
    <m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x v="3"/>
    <x v="3"/>
    <m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x v="3"/>
    <x v="3"/>
    <m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x v="4"/>
    <x v="6"/>
    <m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x v="1"/>
    <x v="1"/>
    <m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x v="1"/>
    <x v="5"/>
    <m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x v="6"/>
    <x v="11"/>
    <m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x v="1"/>
    <x v="1"/>
    <m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x v="1"/>
    <x v="17"/>
    <m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x v="3"/>
    <x v="3"/>
    <m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x v="1"/>
    <x v="1"/>
    <m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x v="1"/>
    <x v="7"/>
    <m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x v="4"/>
    <x v="22"/>
    <m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x v="5"/>
    <x v="18"/>
    <m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x v="3"/>
    <m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x v="6"/>
    <x v="11"/>
    <m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x v="3"/>
    <x v="3"/>
    <m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x v="3"/>
    <x v="3"/>
    <m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x v="1"/>
    <x v="7"/>
    <m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x v="3"/>
    <x v="3"/>
    <m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x v="2"/>
    <x v="2"/>
    <m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x v="1"/>
    <x v="1"/>
    <m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x v="3"/>
    <x v="3"/>
    <m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x v="3"/>
    <x v="3"/>
    <m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x v="4"/>
    <x v="10"/>
    <m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x v="3"/>
    <x v="3"/>
    <m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x v="4"/>
    <x v="6"/>
    <m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x v="3"/>
    <x v="3"/>
    <m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x v="4"/>
    <x v="10"/>
    <m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x v="1"/>
    <x v="1"/>
    <m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x v="2"/>
    <x v="2"/>
    <m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x v="4"/>
    <x v="10"/>
    <m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x v="1"/>
    <x v="17"/>
    <m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x v="1"/>
    <x v="1"/>
    <m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x v="4"/>
    <x v="10"/>
    <m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x v="3"/>
    <x v="3"/>
    <m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x v="3"/>
    <x v="3"/>
    <m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x v="0"/>
    <x v="0"/>
    <m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x v="3"/>
    <m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x v="5"/>
    <x v="9"/>
    <m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x v="1"/>
    <x v="1"/>
    <m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x v="4"/>
    <x v="6"/>
    <m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x v="6"/>
    <x v="20"/>
    <m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x v="2"/>
    <x v="2"/>
    <m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x v="3"/>
    <x v="3"/>
    <m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x v="3"/>
    <x v="3"/>
    <m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x v="1"/>
    <m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x v="7"/>
    <x v="14"/>
    <m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x v="7"/>
    <x v="14"/>
    <m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x v="3"/>
    <m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x v="1"/>
    <x v="1"/>
    <m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x v="4"/>
    <x v="4"/>
    <m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x v="4"/>
    <x v="6"/>
    <m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x v="3"/>
    <m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x v="0"/>
    <x v="0"/>
    <m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x v="4"/>
    <x v="4"/>
    <m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x v="3"/>
    <x v="3"/>
    <m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x v="6"/>
    <x v="11"/>
    <m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x v="5"/>
    <x v="9"/>
    <m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x v="6"/>
    <x v="11"/>
    <m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x v="1"/>
    <x v="1"/>
    <m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x v="1"/>
    <x v="1"/>
    <m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x v="3"/>
    <x v="3"/>
    <m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x v="5"/>
    <x v="9"/>
    <m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x v="3"/>
    <x v="3"/>
    <m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x v="6"/>
    <x v="11"/>
    <m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x v="1"/>
    <x v="1"/>
    <m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x v="4"/>
    <x v="4"/>
    <m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x v="1"/>
    <x v="1"/>
    <m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x v="1"/>
    <x v="1"/>
    <m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x v="5"/>
    <x v="9"/>
    <m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x v="4"/>
    <x v="12"/>
    <m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x v="3"/>
    <x v="3"/>
    <m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x v="4"/>
    <x v="6"/>
    <m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x v="3"/>
    <m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x v="3"/>
    <x v="3"/>
    <m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x v="3"/>
    <x v="3"/>
    <m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x v="7"/>
    <x v="14"/>
    <m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x v="5"/>
    <x v="18"/>
    <m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x v="5"/>
    <x v="18"/>
    <m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x v="3"/>
    <x v="3"/>
    <m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x v="2"/>
    <x v="2"/>
    <m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x v="1"/>
    <x v="7"/>
    <m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x v="1"/>
    <x v="17"/>
    <m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x v="3"/>
    <x v="3"/>
    <m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x v="4"/>
    <x v="4"/>
    <m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x v="3"/>
    <x v="3"/>
    <m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x v="2"/>
    <x v="2"/>
    <m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x v="2"/>
    <x v="8"/>
    <m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x v="7"/>
    <x v="14"/>
    <m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x v="4"/>
    <x v="4"/>
    <m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x v="2"/>
    <x v="2"/>
    <m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x v="2"/>
    <x v="2"/>
    <m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x v="0"/>
    <x v="0"/>
    <m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x v="4"/>
    <x v="6"/>
    <m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x v="1"/>
    <x v="7"/>
    <m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x v="1"/>
    <m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x v="1"/>
    <x v="5"/>
    <m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x v="6"/>
    <x v="11"/>
    <m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x v="1"/>
    <x v="7"/>
    <m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x v="5"/>
    <x v="13"/>
    <m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x v="3"/>
    <x v="3"/>
    <m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x v="0"/>
    <x v="0"/>
    <m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x v="4"/>
    <x v="12"/>
    <m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x v="0"/>
    <x v="0"/>
    <m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x v="3"/>
    <x v="3"/>
    <m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x v="2"/>
    <x v="8"/>
    <m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x v="3"/>
    <x v="3"/>
    <m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x v="3"/>
    <x v="3"/>
    <m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x v="4"/>
    <x v="19"/>
    <m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x v="4"/>
    <x v="12"/>
    <m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x v="3"/>
    <x v="3"/>
    <m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x v="7"/>
    <x v="14"/>
    <m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x v="0"/>
    <x v="0"/>
    <m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x v="3"/>
    <x v="3"/>
    <m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x v="4"/>
    <x v="6"/>
    <m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x v="3"/>
    <x v="3"/>
    <m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x v="3"/>
    <x v="3"/>
    <m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x v="4"/>
    <x v="22"/>
    <m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x v="7"/>
    <x v="14"/>
    <m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x v="7"/>
    <x v="14"/>
    <m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x v="1"/>
    <x v="1"/>
    <m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x v="7"/>
    <x v="14"/>
    <m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x v="0"/>
    <x v="0"/>
    <m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x v="1"/>
    <x v="16"/>
    <m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x v="5"/>
    <x v="9"/>
    <m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x v="1"/>
    <x v="5"/>
    <m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x v="3"/>
    <x v="3"/>
    <m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x v="3"/>
    <m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x v="4"/>
    <x v="12"/>
    <m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x v="3"/>
    <x v="3"/>
    <m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x v="3"/>
    <x v="3"/>
    <m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x v="1"/>
    <x v="7"/>
    <m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x v="3"/>
    <x v="3"/>
    <m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x v="3"/>
    <x v="3"/>
    <m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x v="1"/>
    <x v="5"/>
    <m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x v="1"/>
    <x v="7"/>
    <m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x v="4"/>
    <x v="4"/>
    <m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x v="5"/>
    <x v="18"/>
    <m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x v="4"/>
    <x v="4"/>
    <m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x v="4"/>
    <x v="19"/>
    <m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x v="3"/>
    <x v="3"/>
    <m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x v="0"/>
    <x v="0"/>
    <m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x v="3"/>
    <x v="3"/>
    <m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x v="4"/>
    <x v="4"/>
    <m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x v="1"/>
    <x v="17"/>
    <m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x v="2"/>
    <m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x v="1"/>
    <x v="1"/>
    <m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x v="2"/>
    <x v="2"/>
    <m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x v="5"/>
    <x v="9"/>
    <m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x v="5"/>
    <x v="15"/>
    <m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x v="3"/>
    <x v="3"/>
    <m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x v="4"/>
    <x v="4"/>
    <m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x v="3"/>
    <x v="3"/>
    <m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x v="6"/>
    <x v="11"/>
    <m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x v="3"/>
    <x v="3"/>
    <m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x v="3"/>
    <x v="3"/>
    <m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x v="2"/>
    <x v="2"/>
    <m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x v="6"/>
    <m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x v="4"/>
    <x v="6"/>
    <m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x v="3"/>
    <x v="3"/>
    <m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x v="4"/>
    <x v="19"/>
    <m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x v="7"/>
    <x v="14"/>
    <m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x v="4"/>
    <x v="12"/>
    <m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x v="5"/>
    <x v="15"/>
    <m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x v="3"/>
    <x v="3"/>
    <m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x v="4"/>
    <x v="10"/>
    <m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x v="2"/>
    <x v="2"/>
    <m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x v="1"/>
    <x v="21"/>
    <m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x v="3"/>
    <x v="3"/>
    <m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x v="3"/>
    <x v="3"/>
    <m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x v="3"/>
    <x v="3"/>
    <m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x v="0"/>
    <x v="0"/>
    <m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x v="3"/>
    <x v="3"/>
    <m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x v="2"/>
    <x v="2"/>
    <m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x v="3"/>
    <x v="3"/>
    <m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x v="3"/>
    <x v="3"/>
    <m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x v="3"/>
    <x v="3"/>
    <m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x v="1"/>
    <x v="1"/>
    <m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x v="3"/>
    <x v="3"/>
    <m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x v="3"/>
    <x v="3"/>
    <m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x v="3"/>
    <x v="3"/>
    <m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x v="3"/>
    <x v="3"/>
    <m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x v="4"/>
    <x v="4"/>
    <m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x v="5"/>
    <x v="13"/>
    <m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x v="6"/>
    <x v="11"/>
    <m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x v="2"/>
    <x v="2"/>
    <m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x v="3"/>
    <x v="3"/>
    <m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x v="3"/>
    <x v="3"/>
    <m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x v="0"/>
    <x v="0"/>
    <m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x v="7"/>
    <x v="14"/>
    <m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x v="7"/>
    <x v="14"/>
    <m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x v="3"/>
    <x v="3"/>
    <m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x v="3"/>
    <x v="3"/>
    <m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x v="4"/>
    <x v="4"/>
    <m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x v="2"/>
    <x v="2"/>
    <m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x v="3"/>
    <m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x v="1"/>
    <x v="1"/>
    <m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x v="4"/>
    <x v="4"/>
    <m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x v="22"/>
    <m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x v="2"/>
    <x v="2"/>
    <m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x v="3"/>
    <m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x v="4"/>
    <x v="22"/>
    <m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x v="3"/>
    <x v="3"/>
    <m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x v="4"/>
    <x v="10"/>
    <m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x v="5"/>
    <x v="18"/>
    <m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x v="2"/>
    <x v="2"/>
    <m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x v="5"/>
    <x v="18"/>
    <m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x v="0"/>
    <x v="0"/>
    <m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x v="7"/>
    <x v="14"/>
    <m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x v="3"/>
    <x v="3"/>
    <m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x v="1"/>
    <x v="1"/>
    <m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x v="3"/>
    <x v="3"/>
    <m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x v="1"/>
    <x v="21"/>
    <m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x v="0"/>
    <x v="0"/>
    <m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x v="3"/>
    <x v="3"/>
    <m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x v="3"/>
    <x v="3"/>
    <m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x v="4"/>
    <x v="19"/>
    <m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x v="2"/>
    <x v="2"/>
    <m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x v="3"/>
    <x v="3"/>
    <m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x v="1"/>
    <x v="7"/>
    <m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x v="3"/>
    <x v="3"/>
    <m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x v="3"/>
    <x v="3"/>
    <m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x v="0"/>
    <x v="0"/>
    <m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x v="6"/>
    <x v="11"/>
    <m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x v="3"/>
    <x v="3"/>
    <m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x v="5"/>
    <x v="9"/>
    <m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x v="2"/>
    <x v="2"/>
    <m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x v="4"/>
    <x v="4"/>
    <m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x v="4"/>
    <x v="4"/>
    <m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x v="3"/>
    <x v="3"/>
    <m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x v="1"/>
    <x v="1"/>
    <m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x v="1"/>
    <x v="1"/>
    <m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x v="4"/>
    <x v="4"/>
    <m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x v="5"/>
    <x v="15"/>
    <m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x v="5"/>
    <x v="18"/>
    <m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x v="4"/>
    <x v="6"/>
    <m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x v="1"/>
    <x v="1"/>
    <m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x v="4"/>
    <x v="6"/>
    <m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x v="7"/>
    <x v="14"/>
    <m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x v="5"/>
    <x v="18"/>
    <m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x v="0"/>
    <x v="0"/>
    <m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x v="3"/>
    <x v="3"/>
    <m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x v="3"/>
    <x v="3"/>
    <m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x v="1"/>
    <x v="7"/>
    <m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x v="0"/>
    <s v="food trucks"/>
    <m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x v="1"/>
    <s v="rock"/>
    <m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x v="2"/>
    <s v="web"/>
    <m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x v="1"/>
    <s v="rock"/>
    <m/>
    <x v="3"/>
    <d v="2019-09-20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x v="3"/>
    <s v="plays"/>
    <m/>
    <x v="4"/>
    <d v="2019-01-24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x v="3"/>
    <s v="plays"/>
    <m/>
    <x v="5"/>
    <d v="2012-09-0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x v="4"/>
    <s v="documentary"/>
    <m/>
    <x v="6"/>
    <d v="2017-09-14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x v="3"/>
    <s v="plays"/>
    <m/>
    <x v="7"/>
    <d v="2015-08-15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x v="3"/>
    <s v="plays"/>
    <m/>
    <x v="8"/>
    <d v="2010-08-11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x v="1"/>
    <s v="electric music"/>
    <m/>
    <x v="9"/>
    <d v="2013-11-07T06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x v="4"/>
    <s v="drama"/>
    <m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x v="3"/>
    <s v="plays"/>
    <m/>
    <x v="11"/>
    <d v="2010-09-27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x v="4"/>
    <s v="drama"/>
    <m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x v="1"/>
    <s v="indie rock"/>
    <m/>
    <x v="13"/>
    <d v="2016-06-23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x v="1"/>
    <s v="indie rock"/>
    <m/>
    <x v="14"/>
    <d v="2012-04-02T05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x v="2"/>
    <s v="wearables"/>
    <m/>
    <x v="15"/>
    <d v="2019-12-14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x v="5"/>
    <s v="nonfiction"/>
    <m/>
    <x v="16"/>
    <d v="2014-02-13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x v="4"/>
    <s v="animation"/>
    <m/>
    <x v="17"/>
    <d v="2011-01-13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x v="3"/>
    <s v="plays"/>
    <m/>
    <x v="18"/>
    <d v="2018-09-16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x v="3"/>
    <s v="plays"/>
    <m/>
    <x v="19"/>
    <d v="2019-03-25T05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x v="4"/>
    <s v="drama"/>
    <m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x v="3"/>
    <s v="plays"/>
    <m/>
    <x v="21"/>
    <d v="2011-09-18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x v="3"/>
    <s v="plays"/>
    <m/>
    <x v="22"/>
    <d v="2018-04-18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x v="4"/>
    <s v="documentary"/>
    <m/>
    <x v="23"/>
    <d v="2019-04-08T05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x v="2"/>
    <s v="wearables"/>
    <m/>
    <x v="24"/>
    <d v="2014-06-23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x v="6"/>
    <s v="video games"/>
    <m/>
    <x v="25"/>
    <d v="2011-06-07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x v="3"/>
    <s v="plays"/>
    <m/>
    <x v="26"/>
    <d v="2018-08-27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x v="1"/>
    <s v="rock"/>
    <m/>
    <x v="27"/>
    <d v="2015-10-11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x v="3"/>
    <s v="plays"/>
    <m/>
    <x v="28"/>
    <d v="2010-03-04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x v="4"/>
    <s v="shorts"/>
    <m/>
    <x v="29"/>
    <d v="2018-08-29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x v="4"/>
    <s v="animation"/>
    <m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x v="6"/>
    <s v="video games"/>
    <m/>
    <x v="31"/>
    <d v="2016-02-02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x v="4"/>
    <s v="documentary"/>
    <m/>
    <x v="32"/>
    <d v="2018-02-06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x v="3"/>
    <s v="plays"/>
    <m/>
    <x v="33"/>
    <d v="2014-11-11T06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x v="4"/>
    <s v="documentary"/>
    <m/>
    <x v="34"/>
    <d v="2017-03-28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x v="4"/>
    <s v="drama"/>
    <m/>
    <x v="35"/>
    <d v="2019-03-02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x v="3"/>
    <s v="plays"/>
    <m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x v="5"/>
    <s v="fiction"/>
    <m/>
    <x v="37"/>
    <d v="2019-11-08T06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x v="7"/>
    <s v="photography books"/>
    <m/>
    <x v="38"/>
    <d v="2010-10-23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x v="3"/>
    <s v="plays"/>
    <m/>
    <x v="39"/>
    <d v="2013-03-11T05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x v="2"/>
    <s v="wearables"/>
    <m/>
    <x v="40"/>
    <d v="2010-06-24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x v="1"/>
    <s v="rock"/>
    <m/>
    <x v="41"/>
    <d v="2012-09-30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x v="0"/>
    <s v="food trucks"/>
    <m/>
    <x v="42"/>
    <d v="2011-07-13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x v="5"/>
    <s v="radio &amp; podcasts"/>
    <m/>
    <x v="43"/>
    <d v="2014-08-09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x v="5"/>
    <s v="fiction"/>
    <m/>
    <x v="44"/>
    <d v="2019-03-18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x v="3"/>
    <s v="plays"/>
    <m/>
    <x v="45"/>
    <d v="2016-11-17T06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x v="1"/>
    <s v="rock"/>
    <m/>
    <x v="46"/>
    <d v="2010-07-31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x v="3"/>
    <s v="plays"/>
    <m/>
    <x v="47"/>
    <d v="2014-04-28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x v="3"/>
    <s v="plays"/>
    <m/>
    <x v="48"/>
    <d v="2015-07-07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x v="1"/>
    <s v="rock"/>
    <m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x v="1"/>
    <s v="metal"/>
    <m/>
    <x v="50"/>
    <d v="2013-08-29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x v="2"/>
    <s v="wearables"/>
    <m/>
    <x v="51"/>
    <d v="2012-04-12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x v="3"/>
    <s v="plays"/>
    <m/>
    <x v="52"/>
    <d v="2010-09-19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x v="4"/>
    <s v="drama"/>
    <m/>
    <x v="53"/>
    <d v="2014-06-28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x v="2"/>
    <s v="wearables"/>
    <m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x v="1"/>
    <s v="jazz"/>
    <m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x v="2"/>
    <s v="wearables"/>
    <m/>
    <x v="56"/>
    <d v="2015-01-17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x v="6"/>
    <s v="video games"/>
    <m/>
    <x v="57"/>
    <d v="2017-09-13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x v="3"/>
    <s v="plays"/>
    <m/>
    <x v="58"/>
    <d v="2015-10-04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x v="3"/>
    <s v="plays"/>
    <m/>
    <x v="59"/>
    <d v="2017-06-27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x v="3"/>
    <s v="plays"/>
    <m/>
    <x v="60"/>
    <d v="2012-07-20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x v="3"/>
    <s v="plays"/>
    <m/>
    <x v="61"/>
    <d v="2011-04-02T05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x v="2"/>
    <s v="web"/>
    <m/>
    <x v="62"/>
    <d v="2015-06-06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x v="3"/>
    <s v="plays"/>
    <m/>
    <x v="63"/>
    <d v="2017-05-04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x v="2"/>
    <s v="web"/>
    <m/>
    <x v="64"/>
    <d v="2018-07-17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x v="3"/>
    <s v="plays"/>
    <m/>
    <x v="65"/>
    <d v="2011-02-03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x v="3"/>
    <s v="plays"/>
    <m/>
    <x v="66"/>
    <d v="2015-04-13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x v="2"/>
    <s v="wearables"/>
    <m/>
    <x v="67"/>
    <d v="2010-01-30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x v="3"/>
    <s v="plays"/>
    <m/>
    <x v="68"/>
    <d v="2017-09-12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x v="3"/>
    <s v="plays"/>
    <m/>
    <x v="69"/>
    <d v="2011-01-22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x v="3"/>
    <s v="plays"/>
    <m/>
    <x v="70"/>
    <d v="2010-12-21T06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x v="3"/>
    <s v="plays"/>
    <m/>
    <x v="71"/>
    <d v="2019-12-04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x v="4"/>
    <s v="animation"/>
    <m/>
    <x v="72"/>
    <d v="2015-08-06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x v="1"/>
    <s v="jazz"/>
    <m/>
    <x v="73"/>
    <d v="2016-11-30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x v="1"/>
    <s v="metal"/>
    <m/>
    <x v="74"/>
    <d v="2016-03-28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x v="7"/>
    <s v="photography books"/>
    <m/>
    <x v="75"/>
    <d v="2018-07-23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x v="3"/>
    <s v="plays"/>
    <m/>
    <x v="76"/>
    <d v="2015-03-13T05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x v="4"/>
    <s v="animation"/>
    <m/>
    <x v="77"/>
    <d v="2010-10-11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x v="5"/>
    <s v="translations"/>
    <m/>
    <x v="78"/>
    <d v="2018-04-17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x v="3"/>
    <s v="plays"/>
    <m/>
    <x v="79"/>
    <d v="2018-06-21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x v="6"/>
    <s v="video games"/>
    <m/>
    <x v="80"/>
    <d v="2017-09-28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x v="1"/>
    <s v="rock"/>
    <m/>
    <x v="81"/>
    <d v="2017-12-18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x v="6"/>
    <s v="video games"/>
    <m/>
    <x v="82"/>
    <d v="2019-01-24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x v="1"/>
    <s v="electric music"/>
    <m/>
    <x v="83"/>
    <d v="2016-08-19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x v="2"/>
    <s v="wearables"/>
    <m/>
    <x v="84"/>
    <d v="2012-08-07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x v="1"/>
    <s v="indie rock"/>
    <m/>
    <x v="85"/>
    <d v="2011-09-19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x v="3"/>
    <s v="plays"/>
    <m/>
    <x v="86"/>
    <d v="2015-05-17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x v="1"/>
    <s v="rock"/>
    <m/>
    <x v="87"/>
    <d v="2011-03-19T05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x v="5"/>
    <s v="translations"/>
    <m/>
    <x v="88"/>
    <d v="2015-05-08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x v="3"/>
    <s v="plays"/>
    <m/>
    <x v="89"/>
    <d v="2010-04-17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x v="3"/>
    <s v="plays"/>
    <m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x v="5"/>
    <s v="translations"/>
    <m/>
    <x v="91"/>
    <d v="2016-09-03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x v="6"/>
    <s v="video games"/>
    <m/>
    <x v="92"/>
    <d v="2010-06-24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x v="3"/>
    <s v="plays"/>
    <m/>
    <x v="93"/>
    <d v="2012-10-24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x v="2"/>
    <s v="web"/>
    <m/>
    <x v="94"/>
    <d v="2019-04-18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x v="4"/>
    <s v="documentary"/>
    <m/>
    <x v="95"/>
    <d v="2019-10-21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x v="3"/>
    <s v="plays"/>
    <m/>
    <x v="96"/>
    <d v="2011-03-23T05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x v="0"/>
    <s v="food trucks"/>
    <m/>
    <x v="48"/>
    <d v="2015-08-18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x v="6"/>
    <s v="video games"/>
    <m/>
    <x v="97"/>
    <d v="2015-07-31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x v="3"/>
    <s v="plays"/>
    <m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x v="3"/>
    <s v="plays"/>
    <m/>
    <x v="99"/>
    <d v="2011-11-06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x v="1"/>
    <s v="electric music"/>
    <m/>
    <x v="100"/>
    <d v="2015-02-28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x v="2"/>
    <s v="wearables"/>
    <m/>
    <x v="101"/>
    <d v="2018-05-21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x v="1"/>
    <s v="electric music"/>
    <m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x v="1"/>
    <s v="indie rock"/>
    <m/>
    <x v="103"/>
    <d v="2017-05-24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x v="2"/>
    <s v="web"/>
    <m/>
    <x v="104"/>
    <d v="2013-04-20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x v="3"/>
    <s v="plays"/>
    <m/>
    <x v="105"/>
    <d v="2019-09-13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x v="3"/>
    <s v="plays"/>
    <m/>
    <x v="106"/>
    <d v="2018-05-10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x v="4"/>
    <s v="documentary"/>
    <m/>
    <x v="107"/>
    <d v="2012-05-13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x v="4"/>
    <s v="television"/>
    <m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x v="0"/>
    <s v="food trucks"/>
    <m/>
    <x v="109"/>
    <d v="2018-09-30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x v="5"/>
    <s v="radio &amp; podcasts"/>
    <m/>
    <x v="110"/>
    <d v="2012-09-28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x v="2"/>
    <s v="web"/>
    <m/>
    <x v="111"/>
    <d v="2014-09-08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x v="0"/>
    <s v="food trucks"/>
    <m/>
    <x v="112"/>
    <d v="2017-09-19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x v="2"/>
    <s v="wearables"/>
    <m/>
    <x v="113"/>
    <d v="2019-04-10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x v="5"/>
    <s v="fiction"/>
    <m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x v="3"/>
    <s v="plays"/>
    <m/>
    <x v="115"/>
    <d v="2015-09-19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x v="4"/>
    <s v="television"/>
    <m/>
    <x v="116"/>
    <d v="2011-09-28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x v="7"/>
    <s v="photography books"/>
    <m/>
    <x v="117"/>
    <d v="2014-02-01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x v="4"/>
    <s v="documentary"/>
    <m/>
    <x v="118"/>
    <d v="2014-07-03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x v="6"/>
    <s v="mobile games"/>
    <m/>
    <x v="119"/>
    <d v="2015-04-21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x v="6"/>
    <s v="video games"/>
    <m/>
    <x v="33"/>
    <d v="2014-10-18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x v="5"/>
    <s v="fiction"/>
    <m/>
    <x v="120"/>
    <d v="2014-12-24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x v="3"/>
    <s v="plays"/>
    <m/>
    <x v="121"/>
    <d v="2015-11-27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x v="7"/>
    <s v="photography books"/>
    <m/>
    <x v="122"/>
    <d v="2019-07-05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x v="3"/>
    <s v="plays"/>
    <m/>
    <x v="123"/>
    <d v="2018-09-23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x v="3"/>
    <s v="plays"/>
    <m/>
    <x v="124"/>
    <d v="2016-09-11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x v="3"/>
    <s v="plays"/>
    <m/>
    <x v="125"/>
    <d v="2010-05-15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x v="1"/>
    <s v="rock"/>
    <m/>
    <x v="126"/>
    <d v="2010-09-09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x v="0"/>
    <s v="food trucks"/>
    <m/>
    <x v="127"/>
    <d v="2015-02-28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x v="4"/>
    <s v="drama"/>
    <m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x v="2"/>
    <s v="web"/>
    <m/>
    <x v="129"/>
    <d v="2013-12-12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x v="3"/>
    <s v="plays"/>
    <m/>
    <x v="130"/>
    <d v="2018-01-28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x v="1"/>
    <s v="world music"/>
    <m/>
    <x v="131"/>
    <d v="2011-09-03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x v="4"/>
    <s v="documentary"/>
    <m/>
    <x v="132"/>
    <d v="2011-08-07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x v="3"/>
    <s v="plays"/>
    <m/>
    <x v="133"/>
    <d v="2013-03-12T05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x v="4"/>
    <s v="drama"/>
    <m/>
    <x v="134"/>
    <d v="2014-06-19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x v="5"/>
    <s v="nonfiction"/>
    <m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x v="6"/>
    <s v="mobile games"/>
    <m/>
    <x v="136"/>
    <d v="2012-10-04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x v="2"/>
    <s v="wearables"/>
    <m/>
    <x v="137"/>
    <d v="2015-05-07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x v="4"/>
    <s v="documentary"/>
    <m/>
    <x v="138"/>
    <d v="2018-03-02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x v="2"/>
    <s v="web"/>
    <m/>
    <x v="139"/>
    <d v="2015-06-18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x v="2"/>
    <s v="web"/>
    <m/>
    <x v="107"/>
    <d v="2012-05-17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x v="1"/>
    <s v="indie rock"/>
    <m/>
    <x v="140"/>
    <d v="2010-07-1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x v="3"/>
    <s v="plays"/>
    <m/>
    <x v="141"/>
    <d v="2019-06-25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x v="2"/>
    <s v="wearables"/>
    <m/>
    <x v="142"/>
    <d v="2014-09-12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x v="3"/>
    <s v="plays"/>
    <m/>
    <x v="143"/>
    <d v="2011-11-2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x v="3"/>
    <s v="plays"/>
    <m/>
    <x v="144"/>
    <d v="2016-06-19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x v="2"/>
    <s v="wearables"/>
    <m/>
    <x v="145"/>
    <d v="2017-08-03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x v="1"/>
    <s v="indie rock"/>
    <m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x v="1"/>
    <s v="rock"/>
    <m/>
    <x v="147"/>
    <d v="2018-12-17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x v="1"/>
    <s v="electric music"/>
    <m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x v="1"/>
    <s v="indie rock"/>
    <m/>
    <x v="149"/>
    <d v="2017-02-24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x v="3"/>
    <s v="plays"/>
    <m/>
    <x v="150"/>
    <d v="2012-10-25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x v="1"/>
    <s v="indie rock"/>
    <m/>
    <x v="151"/>
    <d v="2016-06-04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x v="3"/>
    <s v="plays"/>
    <m/>
    <x v="152"/>
    <d v="2010-04-09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x v="1"/>
    <s v="rock"/>
    <m/>
    <x v="153"/>
    <d v="2019-10-29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x v="7"/>
    <s v="photography books"/>
    <m/>
    <x v="154"/>
    <d v="2014-01-11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x v="1"/>
    <s v="rock"/>
    <m/>
    <x v="155"/>
    <d v="2015-12-09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x v="3"/>
    <s v="plays"/>
    <m/>
    <x v="156"/>
    <d v="2019-04-14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x v="2"/>
    <s v="wearables"/>
    <m/>
    <x v="157"/>
    <d v="2019-05-13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x v="2"/>
    <s v="web"/>
    <m/>
    <x v="158"/>
    <d v="2015-09-29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x v="1"/>
    <s v="rock"/>
    <m/>
    <x v="159"/>
    <d v="2019-01-07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x v="7"/>
    <s v="photography books"/>
    <m/>
    <x v="160"/>
    <d v="2017-12-08T06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x v="3"/>
    <s v="plays"/>
    <m/>
    <x v="161"/>
    <d v="2017-10-09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x v="2"/>
    <s v="web"/>
    <m/>
    <x v="162"/>
    <d v="2017-09-02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x v="7"/>
    <s v="photography books"/>
    <m/>
    <x v="163"/>
    <d v="2010-12-26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x v="3"/>
    <s v="plays"/>
    <m/>
    <x v="164"/>
    <d v="2013-06-2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x v="1"/>
    <s v="indie rock"/>
    <m/>
    <x v="165"/>
    <d v="2019-03-17T05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x v="4"/>
    <s v="shorts"/>
    <m/>
    <x v="166"/>
    <d v="2012-07-15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x v="1"/>
    <s v="indie rock"/>
    <m/>
    <x v="167"/>
    <d v="2017-08-10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x v="5"/>
    <s v="translations"/>
    <m/>
    <x v="168"/>
    <d v="2014-04-11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x v="4"/>
    <s v="documentary"/>
    <m/>
    <x v="169"/>
    <d v="2014-08-03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x v="3"/>
    <s v="plays"/>
    <m/>
    <x v="170"/>
    <d v="2013-05-24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x v="2"/>
    <s v="wearables"/>
    <m/>
    <x v="171"/>
    <d v="2015-10-06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x v="3"/>
    <s v="plays"/>
    <m/>
    <x v="172"/>
    <d v="2016-09-19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x v="3"/>
    <s v="plays"/>
    <m/>
    <x v="173"/>
    <d v="2016-09-12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x v="3"/>
    <s v="plays"/>
    <m/>
    <x v="174"/>
    <d v="2010-12-10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x v="0"/>
    <s v="food trucks"/>
    <m/>
    <x v="175"/>
    <d v="2017-09-30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x v="3"/>
    <s v="plays"/>
    <m/>
    <x v="176"/>
    <d v="2013-03-18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x v="2"/>
    <s v="wearables"/>
    <m/>
    <x v="177"/>
    <d v="2010-03-27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x v="2"/>
    <s v="web"/>
    <m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x v="3"/>
    <s v="plays"/>
    <m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x v="1"/>
    <s v="rock"/>
    <m/>
    <x v="180"/>
    <d v="2010-09-22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x v="3"/>
    <s v="plays"/>
    <m/>
    <x v="181"/>
    <d v="2019-05-04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x v="4"/>
    <s v="television"/>
    <m/>
    <x v="182"/>
    <d v="2018-05-24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x v="3"/>
    <s v="plays"/>
    <m/>
    <x v="183"/>
    <d v="2014-06-07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x v="4"/>
    <s v="shorts"/>
    <m/>
    <x v="184"/>
    <d v="2013-03-23T05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x v="3"/>
    <s v="plays"/>
    <m/>
    <x v="185"/>
    <d v="2014-12-03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x v="3"/>
    <s v="plays"/>
    <m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x v="3"/>
    <s v="plays"/>
    <m/>
    <x v="187"/>
    <d v="2013-06-05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x v="3"/>
    <s v="plays"/>
    <m/>
    <x v="188"/>
    <d v="2019-03-15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x v="1"/>
    <s v="rock"/>
    <m/>
    <x v="189"/>
    <d v="2014-07-01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x v="1"/>
    <s v="indie rock"/>
    <m/>
    <x v="190"/>
    <d v="2018-04-12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x v="1"/>
    <s v="metal"/>
    <m/>
    <x v="191"/>
    <d v="2015-09-30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x v="1"/>
    <s v="electric music"/>
    <m/>
    <x v="192"/>
    <d v="2018-08-05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x v="2"/>
    <s v="wearables"/>
    <m/>
    <x v="173"/>
    <d v="2016-09-22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x v="4"/>
    <s v="drama"/>
    <m/>
    <x v="193"/>
    <d v="2017-07-07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x v="1"/>
    <s v="electric music"/>
    <m/>
    <x v="194"/>
    <d v="2010-09-04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x v="1"/>
    <s v="rock"/>
    <m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x v="3"/>
    <s v="plays"/>
    <m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x v="2"/>
    <s v="web"/>
    <m/>
    <x v="196"/>
    <d v="2014-08-12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x v="0"/>
    <s v="food trucks"/>
    <m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x v="3"/>
    <s v="plays"/>
    <m/>
    <x v="198"/>
    <d v="2017-01-19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x v="1"/>
    <s v="jazz"/>
    <m/>
    <x v="199"/>
    <d v="2011-04-1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x v="3"/>
    <s v="plays"/>
    <m/>
    <x v="200"/>
    <d v="2018-10-29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x v="5"/>
    <s v="fiction"/>
    <m/>
    <x v="201"/>
    <d v="2010-03-08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x v="1"/>
    <s v="rock"/>
    <m/>
    <x v="202"/>
    <d v="2018-09-17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x v="4"/>
    <s v="documentary"/>
    <m/>
    <x v="203"/>
    <d v="2017-12-03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x v="4"/>
    <s v="documentary"/>
    <m/>
    <x v="204"/>
    <d v="2016-05-13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x v="4"/>
    <s v="science fiction"/>
    <m/>
    <x v="205"/>
    <d v="2017-03-30T05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x v="3"/>
    <s v="plays"/>
    <m/>
    <x v="206"/>
    <d v="2013-09-20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x v="3"/>
    <s v="plays"/>
    <m/>
    <x v="207"/>
    <d v="2020-01-30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x v="1"/>
    <s v="indie rock"/>
    <m/>
    <x v="208"/>
    <d v="2010-11-14T06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x v="1"/>
    <s v="rock"/>
    <m/>
    <x v="209"/>
    <d v="2010-08-25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x v="3"/>
    <s v="plays"/>
    <m/>
    <x v="210"/>
    <d v="2019-02-15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x v="3"/>
    <s v="plays"/>
    <m/>
    <x v="211"/>
    <d v="2011-11-24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x v="4"/>
    <s v="science fiction"/>
    <m/>
    <x v="212"/>
    <d v="2019-05-07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x v="4"/>
    <s v="shorts"/>
    <m/>
    <x v="213"/>
    <d v="2011-12-15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x v="4"/>
    <s v="animation"/>
    <m/>
    <x v="214"/>
    <d v="2012-08-28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x v="3"/>
    <s v="plays"/>
    <m/>
    <x v="215"/>
    <d v="2011-07-19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x v="0"/>
    <s v="food trucks"/>
    <m/>
    <x v="216"/>
    <d v="2012-06-23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x v="7"/>
    <s v="photography books"/>
    <m/>
    <x v="217"/>
    <d v="2014-10-03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x v="3"/>
    <s v="plays"/>
    <m/>
    <x v="218"/>
    <d v="2016-03-30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x v="4"/>
    <s v="science fiction"/>
    <m/>
    <x v="219"/>
    <d v="2014-11-08T06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x v="1"/>
    <s v="rock"/>
    <m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x v="7"/>
    <s v="photography books"/>
    <m/>
    <x v="221"/>
    <d v="2010-05-15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x v="6"/>
    <s v="mobile games"/>
    <m/>
    <x v="222"/>
    <d v="2015-05-21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x v="4"/>
    <s v="animation"/>
    <m/>
    <x v="172"/>
    <d v="2016-09-25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x v="6"/>
    <s v="mobile games"/>
    <m/>
    <x v="223"/>
    <d v="2017-07-19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x v="6"/>
    <s v="video games"/>
    <m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x v="3"/>
    <s v="plays"/>
    <m/>
    <x v="225"/>
    <d v="2013-07-18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x v="3"/>
    <s v="plays"/>
    <m/>
    <x v="226"/>
    <d v="2016-07-26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x v="4"/>
    <s v="animation"/>
    <m/>
    <x v="227"/>
    <d v="2011-06-28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x v="6"/>
    <s v="video games"/>
    <m/>
    <x v="228"/>
    <d v="2017-08-29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x v="4"/>
    <s v="animation"/>
    <m/>
    <x v="229"/>
    <d v="2017-02-18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x v="1"/>
    <s v="rock"/>
    <m/>
    <x v="230"/>
    <d v="2019-07-02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x v="4"/>
    <s v="animation"/>
    <m/>
    <x v="231"/>
    <d v="2014-04-27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x v="3"/>
    <s v="plays"/>
    <m/>
    <x v="232"/>
    <d v="2018-01-08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x v="2"/>
    <s v="wearables"/>
    <m/>
    <x v="233"/>
    <d v="2015-09-02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x v="3"/>
    <s v="plays"/>
    <m/>
    <x v="194"/>
    <d v="2010-08-07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x v="5"/>
    <s v="nonfiction"/>
    <m/>
    <x v="234"/>
    <d v="2014-04-2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x v="1"/>
    <s v="rock"/>
    <m/>
    <x v="235"/>
    <d v="2017-05-2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x v="3"/>
    <s v="plays"/>
    <m/>
    <x v="236"/>
    <d v="2018-03-07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x v="3"/>
    <s v="plays"/>
    <m/>
    <x v="237"/>
    <d v="2014-09-0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x v="3"/>
    <s v="plays"/>
    <m/>
    <x v="238"/>
    <d v="2014-04-08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x v="2"/>
    <s v="web"/>
    <m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x v="5"/>
    <s v="fiction"/>
    <m/>
    <x v="240"/>
    <d v="2017-01-06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x v="6"/>
    <s v="mobile games"/>
    <m/>
    <x v="241"/>
    <d v="2015-01-05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x v="5"/>
    <s v="translations"/>
    <m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x v="1"/>
    <s v="rock"/>
    <m/>
    <x v="67"/>
    <d v="2010-03-01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x v="3"/>
    <s v="plays"/>
    <m/>
    <x v="243"/>
    <d v="2012-12-11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x v="3"/>
    <s v="plays"/>
    <m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x v="4"/>
    <s v="drama"/>
    <m/>
    <x v="245"/>
    <d v="2011-04-20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x v="5"/>
    <s v="nonfiction"/>
    <m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x v="1"/>
    <s v="rock"/>
    <m/>
    <x v="247"/>
    <d v="2011-02-21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x v="1"/>
    <s v="rock"/>
    <m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x v="3"/>
    <s v="plays"/>
    <m/>
    <x v="249"/>
    <d v="2013-03-19T05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x v="3"/>
    <s v="plays"/>
    <m/>
    <x v="250"/>
    <d v="2016-12-2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x v="7"/>
    <s v="photography books"/>
    <m/>
    <x v="251"/>
    <d v="2012-12-27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x v="1"/>
    <s v="rock"/>
    <m/>
    <x v="136"/>
    <d v="2012-10-10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x v="1"/>
    <s v="rock"/>
    <m/>
    <x v="252"/>
    <d v="2010-08-29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x v="1"/>
    <s v="indie rock"/>
    <m/>
    <x v="253"/>
    <d v="2011-05-01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x v="7"/>
    <s v="photography books"/>
    <m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x v="3"/>
    <s v="plays"/>
    <m/>
    <x v="255"/>
    <d v="2013-02-28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x v="3"/>
    <s v="plays"/>
    <m/>
    <x v="256"/>
    <d v="2016-02-16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x v="1"/>
    <s v="jazz"/>
    <m/>
    <x v="257"/>
    <d v="2014-12-10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x v="3"/>
    <s v="plays"/>
    <m/>
    <x v="258"/>
    <d v="2012-11-09T06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x v="4"/>
    <s v="documentary"/>
    <m/>
    <x v="259"/>
    <d v="2012-11-19T06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x v="4"/>
    <s v="television"/>
    <m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x v="6"/>
    <s v="video games"/>
    <m/>
    <x v="261"/>
    <d v="2010-12-04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x v="7"/>
    <s v="photography books"/>
    <m/>
    <x v="262"/>
    <d v="2016-01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x v="3"/>
    <s v="plays"/>
    <m/>
    <x v="263"/>
    <d v="2019-08-04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x v="3"/>
    <s v="plays"/>
    <m/>
    <x v="264"/>
    <d v="2017-09-20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x v="3"/>
    <s v="plays"/>
    <m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x v="5"/>
    <s v="translations"/>
    <m/>
    <x v="266"/>
    <d v="2019-04-14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x v="6"/>
    <s v="video games"/>
    <m/>
    <x v="267"/>
    <d v="2012-04-24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x v="3"/>
    <s v="plays"/>
    <m/>
    <x v="268"/>
    <d v="2010-07-21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x v="2"/>
    <s v="web"/>
    <m/>
    <x v="269"/>
    <d v="2012-12-21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x v="3"/>
    <s v="plays"/>
    <m/>
    <x v="270"/>
    <d v="2018-09-06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x v="4"/>
    <s v="animation"/>
    <m/>
    <x v="271"/>
    <d v="2017-11-27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x v="3"/>
    <s v="plays"/>
    <m/>
    <x v="272"/>
    <d v="2012-04-01T05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x v="4"/>
    <s v="television"/>
    <m/>
    <x v="73"/>
    <d v="2016-12-03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x v="1"/>
    <s v="rock"/>
    <m/>
    <x v="273"/>
    <d v="2016-06-04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x v="2"/>
    <s v="web"/>
    <m/>
    <x v="274"/>
    <d v="2012-05-06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x v="3"/>
    <s v="plays"/>
    <m/>
    <x v="275"/>
    <d v="2016-10-18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x v="3"/>
    <s v="plays"/>
    <m/>
    <x v="276"/>
    <d v="2016-11-30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x v="1"/>
    <s v="electric music"/>
    <m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x v="1"/>
    <s v="metal"/>
    <m/>
    <x v="278"/>
    <d v="2012-03-15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x v="3"/>
    <s v="plays"/>
    <m/>
    <x v="279"/>
    <d v="2015-08-06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x v="4"/>
    <s v="documentary"/>
    <m/>
    <x v="280"/>
    <d v="2013-06-11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x v="2"/>
    <s v="web"/>
    <m/>
    <x v="281"/>
    <d v="2011-10-19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x v="0"/>
    <s v="food trucks"/>
    <m/>
    <x v="282"/>
    <d v="2012-04-03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x v="3"/>
    <s v="plays"/>
    <m/>
    <x v="283"/>
    <d v="2010-10-14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x v="3"/>
    <s v="plays"/>
    <m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x v="3"/>
    <s v="plays"/>
    <m/>
    <x v="285"/>
    <d v="2013-11-09T06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x v="3"/>
    <s v="plays"/>
    <m/>
    <x v="286"/>
    <d v="2019-02-19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x v="3"/>
    <s v="plays"/>
    <m/>
    <x v="287"/>
    <d v="2014-01-23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x v="1"/>
    <s v="rock"/>
    <m/>
    <x v="288"/>
    <d v="2016-03-15T05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x v="0"/>
    <s v="food trucks"/>
    <m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x v="5"/>
    <s v="nonfiction"/>
    <m/>
    <x v="290"/>
    <d v="2017-08-31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x v="4"/>
    <s v="documentary"/>
    <m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x v="3"/>
    <s v="plays"/>
    <m/>
    <x v="292"/>
    <d v="2018-09-16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x v="1"/>
    <s v="indie rock"/>
    <m/>
    <x v="293"/>
    <d v="2016-01-12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x v="4"/>
    <s v="documentary"/>
    <m/>
    <x v="294"/>
    <d v="2016-09-1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x v="3"/>
    <s v="plays"/>
    <m/>
    <x v="295"/>
    <d v="2016-04-2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x v="3"/>
    <s v="plays"/>
    <m/>
    <x v="296"/>
    <d v="2017-07-17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x v="5"/>
    <s v="fiction"/>
    <m/>
    <x v="297"/>
    <d v="2012-06-2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x v="3"/>
    <s v="plays"/>
    <m/>
    <x v="298"/>
    <d v="2011-04-19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x v="1"/>
    <s v="indie rock"/>
    <m/>
    <x v="299"/>
    <d v="2011-10-1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x v="6"/>
    <s v="video games"/>
    <m/>
    <x v="300"/>
    <d v="2010-04-25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x v="3"/>
    <s v="plays"/>
    <m/>
    <x v="247"/>
    <d v="2011-02-28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x v="3"/>
    <s v="plays"/>
    <m/>
    <x v="244"/>
    <d v="2013-11-01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x v="1"/>
    <s v="rock"/>
    <m/>
    <x v="301"/>
    <d v="2012-02-29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x v="4"/>
    <s v="documentary"/>
    <m/>
    <x v="188"/>
    <d v="2019-03-17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x v="3"/>
    <s v="plays"/>
    <m/>
    <x v="302"/>
    <d v="2014-06-22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x v="0"/>
    <s v="food trucks"/>
    <m/>
    <x v="303"/>
    <d v="2019-11-20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x v="3"/>
    <s v="plays"/>
    <m/>
    <x v="304"/>
    <d v="2017-05-27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x v="1"/>
    <s v="rock"/>
    <m/>
    <x v="305"/>
    <d v="2014-02-16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x v="2"/>
    <s v="web"/>
    <m/>
    <x v="306"/>
    <d v="2010-09-05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x v="5"/>
    <s v="fiction"/>
    <m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x v="4"/>
    <s v="shorts"/>
    <m/>
    <x v="308"/>
    <d v="2011-04-09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x v="3"/>
    <s v="plays"/>
    <m/>
    <x v="309"/>
    <d v="2010-12-08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x v="4"/>
    <s v="documentary"/>
    <m/>
    <x v="310"/>
    <d v="2014-03-29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x v="3"/>
    <s v="plays"/>
    <m/>
    <x v="311"/>
    <d v="2015-07-03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x v="3"/>
    <s v="plays"/>
    <m/>
    <x v="79"/>
    <d v="2018-07-09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x v="4"/>
    <s v="animation"/>
    <m/>
    <x v="312"/>
    <d v="2016-01-01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x v="3"/>
    <s v="plays"/>
    <m/>
    <x v="313"/>
    <d v="2019-09-01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x v="1"/>
    <s v="rock"/>
    <m/>
    <x v="314"/>
    <d v="2018-12-11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x v="6"/>
    <s v="video games"/>
    <m/>
    <x v="315"/>
    <d v="2016-12-23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x v="4"/>
    <s v="documentary"/>
    <m/>
    <x v="316"/>
    <d v="2017-12-09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x v="0"/>
    <s v="food trucks"/>
    <m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x v="2"/>
    <s v="wearables"/>
    <m/>
    <x v="318"/>
    <d v="2013-03-29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x v="3"/>
    <s v="plays"/>
    <m/>
    <x v="319"/>
    <d v="2018-12-18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x v="1"/>
    <s v="rock"/>
    <m/>
    <x v="32"/>
    <d v="2018-01-17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x v="1"/>
    <s v="rock"/>
    <m/>
    <x v="320"/>
    <d v="2019-11-28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x v="1"/>
    <s v="rock"/>
    <m/>
    <x v="321"/>
    <d v="2010-12-16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x v="3"/>
    <s v="plays"/>
    <m/>
    <x v="322"/>
    <d v="2019-11-12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x v="3"/>
    <s v="plays"/>
    <m/>
    <x v="323"/>
    <d v="2011-11-04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x v="3"/>
    <s v="plays"/>
    <m/>
    <x v="324"/>
    <d v="2017-08-16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x v="7"/>
    <s v="photography books"/>
    <m/>
    <x v="325"/>
    <d v="2011-12-13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x v="1"/>
    <s v="indie rock"/>
    <m/>
    <x v="326"/>
    <d v="2015-09-04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x v="3"/>
    <s v="plays"/>
    <m/>
    <x v="327"/>
    <d v="2013-08-01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x v="3"/>
    <s v="plays"/>
    <m/>
    <x v="328"/>
    <d v="2014-01-11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x v="6"/>
    <s v="video games"/>
    <m/>
    <x v="329"/>
    <d v="2018-03-03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x v="4"/>
    <s v="drama"/>
    <m/>
    <x v="330"/>
    <d v="2015-07-10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x v="1"/>
    <s v="indie rock"/>
    <m/>
    <x v="331"/>
    <d v="2017-10-18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x v="2"/>
    <s v="web"/>
    <m/>
    <x v="332"/>
    <d v="2015-03-07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x v="0"/>
    <s v="food trucks"/>
    <m/>
    <x v="333"/>
    <d v="2017-03-01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x v="3"/>
    <s v="plays"/>
    <m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x v="1"/>
    <s v="jazz"/>
    <m/>
    <x v="334"/>
    <d v="2015-06-07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x v="1"/>
    <s v="rock"/>
    <m/>
    <x v="335"/>
    <d v="2015-09-07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x v="3"/>
    <s v="plays"/>
    <m/>
    <x v="336"/>
    <d v="2015-11-15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x v="3"/>
    <s v="plays"/>
    <m/>
    <x v="337"/>
    <d v="2019-07-06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x v="4"/>
    <s v="documentary"/>
    <m/>
    <x v="338"/>
    <d v="2013-09-10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x v="2"/>
    <s v="wearables"/>
    <m/>
    <x v="339"/>
    <d v="2017-03-03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x v="3"/>
    <s v="plays"/>
    <m/>
    <x v="340"/>
    <d v="2012-01-23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x v="6"/>
    <s v="video games"/>
    <m/>
    <x v="341"/>
    <d v="2015-09-28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x v="7"/>
    <s v="photography books"/>
    <m/>
    <x v="342"/>
    <d v="2018-08-13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x v="4"/>
    <s v="animation"/>
    <m/>
    <x v="343"/>
    <d v="2011-09-03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x v="3"/>
    <s v="plays"/>
    <m/>
    <x v="344"/>
    <d v="2011-01-15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x v="3"/>
    <s v="plays"/>
    <m/>
    <x v="345"/>
    <d v="2017-10-31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x v="1"/>
    <s v="rock"/>
    <m/>
    <x v="65"/>
    <d v="2011-03-06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x v="1"/>
    <s v="rock"/>
    <m/>
    <x v="346"/>
    <d v="2011-12-28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x v="1"/>
    <s v="indie rock"/>
    <m/>
    <x v="347"/>
    <d v="2018-04-04T05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x v="3"/>
    <s v="plays"/>
    <m/>
    <x v="348"/>
    <d v="2017-01-25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x v="3"/>
    <s v="plays"/>
    <m/>
    <x v="349"/>
    <d v="2011-01-04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x v="3"/>
    <s v="plays"/>
    <m/>
    <x v="350"/>
    <d v="2014-11-11T06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x v="4"/>
    <s v="documentary"/>
    <m/>
    <x v="351"/>
    <d v="2010-11-05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x v="4"/>
    <s v="television"/>
    <m/>
    <x v="352"/>
    <d v="2013-03-14T05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x v="3"/>
    <s v="plays"/>
    <m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x v="3"/>
    <s v="plays"/>
    <m/>
    <x v="354"/>
    <d v="2015-03-31T05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x v="4"/>
    <s v="documentary"/>
    <m/>
    <x v="355"/>
    <d v="2015-01-2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x v="3"/>
    <s v="plays"/>
    <m/>
    <x v="356"/>
    <d v="2017-08-25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x v="4"/>
    <s v="documentary"/>
    <m/>
    <x v="357"/>
    <d v="2019-01-16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x v="1"/>
    <s v="indie rock"/>
    <m/>
    <x v="358"/>
    <d v="2015-12-12T06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x v="1"/>
    <s v="rock"/>
    <m/>
    <x v="359"/>
    <d v="2014-07-12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x v="3"/>
    <s v="plays"/>
    <m/>
    <x v="12"/>
    <d v="2019-11-05T06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x v="4"/>
    <s v="documentary"/>
    <m/>
    <x v="360"/>
    <d v="2018-06-28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x v="3"/>
    <s v="plays"/>
    <m/>
    <x v="361"/>
    <d v="2011-11-10T06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x v="3"/>
    <s v="plays"/>
    <m/>
    <x v="362"/>
    <d v="2013-06-28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x v="3"/>
    <s v="plays"/>
    <m/>
    <x v="363"/>
    <d v="2015-07-24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x v="7"/>
    <s v="photography books"/>
    <m/>
    <x v="364"/>
    <d v="2017-11-04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x v="0"/>
    <s v="food trucks"/>
    <m/>
    <x v="210"/>
    <d v="2019-02-19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x v="4"/>
    <s v="documentary"/>
    <m/>
    <x v="365"/>
    <d v="2017-03-09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x v="5"/>
    <s v="nonfiction"/>
    <m/>
    <x v="366"/>
    <d v="2019-04-30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x v="3"/>
    <s v="plays"/>
    <m/>
    <x v="367"/>
    <d v="2010-07-08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x v="2"/>
    <s v="wearables"/>
    <m/>
    <x v="368"/>
    <d v="2012-06-17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x v="1"/>
    <s v="indie rock"/>
    <m/>
    <x v="369"/>
    <d v="2012-01-06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x v="3"/>
    <s v="plays"/>
    <m/>
    <x v="370"/>
    <d v="2010-11-24T06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x v="7"/>
    <s v="photography books"/>
    <m/>
    <x v="371"/>
    <d v="2013-09-28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x v="5"/>
    <s v="nonfiction"/>
    <m/>
    <x v="287"/>
    <d v="2014-01-16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x v="2"/>
    <s v="wearables"/>
    <m/>
    <x v="372"/>
    <d v="2011-01-08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x v="1"/>
    <s v="jazz"/>
    <m/>
    <x v="373"/>
    <d v="2017-07-18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x v="4"/>
    <s v="documentary"/>
    <m/>
    <x v="374"/>
    <d v="2013-08-08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x v="3"/>
    <s v="plays"/>
    <m/>
    <x v="375"/>
    <d v="2011-12-09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x v="4"/>
    <s v="drama"/>
    <m/>
    <x v="376"/>
    <d v="2018-10-13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x v="1"/>
    <s v="rock"/>
    <m/>
    <x v="377"/>
    <d v="2013-05-29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x v="4"/>
    <s v="animation"/>
    <m/>
    <x v="378"/>
    <d v="2018-05-10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x v="1"/>
    <s v="indie rock"/>
    <m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x v="7"/>
    <s v="photography books"/>
    <m/>
    <x v="380"/>
    <d v="2013-09-07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x v="3"/>
    <s v="plays"/>
    <m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x v="4"/>
    <s v="shorts"/>
    <m/>
    <x v="382"/>
    <d v="2012-02-22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x v="3"/>
    <s v="plays"/>
    <m/>
    <x v="125"/>
    <d v="2010-06-17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x v="3"/>
    <s v="plays"/>
    <m/>
    <x v="383"/>
    <d v="2017-11-17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x v="3"/>
    <s v="plays"/>
    <m/>
    <x v="384"/>
    <d v="2018-07-2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x v="4"/>
    <s v="documentary"/>
    <m/>
    <x v="385"/>
    <d v="2013-02-11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x v="3"/>
    <s v="plays"/>
    <m/>
    <x v="386"/>
    <d v="2019-10-20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x v="4"/>
    <s v="documentary"/>
    <m/>
    <x v="387"/>
    <d v="2016-07-1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x v="1"/>
    <s v="rock"/>
    <m/>
    <x v="388"/>
    <d v="2017-04-22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x v="6"/>
    <s v="mobile games"/>
    <m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x v="3"/>
    <s v="plays"/>
    <m/>
    <x v="389"/>
    <d v="2017-05-31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x v="5"/>
    <s v="fiction"/>
    <m/>
    <x v="390"/>
    <d v="2014-01-1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x v="4"/>
    <s v="animation"/>
    <m/>
    <x v="391"/>
    <d v="2018-12-24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x v="0"/>
    <s v="food trucks"/>
    <m/>
    <x v="392"/>
    <d v="2010-04-28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x v="3"/>
    <s v="plays"/>
    <m/>
    <x v="393"/>
    <d v="2012-01-30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x v="4"/>
    <s v="documentary"/>
    <m/>
    <x v="394"/>
    <d v="2011-01-26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x v="3"/>
    <s v="plays"/>
    <m/>
    <x v="395"/>
    <d v="2018-11-27T06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x v="4"/>
    <s v="documentary"/>
    <m/>
    <x v="396"/>
    <d v="2012-05-07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x v="2"/>
    <s v="web"/>
    <m/>
    <x v="397"/>
    <d v="2011-12-28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x v="3"/>
    <s v="plays"/>
    <m/>
    <x v="398"/>
    <d v="2017-07-09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x v="2"/>
    <s v="wearables"/>
    <m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x v="3"/>
    <s v="plays"/>
    <m/>
    <x v="400"/>
    <d v="2010-05-0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x v="0"/>
    <s v="food trucks"/>
    <m/>
    <x v="116"/>
    <d v="2011-09-24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x v="1"/>
    <s v="indie rock"/>
    <m/>
    <x v="401"/>
    <d v="2018-04-24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x v="7"/>
    <s v="photography books"/>
    <m/>
    <x v="402"/>
    <d v="2015-08-03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x v="3"/>
    <s v="plays"/>
    <m/>
    <x v="403"/>
    <d v="2013-03-06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x v="3"/>
    <s v="plays"/>
    <m/>
    <x v="404"/>
    <d v="2014-10-15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x v="4"/>
    <s v="animation"/>
    <m/>
    <x v="405"/>
    <d v="2011-02-18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x v="7"/>
    <s v="photography books"/>
    <m/>
    <x v="406"/>
    <d v="2014-03-10T05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x v="3"/>
    <s v="plays"/>
    <m/>
    <x v="407"/>
    <d v="2019-11-02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x v="3"/>
    <s v="plays"/>
    <m/>
    <x v="408"/>
    <d v="2018-07-09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x v="3"/>
    <s v="plays"/>
    <m/>
    <x v="409"/>
    <d v="2014-05-2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x v="4"/>
    <s v="documentary"/>
    <m/>
    <x v="410"/>
    <d v="2013-12-11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x v="3"/>
    <s v="plays"/>
    <m/>
    <x v="411"/>
    <d v="2016-12-15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x v="3"/>
    <s v="plays"/>
    <m/>
    <x v="412"/>
    <d v="2014-12-27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x v="1"/>
    <s v="jazz"/>
    <m/>
    <x v="413"/>
    <d v="2019-04-21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x v="4"/>
    <s v="animation"/>
    <m/>
    <x v="414"/>
    <d v="2015-09-16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x v="3"/>
    <s v="plays"/>
    <m/>
    <x v="415"/>
    <d v="2013-04-03T05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x v="4"/>
    <s v="science fiction"/>
    <m/>
    <x v="416"/>
    <d v="2016-11-13T06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x v="4"/>
    <s v="television"/>
    <m/>
    <x v="417"/>
    <d v="2017-07-1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x v="2"/>
    <s v="wearables"/>
    <m/>
    <x v="418"/>
    <d v="2012-05-24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x v="3"/>
    <s v="plays"/>
    <m/>
    <x v="419"/>
    <d v="2017-09-18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x v="3"/>
    <s v="plays"/>
    <m/>
    <x v="420"/>
    <d v="2010-10-19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x v="1"/>
    <s v="indie rock"/>
    <m/>
    <x v="421"/>
    <d v="2011-07-26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x v="3"/>
    <s v="plays"/>
    <m/>
    <x v="422"/>
    <d v="2010-12-24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x v="2"/>
    <s v="wearables"/>
    <m/>
    <x v="423"/>
    <d v="2012-12-20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x v="4"/>
    <s v="television"/>
    <m/>
    <x v="424"/>
    <d v="2018-01-04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x v="6"/>
    <s v="video games"/>
    <m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x v="6"/>
    <s v="video games"/>
    <m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x v="4"/>
    <s v="animation"/>
    <m/>
    <x v="427"/>
    <d v="2018-11-13T06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x v="1"/>
    <s v="rock"/>
    <m/>
    <x v="428"/>
    <d v="2017-08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x v="4"/>
    <s v="drama"/>
    <m/>
    <x v="429"/>
    <d v="2010-07-07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x v="4"/>
    <s v="science fiction"/>
    <m/>
    <x v="411"/>
    <d v="2017-01-1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x v="4"/>
    <s v="drama"/>
    <m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x v="3"/>
    <s v="plays"/>
    <m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x v="1"/>
    <s v="indie rock"/>
    <m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x v="3"/>
    <s v="plays"/>
    <m/>
    <x v="433"/>
    <d v="2016-10-16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x v="3"/>
    <s v="plays"/>
    <m/>
    <x v="434"/>
    <d v="2010-05-11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x v="4"/>
    <s v="documentary"/>
    <m/>
    <x v="435"/>
    <d v="2015-01-22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x v="3"/>
    <s v="plays"/>
    <m/>
    <x v="8"/>
    <d v="2010-08-12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x v="4"/>
    <s v="drama"/>
    <m/>
    <x v="436"/>
    <d v="2014-05-1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x v="6"/>
    <s v="mobile games"/>
    <m/>
    <x v="385"/>
    <d v="2013-03-09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x v="4"/>
    <s v="animation"/>
    <m/>
    <x v="437"/>
    <d v="2014-01-04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x v="3"/>
    <s v="plays"/>
    <m/>
    <x v="438"/>
    <d v="2018-02-25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x v="5"/>
    <s v="translations"/>
    <m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x v="2"/>
    <s v="wearables"/>
    <m/>
    <x v="440"/>
    <d v="2013-06-07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x v="2"/>
    <s v="web"/>
    <m/>
    <x v="441"/>
    <d v="2015-11-30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x v="3"/>
    <s v="plays"/>
    <m/>
    <x v="442"/>
    <d v="2019-04-30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x v="4"/>
    <s v="drama"/>
    <m/>
    <x v="443"/>
    <d v="2015-05-20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x v="2"/>
    <s v="wearables"/>
    <m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x v="0"/>
    <s v="food trucks"/>
    <m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x v="1"/>
    <s v="rock"/>
    <m/>
    <x v="445"/>
    <d v="2019-05-04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x v="1"/>
    <s v="electric music"/>
    <m/>
    <x v="446"/>
    <d v="2018-06-27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x v="4"/>
    <s v="television"/>
    <m/>
    <x v="447"/>
    <d v="2014-12-17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x v="5"/>
    <s v="translations"/>
    <m/>
    <x v="448"/>
    <d v="2013-06-29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x v="5"/>
    <s v="fiction"/>
    <m/>
    <x v="342"/>
    <d v="2018-08-16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x v="4"/>
    <s v="science fiction"/>
    <m/>
    <x v="449"/>
    <d v="2011-07-23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x v="2"/>
    <s v="wearables"/>
    <m/>
    <x v="450"/>
    <d v="2015-03-21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x v="0"/>
    <s v="food trucks"/>
    <m/>
    <x v="451"/>
    <d v="2017-07-31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x v="7"/>
    <s v="photography books"/>
    <m/>
    <x v="452"/>
    <d v="2010-03-20T05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x v="3"/>
    <s v="plays"/>
    <m/>
    <x v="453"/>
    <d v="2014-11-12T06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x v="5"/>
    <s v="fiction"/>
    <m/>
    <x v="454"/>
    <d v="2012-03-06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x v="3"/>
    <s v="plays"/>
    <m/>
    <x v="455"/>
    <d v="2019-12-19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x v="0"/>
    <s v="food trucks"/>
    <m/>
    <x v="456"/>
    <d v="2014-09-22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x v="3"/>
    <s v="plays"/>
    <m/>
    <x v="457"/>
    <d v="2019-07-21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x v="5"/>
    <s v="translations"/>
    <m/>
    <x v="458"/>
    <d v="2018-03-24T05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x v="3"/>
    <s v="plays"/>
    <m/>
    <x v="459"/>
    <d v="2017-05-23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x v="3"/>
    <s v="plays"/>
    <m/>
    <x v="460"/>
    <d v="2016-02-20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x v="2"/>
    <s v="wearables"/>
    <m/>
    <x v="461"/>
    <d v="2010-08-21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x v="8"/>
    <s v="audio"/>
    <m/>
    <x v="462"/>
    <d v="2019-11-24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x v="0"/>
    <s v="food trucks"/>
    <m/>
    <x v="463"/>
    <d v="2013-07-27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x v="4"/>
    <s v="shorts"/>
    <m/>
    <x v="464"/>
    <d v="2010-07-12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x v="7"/>
    <s v="photography books"/>
    <m/>
    <x v="465"/>
    <d v="2019-07-12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x v="2"/>
    <s v="wearables"/>
    <m/>
    <x v="466"/>
    <d v="2012-03-23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x v="3"/>
    <s v="plays"/>
    <m/>
    <x v="467"/>
    <d v="2014-06-14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x v="4"/>
    <s v="animation"/>
    <m/>
    <x v="468"/>
    <d v="2017-06-07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x v="2"/>
    <s v="wearables"/>
    <m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x v="2"/>
    <s v="web"/>
    <m/>
    <x v="470"/>
    <d v="2015-01-03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x v="4"/>
    <s v="documentary"/>
    <m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x v="3"/>
    <s v="plays"/>
    <m/>
    <x v="472"/>
    <d v="2013-05-29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x v="4"/>
    <s v="documentary"/>
    <m/>
    <x v="473"/>
    <d v="2013-03-14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x v="6"/>
    <s v="video games"/>
    <m/>
    <x v="474"/>
    <d v="2012-08-25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x v="4"/>
    <s v="drama"/>
    <m/>
    <x v="72"/>
    <d v="2015-07-2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x v="1"/>
    <s v="rock"/>
    <m/>
    <x v="443"/>
    <d v="2015-05-19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x v="5"/>
    <s v="radio &amp; podcasts"/>
    <m/>
    <x v="475"/>
    <d v="2013-04-19T05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x v="3"/>
    <s v="plays"/>
    <m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x v="2"/>
    <s v="web"/>
    <m/>
    <x v="476"/>
    <d v="2013-05-28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x v="3"/>
    <s v="plays"/>
    <m/>
    <x v="192"/>
    <d v="2018-08-1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x v="3"/>
    <s v="plays"/>
    <m/>
    <x v="477"/>
    <d v="2012-05-1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x v="4"/>
    <s v="drama"/>
    <m/>
    <x v="478"/>
    <d v="2018-06-24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x v="3"/>
    <s v="plays"/>
    <m/>
    <x v="479"/>
    <d v="2019-08-04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x v="6"/>
    <s v="video games"/>
    <m/>
    <x v="480"/>
    <d v="2014-07-06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x v="4"/>
    <s v="television"/>
    <m/>
    <x v="180"/>
    <d v="2010-09-11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x v="1"/>
    <s v="rock"/>
    <m/>
    <x v="481"/>
    <d v="2013-12-11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x v="3"/>
    <s v="plays"/>
    <m/>
    <x v="482"/>
    <d v="2011-12-25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x v="5"/>
    <s v="nonfiction"/>
    <m/>
    <x v="194"/>
    <d v="2010-09-13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x v="0"/>
    <s v="food trucks"/>
    <m/>
    <x v="483"/>
    <d v="2017-05-10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x v="4"/>
    <s v="animation"/>
    <m/>
    <x v="484"/>
    <d v="2018-02-25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x v="1"/>
    <s v="rock"/>
    <m/>
    <x v="355"/>
    <d v="2015-01-22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x v="3"/>
    <s v="plays"/>
    <m/>
    <x v="485"/>
    <d v="2019-04-22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x v="4"/>
    <s v="drama"/>
    <m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x v="4"/>
    <s v="shorts"/>
    <m/>
    <x v="487"/>
    <d v="2012-07-15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x v="4"/>
    <s v="shorts"/>
    <m/>
    <x v="488"/>
    <d v="2010-03-09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x v="3"/>
    <s v="plays"/>
    <m/>
    <x v="489"/>
    <d v="2010-05-09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x v="2"/>
    <s v="wearables"/>
    <m/>
    <x v="490"/>
    <d v="2010-11-27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x v="3"/>
    <s v="plays"/>
    <m/>
    <x v="312"/>
    <d v="2016-02-01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x v="4"/>
    <s v="animation"/>
    <m/>
    <x v="491"/>
    <d v="2016-03-12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x v="1"/>
    <s v="indie rock"/>
    <m/>
    <x v="492"/>
    <d v="2014-01-07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x v="6"/>
    <s v="video games"/>
    <m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x v="5"/>
    <s v="fiction"/>
    <m/>
    <x v="494"/>
    <d v="2010-09-14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x v="6"/>
    <s v="video games"/>
    <m/>
    <x v="495"/>
    <d v="2014-01-06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x v="3"/>
    <s v="plays"/>
    <m/>
    <x v="496"/>
    <d v="2018-01-26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x v="1"/>
    <s v="indie rock"/>
    <m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x v="4"/>
    <s v="drama"/>
    <m/>
    <x v="498"/>
    <d v="2018-08-18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x v="3"/>
    <s v="plays"/>
    <m/>
    <x v="499"/>
    <d v="2018-06-10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x v="5"/>
    <s v="fiction"/>
    <m/>
    <x v="500"/>
    <d v="2010-09-19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x v="4"/>
    <s v="documentary"/>
    <m/>
    <x v="501"/>
    <d v="2018-09-22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x v="6"/>
    <s v="mobile games"/>
    <m/>
    <x v="502"/>
    <d v="2013-10-08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x v="0"/>
    <s v="food trucks"/>
    <m/>
    <x v="503"/>
    <d v="2019-07-07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x v="7"/>
    <s v="photography books"/>
    <m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x v="6"/>
    <s v="mobile games"/>
    <m/>
    <x v="505"/>
    <d v="2015-07-06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x v="1"/>
    <s v="indie rock"/>
    <m/>
    <x v="506"/>
    <d v="2016-02-21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x v="6"/>
    <s v="video games"/>
    <m/>
    <x v="507"/>
    <d v="2013-09-26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x v="1"/>
    <s v="rock"/>
    <m/>
    <x v="508"/>
    <d v="2016-01-21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x v="3"/>
    <s v="plays"/>
    <m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x v="3"/>
    <s v="plays"/>
    <m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x v="4"/>
    <s v="drama"/>
    <m/>
    <x v="511"/>
    <d v="2015-02-06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x v="3"/>
    <s v="plays"/>
    <m/>
    <x v="512"/>
    <d v="2016-04-14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x v="2"/>
    <s v="wearables"/>
    <m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x v="1"/>
    <s v="indie rock"/>
    <m/>
    <x v="514"/>
    <d v="2012-03-21T05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x v="2"/>
    <s v="web"/>
    <m/>
    <x v="515"/>
    <d v="2015-01-29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x v="3"/>
    <s v="plays"/>
    <m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x v="1"/>
    <s v="rock"/>
    <m/>
    <x v="517"/>
    <d v="2011-01-03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x v="1"/>
    <s v="indie rock"/>
    <m/>
    <x v="518"/>
    <d v="2016-12-25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x v="1"/>
    <s v="rock"/>
    <m/>
    <x v="519"/>
    <d v="2014-05-03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x v="5"/>
    <s v="translations"/>
    <m/>
    <x v="520"/>
    <d v="2011-09-13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x v="4"/>
    <s v="science fiction"/>
    <m/>
    <x v="521"/>
    <d v="2015-10-05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x v="3"/>
    <s v="plays"/>
    <m/>
    <x v="522"/>
    <d v="2016-04-07T05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x v="3"/>
    <s v="plays"/>
    <m/>
    <x v="523"/>
    <d v="2016-08-09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x v="4"/>
    <s v="animation"/>
    <m/>
    <x v="524"/>
    <d v="2011-12-2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x v="3"/>
    <s v="plays"/>
    <m/>
    <x v="525"/>
    <d v="2011-10-19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x v="1"/>
    <s v="rock"/>
    <m/>
    <x v="188"/>
    <d v="2019-03-14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x v="4"/>
    <s v="documentary"/>
    <m/>
    <x v="526"/>
    <d v="2018-12-0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x v="3"/>
    <s v="plays"/>
    <m/>
    <x v="527"/>
    <d v="2015-03-23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x v="3"/>
    <s v="plays"/>
    <m/>
    <x v="528"/>
    <d v="2011-12-0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x v="1"/>
    <s v="electric music"/>
    <m/>
    <x v="522"/>
    <d v="2016-03-18T05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x v="1"/>
    <s v="rock"/>
    <m/>
    <x v="529"/>
    <d v="2014-07-12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x v="3"/>
    <s v="plays"/>
    <m/>
    <x v="530"/>
    <d v="2010-08-29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x v="4"/>
    <s v="animation"/>
    <m/>
    <x v="531"/>
    <d v="2011-01-23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x v="1"/>
    <s v="rock"/>
    <m/>
    <x v="515"/>
    <d v="2014-12-26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x v="4"/>
    <s v="shorts"/>
    <m/>
    <x v="532"/>
    <d v="2015-08-05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x v="1"/>
    <s v="rock"/>
    <m/>
    <x v="533"/>
    <d v="2015-10-14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x v="8"/>
    <s v="audio"/>
    <m/>
    <x v="409"/>
    <d v="2014-05-04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x v="0"/>
    <s v="food trucks"/>
    <m/>
    <x v="534"/>
    <d v="2019-12-1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x v="3"/>
    <s v="plays"/>
    <m/>
    <x v="53"/>
    <d v="2014-05-23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x v="3"/>
    <s v="plays"/>
    <m/>
    <x v="535"/>
    <d v="2017-11-18T06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x v="1"/>
    <s v="jazz"/>
    <m/>
    <x v="536"/>
    <d v="2011-04-06T05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x v="4"/>
    <s v="science fiction"/>
    <m/>
    <x v="537"/>
    <d v="2011-12-04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x v="1"/>
    <s v="jazz"/>
    <m/>
    <x v="538"/>
    <d v="2011-08-19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x v="3"/>
    <s v="plays"/>
    <m/>
    <x v="539"/>
    <d v="2014-03-0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x v="2"/>
    <s v="web"/>
    <m/>
    <x v="540"/>
    <d v="2011-05-14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x v="6"/>
    <s v="video games"/>
    <m/>
    <x v="505"/>
    <d v="2015-06-15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x v="4"/>
    <s v="documentary"/>
    <m/>
    <x v="541"/>
    <d v="2012-03-08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x v="2"/>
    <s v="web"/>
    <m/>
    <x v="542"/>
    <d v="2012-05-09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x v="5"/>
    <s v="translations"/>
    <m/>
    <x v="543"/>
    <d v="2010-03-2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x v="1"/>
    <s v="rock"/>
    <m/>
    <x v="544"/>
    <d v="2010-12-06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x v="0"/>
    <s v="food trucks"/>
    <m/>
    <x v="35"/>
    <d v="2019-03-12T05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x v="3"/>
    <s v="plays"/>
    <m/>
    <x v="152"/>
    <d v="2010-04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x v="4"/>
    <s v="documentary"/>
    <m/>
    <x v="545"/>
    <d v="2015-07-12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x v="5"/>
    <s v="radio &amp; podcasts"/>
    <m/>
    <x v="546"/>
    <d v="2015-01-0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x v="6"/>
    <s v="video games"/>
    <m/>
    <x v="547"/>
    <d v="2010-07-2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x v="3"/>
    <s v="plays"/>
    <m/>
    <x v="548"/>
    <d v="2014-06-08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x v="4"/>
    <s v="animation"/>
    <m/>
    <x v="549"/>
    <d v="2014-04-08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x v="3"/>
    <s v="plays"/>
    <m/>
    <x v="550"/>
    <d v="2016-06-30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x v="3"/>
    <s v="plays"/>
    <m/>
    <x v="551"/>
    <d v="2010-04-0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x v="4"/>
    <s v="drama"/>
    <m/>
    <x v="552"/>
    <d v="2016-03-12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x v="3"/>
    <s v="plays"/>
    <m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x v="1"/>
    <s v="rock"/>
    <m/>
    <x v="553"/>
    <d v="2010-07-14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x v="4"/>
    <s v="documentary"/>
    <m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x v="0"/>
    <s v="food trucks"/>
    <m/>
    <x v="555"/>
    <d v="2013-08-11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x v="2"/>
    <s v="wearables"/>
    <m/>
    <x v="548"/>
    <d v="2014-06-16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x v="3"/>
    <s v="plays"/>
    <m/>
    <x v="62"/>
    <d v="2015-06-16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x v="3"/>
    <s v="plays"/>
    <m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x v="3"/>
    <s v="plays"/>
    <m/>
    <x v="557"/>
    <d v="2011-02-1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x v="5"/>
    <s v="nonfiction"/>
    <m/>
    <x v="27"/>
    <d v="2015-11-13T06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x v="1"/>
    <s v="rock"/>
    <m/>
    <x v="558"/>
    <d v="2016-03-18T05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x v="0"/>
    <s v="food trucks"/>
    <m/>
    <x v="559"/>
    <d v="2014-03-25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x v="1"/>
    <s v="jazz"/>
    <m/>
    <x v="426"/>
    <d v="2019-03-10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x v="4"/>
    <s v="science fiction"/>
    <m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x v="3"/>
    <s v="plays"/>
    <m/>
    <x v="561"/>
    <d v="2012-12-30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x v="3"/>
    <s v="plays"/>
    <m/>
    <x v="562"/>
    <d v="2013-08-06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x v="1"/>
    <s v="electric music"/>
    <m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x v="3"/>
    <s v="plays"/>
    <m/>
    <x v="564"/>
    <d v="2017-09-04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x v="3"/>
    <s v="plays"/>
    <m/>
    <x v="565"/>
    <d v="2017-01-29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x v="3"/>
    <s v="plays"/>
    <m/>
    <x v="566"/>
    <d v="2016-05-0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x v="1"/>
    <s v="indie rock"/>
    <m/>
    <x v="567"/>
    <d v="2013-09-21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x v="3"/>
    <s v="plays"/>
    <m/>
    <x v="568"/>
    <d v="2014-06-1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x v="5"/>
    <s v="nonfiction"/>
    <m/>
    <x v="569"/>
    <d v="2013-05-23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x v="3"/>
    <s v="plays"/>
    <m/>
    <x v="570"/>
    <d v="2011-05-07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x v="7"/>
    <s v="photography books"/>
    <m/>
    <x v="571"/>
    <d v="2016-07-12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x v="3"/>
    <s v="plays"/>
    <m/>
    <x v="572"/>
    <d v="2016-09-18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x v="1"/>
    <s v="indie rock"/>
    <m/>
    <x v="573"/>
    <d v="2018-05-11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x v="3"/>
    <s v="plays"/>
    <m/>
    <x v="574"/>
    <d v="2015-07-21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x v="7"/>
    <s v="photography books"/>
    <m/>
    <x v="511"/>
    <d v="2015-01-31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x v="3"/>
    <s v="plays"/>
    <m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x v="3"/>
    <s v="plays"/>
    <m/>
    <x v="576"/>
    <d v="2010-10-07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x v="0"/>
    <s v="food trucks"/>
    <m/>
    <x v="577"/>
    <d v="2010-07-10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x v="1"/>
    <s v="indie rock"/>
    <m/>
    <x v="578"/>
    <d v="2010-10-07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x v="3"/>
    <s v="plays"/>
    <m/>
    <x v="579"/>
    <d v="2016-07-08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x v="3"/>
    <s v="plays"/>
    <m/>
    <x v="580"/>
    <d v="2019-05-12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x v="3"/>
    <s v="plays"/>
    <m/>
    <x v="581"/>
    <d v="2019-03-30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x v="3"/>
    <s v="plays"/>
    <m/>
    <x v="582"/>
    <d v="2014-11-20T06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x v="4"/>
    <s v="animation"/>
    <m/>
    <x v="336"/>
    <d v="2015-11-11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x v="4"/>
    <s v="television"/>
    <m/>
    <x v="583"/>
    <d v="2017-04-08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x v="4"/>
    <s v="television"/>
    <m/>
    <x v="584"/>
    <d v="2013-03-13T05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x v="4"/>
    <s v="animation"/>
    <m/>
    <x v="585"/>
    <d v="2012-03-03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x v="3"/>
    <s v="plays"/>
    <m/>
    <x v="586"/>
    <d v="2016-11-22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x v="3"/>
    <s v="plays"/>
    <m/>
    <x v="587"/>
    <d v="2010-08-08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x v="4"/>
    <s v="drama"/>
    <m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x v="3"/>
    <s v="plays"/>
    <m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x v="3"/>
    <s v="plays"/>
    <m/>
    <x v="590"/>
    <d v="2017-03-20T05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x v="2"/>
    <s v="wearables"/>
    <m/>
    <x v="591"/>
    <d v="2018-12-26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x v="3"/>
    <s v="plays"/>
    <m/>
    <x v="592"/>
    <d v="2017-03-19T05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x v="3"/>
    <s v="plays"/>
    <m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x v="1"/>
    <s v="rock"/>
    <m/>
    <x v="594"/>
    <d v="2018-10-17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x v="6"/>
    <s v="video games"/>
    <m/>
    <x v="595"/>
    <d v="2013-03-24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x v="5"/>
    <s v="translations"/>
    <m/>
    <x v="596"/>
    <d v="2018-05-03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x v="0"/>
    <s v="food trucks"/>
    <m/>
    <x v="597"/>
    <d v="2017-07-24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x v="3"/>
    <s v="plays"/>
    <m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x v="1"/>
    <s v="jazz"/>
    <m/>
    <x v="599"/>
    <d v="2014-08-04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x v="4"/>
    <s v="shorts"/>
    <m/>
    <x v="600"/>
    <d v="2014-03-09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x v="2"/>
    <s v="web"/>
    <m/>
    <x v="601"/>
    <d v="2016-09-17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x v="2"/>
    <s v="web"/>
    <m/>
    <x v="602"/>
    <d v="2016-04-10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x v="1"/>
    <s v="metal"/>
    <m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x v="7"/>
    <s v="photography books"/>
    <m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x v="0"/>
    <s v="food trucks"/>
    <m/>
    <x v="604"/>
    <d v="2018-01-02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x v="4"/>
    <s v="science fiction"/>
    <m/>
    <x v="605"/>
    <d v="2018-01-12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x v="1"/>
    <s v="rock"/>
    <m/>
    <x v="606"/>
    <d v="2015-09-22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x v="4"/>
    <s v="documentary"/>
    <m/>
    <x v="65"/>
    <d v="2011-01-28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x v="3"/>
    <s v="plays"/>
    <m/>
    <x v="607"/>
    <d v="2015-08-30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x v="1"/>
    <s v="jazz"/>
    <m/>
    <x v="608"/>
    <d v="2012-04-27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x v="3"/>
    <s v="plays"/>
    <m/>
    <x v="609"/>
    <d v="2018-12-13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x v="3"/>
    <s v="plays"/>
    <m/>
    <x v="610"/>
    <d v="2010-10-30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x v="1"/>
    <s v="jazz"/>
    <m/>
    <x v="541"/>
    <d v="2012-03-01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x v="4"/>
    <s v="documentary"/>
    <m/>
    <x v="611"/>
    <d v="2011-07-23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x v="3"/>
    <s v="plays"/>
    <m/>
    <x v="612"/>
    <d v="2013-09-05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x v="8"/>
    <s v="audio"/>
    <m/>
    <x v="613"/>
    <d v="2014-09-19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x v="3"/>
    <s v="plays"/>
    <m/>
    <x v="614"/>
    <d v="2012-08-13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x v="3"/>
    <s v="plays"/>
    <m/>
    <x v="615"/>
    <d v="2017-07-05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x v="1"/>
    <s v="indie rock"/>
    <m/>
    <x v="90"/>
    <d v="2016-03-08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x v="3"/>
    <s v="plays"/>
    <m/>
    <x v="616"/>
    <d v="2010-08-04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x v="3"/>
    <s v="plays"/>
    <m/>
    <x v="617"/>
    <d v="2018-03-3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x v="1"/>
    <s v="indie rock"/>
    <m/>
    <x v="618"/>
    <d v="2016-05-06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x v="7"/>
    <s v="photography books"/>
    <m/>
    <x v="619"/>
    <d v="2011-10-05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x v="8"/>
    <s v="audio"/>
    <m/>
    <x v="620"/>
    <d v="2019-09-18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x v="7"/>
    <s v="photography books"/>
    <m/>
    <x v="621"/>
    <d v="2012-10-05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x v="5"/>
    <s v="fiction"/>
    <m/>
    <x v="622"/>
    <d v="2016-08-29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x v="4"/>
    <s v="drama"/>
    <m/>
    <x v="35"/>
    <d v="2019-01-21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x v="0"/>
    <s v="food trucks"/>
    <m/>
    <x v="623"/>
    <d v="2019-10-23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x v="6"/>
    <s v="mobile games"/>
    <m/>
    <x v="624"/>
    <d v="2019-12-16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x v="3"/>
    <s v="plays"/>
    <m/>
    <x v="625"/>
    <d v="2011-12-27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x v="3"/>
    <s v="plays"/>
    <m/>
    <x v="626"/>
    <d v="2013-12-20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x v="3"/>
    <s v="plays"/>
    <m/>
    <x v="627"/>
    <d v="2018-09-18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x v="5"/>
    <s v="nonfiction"/>
    <m/>
    <x v="628"/>
    <d v="2010-07-1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x v="3"/>
    <s v="plays"/>
    <m/>
    <x v="629"/>
    <d v="2015-09-16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x v="2"/>
    <s v="wearables"/>
    <m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x v="3"/>
    <s v="plays"/>
    <m/>
    <x v="631"/>
    <d v="2017-03-15T05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x v="4"/>
    <s v="television"/>
    <m/>
    <x v="632"/>
    <d v="2019-01-26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x v="2"/>
    <s v="web"/>
    <m/>
    <x v="633"/>
    <d v="2013-11-10T06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x v="4"/>
    <s v="documentary"/>
    <m/>
    <x v="634"/>
    <d v="2011-12-03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x v="4"/>
    <s v="documentary"/>
    <m/>
    <x v="635"/>
    <d v="2012-10-20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x v="1"/>
    <s v="rock"/>
    <m/>
    <x v="636"/>
    <d v="2019-07-27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x v="3"/>
    <s v="plays"/>
    <m/>
    <x v="637"/>
    <d v="2017-11-03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x v="3"/>
    <s v="plays"/>
    <m/>
    <x v="638"/>
    <d v="2018-01-03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x v="1"/>
    <s v="rock"/>
    <m/>
    <x v="639"/>
    <d v="2015-11-30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x v="3"/>
    <s v="plays"/>
    <m/>
    <x v="640"/>
    <d v="2015-04-21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x v="1"/>
    <s v="electric music"/>
    <m/>
    <x v="641"/>
    <d v="2018-04-02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x v="2"/>
    <s v="wearables"/>
    <m/>
    <x v="642"/>
    <d v="2011-12-08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x v="4"/>
    <s v="drama"/>
    <m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x v="2"/>
    <s v="wearables"/>
    <m/>
    <x v="67"/>
    <d v="2010-02-09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x v="3"/>
    <s v="plays"/>
    <m/>
    <x v="643"/>
    <d v="2011-04-03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x v="2"/>
    <s v="wearables"/>
    <m/>
    <x v="644"/>
    <d v="2013-07-27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x v="5"/>
    <s v="translations"/>
    <m/>
    <x v="645"/>
    <d v="2012-05-08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x v="4"/>
    <s v="animation"/>
    <m/>
    <x v="646"/>
    <d v="2016-07-19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x v="5"/>
    <s v="nonfiction"/>
    <m/>
    <x v="626"/>
    <d v="2013-12-15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x v="2"/>
    <s v="web"/>
    <m/>
    <x v="647"/>
    <d v="2019-01-14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x v="4"/>
    <s v="drama"/>
    <m/>
    <x v="159"/>
    <d v="2019-01-13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x v="3"/>
    <s v="plays"/>
    <m/>
    <x v="648"/>
    <d v="2017-06-01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x v="3"/>
    <s v="plays"/>
    <m/>
    <x v="267"/>
    <d v="2012-04-26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x v="3"/>
    <s v="plays"/>
    <m/>
    <x v="649"/>
    <d v="2018-07-21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x v="3"/>
    <s v="plays"/>
    <m/>
    <x v="248"/>
    <d v="2016-01-26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x v="3"/>
    <s v="plays"/>
    <m/>
    <x v="571"/>
    <d v="2016-08-1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x v="5"/>
    <s v="radio &amp; podcasts"/>
    <m/>
    <x v="650"/>
    <d v="2016-09-03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x v="1"/>
    <s v="rock"/>
    <m/>
    <x v="1"/>
    <d v="2014-08-20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x v="6"/>
    <s v="mobile games"/>
    <m/>
    <x v="651"/>
    <d v="2010-08-12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x v="3"/>
    <s v="plays"/>
    <m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x v="4"/>
    <s v="documentary"/>
    <m/>
    <x v="653"/>
    <d v="2011-09-1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x v="2"/>
    <s v="wearables"/>
    <m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x v="5"/>
    <s v="fiction"/>
    <m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x v="3"/>
    <s v="plays"/>
    <m/>
    <x v="656"/>
    <d v="2018-03-07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x v="1"/>
    <s v="rock"/>
    <m/>
    <x v="657"/>
    <d v="2018-04-10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x v="4"/>
    <s v="documentary"/>
    <m/>
    <x v="265"/>
    <d v="2017-12-03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x v="3"/>
    <s v="plays"/>
    <m/>
    <x v="658"/>
    <d v="2016-03-23T05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x v="3"/>
    <s v="plays"/>
    <m/>
    <x v="659"/>
    <d v="2014-10-24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x v="6"/>
    <s v="mobile games"/>
    <m/>
    <x v="660"/>
    <d v="2014-11-17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x v="3"/>
    <s v="plays"/>
    <m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x v="2"/>
    <s v="web"/>
    <m/>
    <x v="4"/>
    <d v="2019-03-19T05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x v="3"/>
    <s v="plays"/>
    <m/>
    <x v="662"/>
    <d v="2016-06-0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x v="4"/>
    <s v="drama"/>
    <m/>
    <x v="663"/>
    <d v="2013-02-06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x v="2"/>
    <s v="wearables"/>
    <m/>
    <x v="664"/>
    <d v="2015-05-29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x v="2"/>
    <s v="web"/>
    <m/>
    <x v="665"/>
    <d v="2017-07-24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x v="1"/>
    <s v="rock"/>
    <m/>
    <x v="666"/>
    <d v="2017-04-14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x v="1"/>
    <s v="metal"/>
    <m/>
    <x v="43"/>
    <d v="2014-08-06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x v="3"/>
    <s v="plays"/>
    <m/>
    <x v="667"/>
    <d v="2017-02-09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x v="7"/>
    <s v="photography books"/>
    <m/>
    <x v="668"/>
    <d v="2016-04-06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x v="5"/>
    <s v="nonfiction"/>
    <m/>
    <x v="669"/>
    <d v="2015-02-24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x v="1"/>
    <s v="indie rock"/>
    <m/>
    <x v="670"/>
    <d v="2016-11-23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x v="3"/>
    <s v="plays"/>
    <m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x v="1"/>
    <s v="indie rock"/>
    <m/>
    <x v="672"/>
    <d v="2012-06-30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x v="3"/>
    <s v="plays"/>
    <m/>
    <x v="673"/>
    <d v="2017-02-06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x v="3"/>
    <s v="plays"/>
    <m/>
    <x v="674"/>
    <d v="2010-05-24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x v="1"/>
    <s v="electric music"/>
    <m/>
    <x v="675"/>
    <d v="2010-03-02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x v="3"/>
    <s v="plays"/>
    <m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x v="3"/>
    <s v="plays"/>
    <m/>
    <x v="342"/>
    <d v="2018-08-12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x v="2"/>
    <s v="wearables"/>
    <m/>
    <x v="677"/>
    <d v="2010-06-26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x v="2"/>
    <s v="web"/>
    <m/>
    <x v="678"/>
    <d v="2011-10-14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x v="3"/>
    <s v="plays"/>
    <m/>
    <x v="679"/>
    <d v="2010-09-13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x v="4"/>
    <s v="animation"/>
    <m/>
    <x v="680"/>
    <d v="2010-03-26T05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x v="2"/>
    <s v="wearables"/>
    <m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x v="1"/>
    <s v="electric music"/>
    <m/>
    <x v="682"/>
    <d v="2010-07-26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x v="5"/>
    <s v="nonfiction"/>
    <m/>
    <x v="683"/>
    <d v="2016-04-01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x v="3"/>
    <s v="plays"/>
    <m/>
    <x v="684"/>
    <d v="2010-08-23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x v="7"/>
    <s v="photography books"/>
    <m/>
    <x v="674"/>
    <d v="2010-06-07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x v="3"/>
    <s v="plays"/>
    <m/>
    <x v="685"/>
    <d v="2012-12-20T06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x v="3"/>
    <s v="plays"/>
    <m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x v="3"/>
    <s v="plays"/>
    <m/>
    <x v="686"/>
    <d v="2015-01-26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x v="4"/>
    <s v="drama"/>
    <m/>
    <x v="687"/>
    <d v="2011-05-16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x v="1"/>
    <s v="rock"/>
    <m/>
    <x v="688"/>
    <d v="2014-11-02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x v="1"/>
    <s v="electric music"/>
    <m/>
    <x v="689"/>
    <d v="2018-03-07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x v="6"/>
    <s v="video games"/>
    <m/>
    <x v="690"/>
    <d v="2019-08-30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x v="1"/>
    <s v="rock"/>
    <m/>
    <x v="691"/>
    <d v="2017-07-27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x v="1"/>
    <s v="jazz"/>
    <m/>
    <x v="692"/>
    <d v="2012-12-09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x v="3"/>
    <s v="plays"/>
    <m/>
    <x v="693"/>
    <d v="2012-06-12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x v="1"/>
    <s v="rock"/>
    <m/>
    <x v="694"/>
    <d v="2011-05-21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x v="1"/>
    <s v="indie rock"/>
    <m/>
    <x v="695"/>
    <d v="2017-05-10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x v="4"/>
    <s v="science fiction"/>
    <m/>
    <x v="123"/>
    <d v="2018-09-20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x v="5"/>
    <s v="translations"/>
    <m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x v="3"/>
    <s v="plays"/>
    <m/>
    <x v="626"/>
    <d v="2013-12-26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x v="6"/>
    <s v="video games"/>
    <m/>
    <x v="697"/>
    <d v="2013-09-10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x v="3"/>
    <s v="plays"/>
    <m/>
    <x v="698"/>
    <d v="2014-04-21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x v="3"/>
    <s v="plays"/>
    <m/>
    <x v="699"/>
    <d v="2019-02-22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x v="1"/>
    <s v="indie rock"/>
    <m/>
    <x v="700"/>
    <d v="2019-02-13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x v="3"/>
    <s v="plays"/>
    <m/>
    <x v="701"/>
    <d v="2017-04-2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x v="2"/>
    <s v="web"/>
    <m/>
    <x v="702"/>
    <d v="2016-07-0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x v="1"/>
    <s v="rock"/>
    <m/>
    <x v="703"/>
    <d v="2014-11-1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x v="3"/>
    <s v="plays"/>
    <m/>
    <x v="704"/>
    <d v="2019-07-22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x v="3"/>
    <s v="plays"/>
    <m/>
    <x v="431"/>
    <d v="2011-10-22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x v="4"/>
    <s v="animation"/>
    <m/>
    <x v="705"/>
    <d v="2011-08-18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x v="3"/>
    <s v="plays"/>
    <m/>
    <x v="706"/>
    <d v="2015-08-23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x v="4"/>
    <s v="drama"/>
    <m/>
    <x v="707"/>
    <d v="2016-08-10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x v="3"/>
    <s v="plays"/>
    <m/>
    <x v="708"/>
    <d v="2010-12-21T06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x v="4"/>
    <s v="animation"/>
    <m/>
    <x v="709"/>
    <d v="2011-03-29T05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x v="1"/>
    <s v="rock"/>
    <m/>
    <x v="710"/>
    <d v="2013-12-24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x v="2"/>
    <s v="web"/>
    <m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x v="4"/>
    <s v="animation"/>
    <m/>
    <x v="157"/>
    <d v="2019-05-31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x v="1"/>
    <s v="jazz"/>
    <m/>
    <x v="630"/>
    <d v="2018-04-03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x v="1"/>
    <s v="rock"/>
    <m/>
    <x v="712"/>
    <d v="2011-05-30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x v="4"/>
    <s v="animation"/>
    <m/>
    <x v="93"/>
    <d v="2012-11-10T06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x v="3"/>
    <s v="plays"/>
    <m/>
    <x v="713"/>
    <d v="2014-07-03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x v="3"/>
    <s v="plays"/>
    <m/>
    <x v="714"/>
    <d v="2010-02-20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x v="0"/>
    <s v="food trucks"/>
    <m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x v="3"/>
    <s v="plays"/>
    <m/>
    <x v="716"/>
    <d v="2013-07-24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x v="5"/>
    <s v="nonfiction"/>
    <m/>
    <x v="448"/>
    <d v="2013-06-29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x v="1"/>
    <s v="rock"/>
    <m/>
    <x v="717"/>
    <d v="2018-01-03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x v="4"/>
    <s v="drama"/>
    <m/>
    <x v="718"/>
    <d v="2016-11-04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x v="6"/>
    <s v="mobile games"/>
    <m/>
    <x v="719"/>
    <d v="2014-08-15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x v="2"/>
    <s v="web"/>
    <m/>
    <x v="720"/>
    <d v="2019-01-22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x v="3"/>
    <s v="plays"/>
    <m/>
    <x v="721"/>
    <d v="2012-06-28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x v="3"/>
    <s v="plays"/>
    <m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x v="1"/>
    <s v="rock"/>
    <m/>
    <x v="139"/>
    <d v="2015-06-16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x v="7"/>
    <s v="photography books"/>
    <m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x v="7"/>
    <s v="photography books"/>
    <m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x v="3"/>
    <s v="plays"/>
    <m/>
    <x v="724"/>
    <d v="2019-03-02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x v="1"/>
    <s v="rock"/>
    <m/>
    <x v="725"/>
    <d v="2018-01-2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x v="4"/>
    <s v="documentary"/>
    <m/>
    <x v="660"/>
    <d v="2015-01-0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x v="4"/>
    <s v="drama"/>
    <m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x v="3"/>
    <s v="plays"/>
    <m/>
    <x v="727"/>
    <d v="2019-11-28T06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x v="0"/>
    <s v="food trucks"/>
    <m/>
    <x v="728"/>
    <d v="2016-06-03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x v="4"/>
    <s v="documentary"/>
    <m/>
    <x v="729"/>
    <d v="2012-08-15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x v="3"/>
    <s v="plays"/>
    <m/>
    <x v="730"/>
    <d v="2017-12-0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x v="6"/>
    <s v="video games"/>
    <m/>
    <x v="731"/>
    <d v="2016-01-11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x v="5"/>
    <s v="nonfiction"/>
    <m/>
    <x v="78"/>
    <d v="2018-04-21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x v="6"/>
    <s v="video games"/>
    <m/>
    <x v="732"/>
    <d v="2012-09-06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x v="1"/>
    <s v="rock"/>
    <m/>
    <x v="733"/>
    <d v="2016-05-29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x v="1"/>
    <s v="rock"/>
    <m/>
    <x v="734"/>
    <d v="2017-12-25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x v="3"/>
    <s v="plays"/>
    <m/>
    <x v="406"/>
    <d v="2014-02-12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x v="5"/>
    <s v="nonfiction"/>
    <m/>
    <x v="735"/>
    <d v="2019-06-01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x v="3"/>
    <s v="plays"/>
    <m/>
    <x v="736"/>
    <d v="2019-02-03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x v="6"/>
    <s v="video games"/>
    <m/>
    <x v="737"/>
    <d v="2012-12-09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x v="1"/>
    <s v="rock"/>
    <m/>
    <x v="192"/>
    <d v="2018-08-11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x v="4"/>
    <s v="documentary"/>
    <m/>
    <x v="738"/>
    <d v="2017-03-13T05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x v="1"/>
    <s v="rock"/>
    <m/>
    <x v="739"/>
    <d v="2014-03-17T05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x v="1"/>
    <s v="rock"/>
    <m/>
    <x v="613"/>
    <d v="2014-10-05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x v="5"/>
    <s v="nonfiction"/>
    <m/>
    <x v="740"/>
    <d v="2010-07-21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x v="4"/>
    <s v="shorts"/>
    <m/>
    <x v="145"/>
    <d v="2017-08-06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x v="3"/>
    <s v="plays"/>
    <m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x v="4"/>
    <s v="drama"/>
    <m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x v="3"/>
    <s v="plays"/>
    <m/>
    <x v="202"/>
    <d v="2018-09-22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x v="3"/>
    <s v="plays"/>
    <m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x v="3"/>
    <s v="plays"/>
    <m/>
    <x v="744"/>
    <d v="2018-03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x v="7"/>
    <s v="photography books"/>
    <m/>
    <x v="745"/>
    <d v="2012-04-29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x v="5"/>
    <s v="translations"/>
    <m/>
    <x v="746"/>
    <d v="2015-11-25T06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x v="5"/>
    <s v="translations"/>
    <m/>
    <x v="747"/>
    <d v="2011-02-25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x v="3"/>
    <s v="plays"/>
    <m/>
    <x v="362"/>
    <d v="2013-06-29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x v="2"/>
    <s v="web"/>
    <m/>
    <x v="748"/>
    <d v="2015-03-06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x v="1"/>
    <s v="indie rock"/>
    <m/>
    <x v="749"/>
    <d v="2010-02-16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x v="1"/>
    <s v="jazz"/>
    <m/>
    <x v="643"/>
    <d v="2011-05-20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x v="3"/>
    <s v="plays"/>
    <m/>
    <x v="750"/>
    <d v="2018-10-06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x v="4"/>
    <s v="documentary"/>
    <m/>
    <x v="751"/>
    <d v="2014-05-01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x v="3"/>
    <s v="plays"/>
    <m/>
    <x v="752"/>
    <d v="2014-07-18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x v="2"/>
    <s v="web"/>
    <m/>
    <x v="753"/>
    <d v="2016-03-06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x v="2"/>
    <s v="wearables"/>
    <m/>
    <x v="754"/>
    <d v="2018-06-18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x v="7"/>
    <s v="photography books"/>
    <m/>
    <x v="755"/>
    <d v="2018-09-01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x v="4"/>
    <s v="documentary"/>
    <m/>
    <x v="756"/>
    <d v="2012-01-25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x v="2"/>
    <s v="web"/>
    <m/>
    <x v="757"/>
    <d v="2018-06-21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x v="2"/>
    <s v="web"/>
    <m/>
    <x v="758"/>
    <d v="2018-08-26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x v="0"/>
    <s v="food trucks"/>
    <m/>
    <x v="759"/>
    <d v="2018-01-10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x v="4"/>
    <s v="drama"/>
    <m/>
    <x v="760"/>
    <d v="2010-06-21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x v="1"/>
    <s v="indie rock"/>
    <m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x v="1"/>
    <s v="rock"/>
    <m/>
    <x v="762"/>
    <d v="2011-12-04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x v="1"/>
    <s v="electric music"/>
    <m/>
    <x v="444"/>
    <d v="2012-06-04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x v="6"/>
    <s v="video games"/>
    <m/>
    <x v="763"/>
    <d v="2011-07-2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x v="1"/>
    <s v="indie rock"/>
    <m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x v="5"/>
    <s v="fiction"/>
    <m/>
    <x v="765"/>
    <d v="2019-12-15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x v="3"/>
    <s v="plays"/>
    <m/>
    <x v="766"/>
    <d v="2011-07-19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x v="0"/>
    <s v="food trucks"/>
    <m/>
    <x v="767"/>
    <d v="2012-05-11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x v="4"/>
    <s v="shorts"/>
    <m/>
    <x v="768"/>
    <d v="2012-02-28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x v="0"/>
    <s v="food trucks"/>
    <m/>
    <x v="769"/>
    <d v="2018-04-28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x v="3"/>
    <s v="plays"/>
    <m/>
    <x v="770"/>
    <d v="2013-03-19T05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x v="2"/>
    <s v="wearables"/>
    <m/>
    <x v="771"/>
    <d v="2019-03-01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x v="3"/>
    <s v="plays"/>
    <m/>
    <x v="772"/>
    <d v="2010-03-29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x v="3"/>
    <s v="plays"/>
    <m/>
    <x v="773"/>
    <d v="2011-08-05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x v="4"/>
    <s v="television"/>
    <m/>
    <x v="774"/>
    <d v="2015-07-10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x v="4"/>
    <s v="shorts"/>
    <m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x v="3"/>
    <s v="plays"/>
    <m/>
    <x v="776"/>
    <d v="2014-09-24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x v="7"/>
    <s v="photography books"/>
    <m/>
    <x v="777"/>
    <d v="2011-05-09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x v="0"/>
    <s v="food trucks"/>
    <m/>
    <x v="778"/>
    <d v="2018-10-15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x v="3"/>
    <s v="plays"/>
    <m/>
    <x v="779"/>
    <d v="2013-10-23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x v="4"/>
    <s v="drama"/>
    <m/>
    <x v="780"/>
    <d v="2010-07-05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x v="3"/>
    <s v="plays"/>
    <m/>
    <x v="335"/>
    <d v="2015-09-18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x v="3"/>
    <s v="plays"/>
    <m/>
    <x v="535"/>
    <d v="2017-11-19T06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x v="4"/>
    <s v="science fiction"/>
    <m/>
    <x v="270"/>
    <d v="2018-09-08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x v="7"/>
    <s v="photography books"/>
    <m/>
    <x v="781"/>
    <d v="2014-01-13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x v="7"/>
    <s v="photography books"/>
    <m/>
    <x v="782"/>
    <d v="2010-05-31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x v="1"/>
    <s v="rock"/>
    <m/>
    <x v="783"/>
    <d v="2011-01-14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x v="7"/>
    <s v="photography books"/>
    <m/>
    <x v="784"/>
    <d v="2019-07-02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x v="0"/>
    <s v="food trucks"/>
    <m/>
    <x v="785"/>
    <d v="2016-07-27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x v="1"/>
    <s v="metal"/>
    <m/>
    <x v="786"/>
    <d v="2020-02-08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x v="5"/>
    <s v="nonfiction"/>
    <m/>
    <x v="787"/>
    <d v="2017-03-03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x v="1"/>
    <s v="electric music"/>
    <m/>
    <x v="788"/>
    <d v="2019-07-23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x v="3"/>
    <s v="plays"/>
    <m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x v="3"/>
    <s v="plays"/>
    <m/>
    <x v="789"/>
    <d v="2015-01-25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x v="4"/>
    <s v="shorts"/>
    <m/>
    <x v="790"/>
    <d v="2010-06-30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x v="3"/>
    <s v="plays"/>
    <m/>
    <x v="791"/>
    <d v="2014-05-06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x v="3"/>
    <s v="plays"/>
    <m/>
    <x v="792"/>
    <d v="2010-07-14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x v="1"/>
    <s v="indie rock"/>
    <m/>
    <x v="793"/>
    <d v="2010-09-13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x v="3"/>
    <s v="plays"/>
    <m/>
    <x v="794"/>
    <d v="2015-09-02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x v="3"/>
    <s v="plays"/>
    <m/>
    <x v="795"/>
    <d v="2017-04-30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x v="1"/>
    <s v="electric music"/>
    <m/>
    <x v="796"/>
    <d v="2014-03-19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x v="1"/>
    <s v="indie rock"/>
    <m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x v="4"/>
    <s v="documentary"/>
    <m/>
    <x v="798"/>
    <d v="2012-01-16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x v="5"/>
    <s v="translations"/>
    <m/>
    <x v="799"/>
    <d v="2010-07-0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x v="4"/>
    <s v="documentary"/>
    <m/>
    <x v="800"/>
    <d v="2015-06-19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x v="4"/>
    <s v="television"/>
    <m/>
    <x v="801"/>
    <d v="2013-08-10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x v="3"/>
    <s v="plays"/>
    <m/>
    <x v="802"/>
    <d v="2018-02-12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x v="0"/>
    <s v="food trucks"/>
    <m/>
    <x v="803"/>
    <d v="2011-07-17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x v="3"/>
    <s v="plays"/>
    <m/>
    <x v="212"/>
    <d v="2019-04-30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x v="4"/>
    <s v="documentary"/>
    <m/>
    <x v="804"/>
    <d v="2019-12-22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x v="1"/>
    <s v="jazz"/>
    <m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x v="2"/>
    <s v="web"/>
    <m/>
    <x v="806"/>
    <d v="2014-09-20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x v="1"/>
    <s v="rock"/>
    <m/>
    <x v="807"/>
    <d v="2018-08-19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x v="2"/>
    <s v="web"/>
    <m/>
    <x v="722"/>
    <d v="2016-03-12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x v="5"/>
    <s v="nonfiction"/>
    <m/>
    <x v="477"/>
    <d v="2012-05-20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x v="5"/>
    <s v="radio &amp; podcasts"/>
    <m/>
    <x v="259"/>
    <d v="2012-10-08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x v="3"/>
    <s v="plays"/>
    <m/>
    <x v="9"/>
    <d v="2013-09-22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x v="4"/>
    <s v="documentary"/>
    <m/>
    <x v="808"/>
    <d v="2017-06-18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x v="3"/>
    <s v="plays"/>
    <m/>
    <x v="809"/>
    <d v="2011-05-04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x v="6"/>
    <s v="video games"/>
    <m/>
    <x v="444"/>
    <d v="2012-05-13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x v="3"/>
    <s v="plays"/>
    <m/>
    <x v="384"/>
    <d v="2018-07-01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x v="3"/>
    <s v="plays"/>
    <m/>
    <x v="810"/>
    <d v="2015-01-23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x v="2"/>
    <s v="web"/>
    <m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x v="4"/>
    <s v="drama"/>
    <m/>
    <x v="812"/>
    <d v="2012-09-18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x v="4"/>
    <s v="drama"/>
    <m/>
    <x v="813"/>
    <d v="2019-05-25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x v="3"/>
    <s v="plays"/>
    <m/>
    <x v="814"/>
    <d v="2013-08-16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x v="4"/>
    <s v="television"/>
    <m/>
    <x v="80"/>
    <d v="2017-09-07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x v="7"/>
    <s v="photography books"/>
    <m/>
    <x v="815"/>
    <d v="2014-12-27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x v="4"/>
    <s v="shorts"/>
    <m/>
    <x v="816"/>
    <d v="2011-07-22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x v="5"/>
    <s v="radio &amp; podcasts"/>
    <m/>
    <x v="474"/>
    <d v="2012-08-0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x v="3"/>
    <s v="plays"/>
    <m/>
    <x v="817"/>
    <d v="2017-11-15T06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x v="4"/>
    <s v="animation"/>
    <m/>
    <x v="818"/>
    <d v="2019-02-2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x v="2"/>
    <s v="web"/>
    <m/>
    <x v="819"/>
    <d v="2012-02-26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x v="1"/>
    <s v="world music"/>
    <m/>
    <x v="609"/>
    <d v="2018-12-18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x v="3"/>
    <s v="plays"/>
    <m/>
    <x v="547"/>
    <d v="2010-07-15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x v="3"/>
    <s v="plays"/>
    <m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x v="3"/>
    <s v="plays"/>
    <m/>
    <x v="821"/>
    <d v="2017-10-04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x v="0"/>
    <s v="food trucks"/>
    <m/>
    <x v="151"/>
    <d v="2016-05-16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x v="3"/>
    <s v="plays"/>
    <m/>
    <x v="822"/>
    <d v="2012-08-10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x v="2"/>
    <s v="web"/>
    <m/>
    <x v="823"/>
    <d v="2014-01-07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x v="3"/>
    <s v="plays"/>
    <m/>
    <x v="824"/>
    <d v="2017-05-17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x v="3"/>
    <s v="plays"/>
    <m/>
    <x v="825"/>
    <d v="2015-03-04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x v="3"/>
    <s v="plays"/>
    <m/>
    <x v="826"/>
    <d v="2014-06-30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x v="1"/>
    <s v="rock"/>
    <m/>
    <x v="827"/>
    <d v="2014-03-14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x v="3"/>
    <s v="plays"/>
    <m/>
    <x v="828"/>
    <d v="2013-04-21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x v="3"/>
    <s v="plays"/>
    <m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x v="3"/>
    <s v="plays"/>
    <m/>
    <x v="830"/>
    <d v="2015-07-31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x v="3"/>
    <s v="plays"/>
    <m/>
    <x v="831"/>
    <d v="2019-07-25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x v="4"/>
    <s v="documentary"/>
    <m/>
    <x v="832"/>
    <d v="2015-12-05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x v="5"/>
    <s v="fiction"/>
    <m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x v="6"/>
    <s v="video games"/>
    <m/>
    <x v="834"/>
    <d v="2011-05-24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x v="2"/>
    <s v="web"/>
    <m/>
    <x v="835"/>
    <d v="2012-12-23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x v="3"/>
    <s v="plays"/>
    <m/>
    <x v="836"/>
    <d v="2011-02-13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x v="3"/>
    <s v="plays"/>
    <m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x v="0"/>
    <s v="food trucks"/>
    <m/>
    <x v="219"/>
    <d v="2014-10-29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x v="7"/>
    <s v="photography books"/>
    <m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x v="7"/>
    <s v="photography books"/>
    <m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x v="3"/>
    <s v="plays"/>
    <m/>
    <x v="839"/>
    <d v="2011-06-18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x v="3"/>
    <s v="plays"/>
    <m/>
    <x v="840"/>
    <d v="2014-10-03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x v="4"/>
    <s v="documentary"/>
    <m/>
    <x v="841"/>
    <d v="2014-12-2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x v="2"/>
    <s v="web"/>
    <m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x v="3"/>
    <s v="plays"/>
    <m/>
    <x v="843"/>
    <d v="2019-04-21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x v="1"/>
    <s v="rock"/>
    <m/>
    <x v="844"/>
    <d v="2016-12-27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x v="4"/>
    <s v="documentary"/>
    <m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x v="4"/>
    <s v="science fiction"/>
    <m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x v="2"/>
    <s v="web"/>
    <m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x v="3"/>
    <s v="plays"/>
    <m/>
    <x v="847"/>
    <d v="2012-11-27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x v="4"/>
    <s v="science fiction"/>
    <m/>
    <x v="848"/>
    <d v="2015-12-26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x v="3"/>
    <s v="plays"/>
    <m/>
    <x v="849"/>
    <d v="2012-02-19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x v="4"/>
    <s v="animation"/>
    <m/>
    <x v="780"/>
    <d v="2010-07-13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x v="5"/>
    <s v="translations"/>
    <m/>
    <x v="140"/>
    <d v="2010-07-26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x v="2"/>
    <s v="web"/>
    <m/>
    <x v="850"/>
    <d v="2016-03-16T05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x v="5"/>
    <s v="translations"/>
    <m/>
    <x v="851"/>
    <d v="2011-02-21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x v="0"/>
    <s v="food trucks"/>
    <m/>
    <x v="852"/>
    <d v="2013-12-05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x v="7"/>
    <s v="photography books"/>
    <m/>
    <x v="853"/>
    <d v="2011-03-11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x v="3"/>
    <s v="plays"/>
    <m/>
    <x v="854"/>
    <d v="2015-05-16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x v="1"/>
    <s v="rock"/>
    <m/>
    <x v="67"/>
    <d v="2010-03-06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x v="3"/>
    <s v="plays"/>
    <m/>
    <x v="855"/>
    <d v="2017-06-17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x v="1"/>
    <s v="world music"/>
    <m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x v="0"/>
    <s v="food trucks"/>
    <m/>
    <x v="344"/>
    <d v="2011-01-16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x v="3"/>
    <s v="plays"/>
    <m/>
    <x v="856"/>
    <d v="2019-12-29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x v="3"/>
    <s v="plays"/>
    <m/>
    <x v="857"/>
    <d v="2011-05-10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x v="4"/>
    <s v="television"/>
    <m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x v="2"/>
    <s v="web"/>
    <m/>
    <x v="859"/>
    <d v="2014-06-11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x v="3"/>
    <s v="plays"/>
    <m/>
    <x v="860"/>
    <d v="2010-12-12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x v="1"/>
    <s v="indie rock"/>
    <m/>
    <x v="170"/>
    <d v="2013-05-19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x v="3"/>
    <s v="plays"/>
    <m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x v="3"/>
    <s v="plays"/>
    <m/>
    <x v="862"/>
    <d v="2011-02-03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x v="0"/>
    <s v="food trucks"/>
    <m/>
    <x v="863"/>
    <d v="2018-03-11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x v="6"/>
    <s v="video games"/>
    <m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x v="3"/>
    <s v="plays"/>
    <m/>
    <x v="527"/>
    <d v="2015-03-21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x v="5"/>
    <s v="nonfiction"/>
    <m/>
    <x v="865"/>
    <d v="2015-11-04T06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x v="2"/>
    <s v="web"/>
    <m/>
    <x v="866"/>
    <d v="2018-01-27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x v="4"/>
    <s v="documentary"/>
    <m/>
    <x v="867"/>
    <d v="2011-07-21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x v="4"/>
    <s v="documentary"/>
    <m/>
    <x v="868"/>
    <d v="2019-08-19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x v="3"/>
    <s v="plays"/>
    <m/>
    <x v="105"/>
    <d v="2019-10-04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x v="1"/>
    <s v="rock"/>
    <m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x v="1"/>
    <s v="rock"/>
    <m/>
    <x v="253"/>
    <d v="2011-04-19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x v="4"/>
    <s v="documentary"/>
    <m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x v="5"/>
    <s v="radio &amp; podcasts"/>
    <m/>
    <x v="864"/>
    <d v="2016-12-03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x v="5"/>
    <s v="translations"/>
    <m/>
    <x v="843"/>
    <d v="2019-04-21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x v="4"/>
    <s v="drama"/>
    <m/>
    <x v="289"/>
    <d v="2016-03-25T05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x v="1"/>
    <s v="rock"/>
    <m/>
    <x v="870"/>
    <d v="2014-09-29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x v="4"/>
    <s v="drama"/>
    <m/>
    <x v="871"/>
    <d v="2018-05-21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x v="7"/>
    <s v="photography books"/>
    <m/>
    <x v="872"/>
    <d v="2016-01-10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x v="5"/>
    <s v="translations"/>
    <m/>
    <x v="873"/>
    <d v="2014-10-23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x v="0"/>
    <s v="food trucks"/>
    <m/>
    <x v="874"/>
    <d v="2018-12-03T06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x v="3"/>
    <s v="plays"/>
    <m/>
    <x v="875"/>
    <d v="2013-02-01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x v="3"/>
    <s v="plays"/>
    <m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x v="1"/>
    <s v="indie rock"/>
    <m/>
    <x v="877"/>
    <d v="2010-02-25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x v="0"/>
    <s v="food trucks"/>
    <m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DF450-2C57-489F-AC99-EAAD74DE1CD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E103D-20B7-4587-B94E-2F9FCBFF5C0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item="0" hier="-1"/>
    <pageField fld="15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B3A78-71C4-4030-9B15-42C24B4C308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22" hier="-1"/>
  </pageFields>
  <dataFields count="1">
    <dataField name="Count of outcome" fld="6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C55A11"/>
      </a:accent2>
      <a:accent3>
        <a:srgbClr val="A5A5A5"/>
      </a:accent3>
      <a:accent4>
        <a:srgbClr val="85C0FB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90" zoomScaleNormal="90" workbookViewId="0">
      <selection activeCell="P1" sqref="P1:Q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bestFit="1" customWidth="1"/>
    <col min="8" max="8" width="17.25" bestFit="1" customWidth="1"/>
    <col min="11" max="11" width="15.25" bestFit="1" customWidth="1"/>
    <col min="12" max="12" width="12.25" bestFit="1" customWidth="1"/>
    <col min="15" max="15" width="28" bestFit="1" customWidth="1"/>
    <col min="16" max="16" width="14.5" bestFit="1" customWidth="1"/>
    <col min="17" max="17" width="11.875" bestFit="1" customWidth="1"/>
    <col min="18" max="18" width="15" style="10" customWidth="1"/>
    <col min="19" max="20" width="11.25" style="8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9" t="s">
        <v>2065</v>
      </c>
      <c r="S1" s="7" t="s">
        <v>2071</v>
      </c>
      <c r="T1" s="7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s="17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s">
        <v>2032</v>
      </c>
      <c r="Q2" t="s">
        <v>2046</v>
      </c>
      <c r="R2" s="10">
        <f>IFERROR(E2/H2,0)</f>
        <v>0</v>
      </c>
      <c r="S2" s="8">
        <f>K2/86400+DATE(1970,1,1)</f>
        <v>42336.25</v>
      </c>
      <c r="T2" s="8">
        <f>L2/86400+DATE(1970,1,1)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t="s">
        <v>2033</v>
      </c>
      <c r="Q3" t="s">
        <v>2041</v>
      </c>
      <c r="R3" s="10">
        <f t="shared" ref="R3:R66" si="1">IFERROR(E3/H3,"0")</f>
        <v>92.151898734177209</v>
      </c>
      <c r="S3" s="8">
        <f t="shared" ref="S3:S66" si="2">K3/86400+DATE(1970,1,1)</f>
        <v>41870.208333333336</v>
      </c>
      <c r="T3" s="8">
        <f t="shared" ref="T3:T66" si="3">L3/86400+DATE(1970,1,1)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t="s">
        <v>2034</v>
      </c>
      <c r="Q4" t="s">
        <v>2047</v>
      </c>
      <c r="R4" s="10">
        <f t="shared" si="1"/>
        <v>100.01614035087719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t="s">
        <v>2033</v>
      </c>
      <c r="Q5" t="s">
        <v>2041</v>
      </c>
      <c r="R5" s="10">
        <f t="shared" si="1"/>
        <v>103.20833333333333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t="s">
        <v>2035</v>
      </c>
      <c r="Q6" t="s">
        <v>2042</v>
      </c>
      <c r="R6" s="10">
        <f t="shared" si="1"/>
        <v>99.339622641509436</v>
      </c>
      <c r="S6" s="8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t="s">
        <v>2035</v>
      </c>
      <c r="Q7" t="s">
        <v>2042</v>
      </c>
      <c r="R7" s="10">
        <f t="shared" si="1"/>
        <v>75.833333333333329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t="s">
        <v>2036</v>
      </c>
      <c r="Q8" t="s">
        <v>2048</v>
      </c>
      <c r="R8" s="10">
        <f t="shared" si="1"/>
        <v>60.555555555555557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t="s">
        <v>2035</v>
      </c>
      <c r="Q9" t="s">
        <v>2042</v>
      </c>
      <c r="R9" s="10">
        <f t="shared" si="1"/>
        <v>64.93832599118943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t="s">
        <v>2035</v>
      </c>
      <c r="Q10" t="s">
        <v>2042</v>
      </c>
      <c r="R10" s="10">
        <f t="shared" si="1"/>
        <v>30.997175141242938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t="s">
        <v>2033</v>
      </c>
      <c r="Q11" t="s">
        <v>2049</v>
      </c>
      <c r="R11" s="10">
        <f t="shared" si="1"/>
        <v>72.909090909090907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t="s">
        <v>2036</v>
      </c>
      <c r="Q12" t="s">
        <v>2043</v>
      </c>
      <c r="R12" s="10">
        <f t="shared" si="1"/>
        <v>62.9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t="s">
        <v>2035</v>
      </c>
      <c r="Q13" t="s">
        <v>2042</v>
      </c>
      <c r="R13" s="10">
        <f t="shared" si="1"/>
        <v>112.22222222222223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t="s">
        <v>2036</v>
      </c>
      <c r="Q14" t="s">
        <v>2043</v>
      </c>
      <c r="R14" s="10">
        <f t="shared" si="1"/>
        <v>102.34545454545454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t="s">
        <v>2033</v>
      </c>
      <c r="Q15" t="s">
        <v>2050</v>
      </c>
      <c r="R15" s="10">
        <f t="shared" si="1"/>
        <v>105.05102040816327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t="s">
        <v>2033</v>
      </c>
      <c r="Q16" t="s">
        <v>2050</v>
      </c>
      <c r="R16" s="10">
        <f t="shared" si="1"/>
        <v>94.144999999999996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t="s">
        <v>2034</v>
      </c>
      <c r="Q17" t="s">
        <v>2051</v>
      </c>
      <c r="R17" s="10">
        <f t="shared" si="1"/>
        <v>84.986725663716811</v>
      </c>
      <c r="S17" s="8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t="s">
        <v>2037</v>
      </c>
      <c r="Q18" t="s">
        <v>2044</v>
      </c>
      <c r="R18" s="10">
        <f t="shared" si="1"/>
        <v>110.41</v>
      </c>
      <c r="S18" s="8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t="s">
        <v>2036</v>
      </c>
      <c r="Q19" t="s">
        <v>2045</v>
      </c>
      <c r="R19" s="10">
        <f t="shared" si="1"/>
        <v>107.96236989591674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t="s">
        <v>2035</v>
      </c>
      <c r="Q20" t="s">
        <v>2042</v>
      </c>
      <c r="R20" s="10">
        <f t="shared" si="1"/>
        <v>45.103703703703701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t="s">
        <v>2035</v>
      </c>
      <c r="Q21" t="s">
        <v>2042</v>
      </c>
      <c r="R21" s="10">
        <f t="shared" si="1"/>
        <v>45.001483679525222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t="s">
        <v>2036</v>
      </c>
      <c r="Q22" t="s">
        <v>2043</v>
      </c>
      <c r="R22" s="10">
        <f t="shared" si="1"/>
        <v>105.97134670487107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t="s">
        <v>2035</v>
      </c>
      <c r="Q23" t="s">
        <v>2042</v>
      </c>
      <c r="R23" s="10">
        <f t="shared" si="1"/>
        <v>69.055555555555557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t="s">
        <v>2035</v>
      </c>
      <c r="Q24" t="s">
        <v>2042</v>
      </c>
      <c r="R24" s="10">
        <f t="shared" si="1"/>
        <v>85.044943820224717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t="s">
        <v>2036</v>
      </c>
      <c r="Q25" t="s">
        <v>2048</v>
      </c>
      <c r="R25" s="10">
        <f t="shared" si="1"/>
        <v>105.22535211267606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t="s">
        <v>2034</v>
      </c>
      <c r="Q26" t="s">
        <v>2051</v>
      </c>
      <c r="R26" s="10">
        <f t="shared" si="1"/>
        <v>39.003741114852225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t="s">
        <v>2038</v>
      </c>
      <c r="Q27" t="s">
        <v>2052</v>
      </c>
      <c r="R27" s="10">
        <f t="shared" si="1"/>
        <v>73.030674846625772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t="s">
        <v>2035</v>
      </c>
      <c r="Q28" t="s">
        <v>2042</v>
      </c>
      <c r="R28" s="10">
        <f t="shared" si="1"/>
        <v>35.009459459459457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t="s">
        <v>2033</v>
      </c>
      <c r="Q29" t="s">
        <v>2041</v>
      </c>
      <c r="R29" s="10">
        <f t="shared" si="1"/>
        <v>106.6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t="s">
        <v>2035</v>
      </c>
      <c r="Q30" t="s">
        <v>2042</v>
      </c>
      <c r="R30" s="10">
        <f t="shared" si="1"/>
        <v>61.997747747747745</v>
      </c>
      <c r="S30" s="8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t="s">
        <v>2036</v>
      </c>
      <c r="Q31" t="s">
        <v>2053</v>
      </c>
      <c r="R31" s="10">
        <f t="shared" si="1"/>
        <v>94.000622665006233</v>
      </c>
      <c r="S31" s="8">
        <f t="shared" si="2"/>
        <v>43301.208333333328</v>
      </c>
      <c r="T31" s="8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t="s">
        <v>2036</v>
      </c>
      <c r="Q32" t="s">
        <v>2045</v>
      </c>
      <c r="R32" s="10">
        <f t="shared" si="1"/>
        <v>112.05426356589147</v>
      </c>
      <c r="S32" s="8">
        <f t="shared" si="2"/>
        <v>43609.208333333328</v>
      </c>
      <c r="T32" s="8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t="s">
        <v>2038</v>
      </c>
      <c r="Q33" t="s">
        <v>2052</v>
      </c>
      <c r="R33" s="10">
        <f t="shared" si="1"/>
        <v>48.008849557522126</v>
      </c>
      <c r="S33" s="8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t="s">
        <v>2036</v>
      </c>
      <c r="Q34" t="s">
        <v>2048</v>
      </c>
      <c r="R34" s="10">
        <f t="shared" si="1"/>
        <v>38.004334633723452</v>
      </c>
      <c r="S34" s="8">
        <f t="shared" si="2"/>
        <v>43110.25</v>
      </c>
      <c r="T34" s="8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t="s">
        <v>2035</v>
      </c>
      <c r="Q35" t="s">
        <v>2042</v>
      </c>
      <c r="R35" s="10">
        <f t="shared" si="1"/>
        <v>35.000184535892231</v>
      </c>
      <c r="S35" s="8">
        <f t="shared" si="2"/>
        <v>41917.208333333336</v>
      </c>
      <c r="T35" s="8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t="s">
        <v>2036</v>
      </c>
      <c r="Q36" t="s">
        <v>2048</v>
      </c>
      <c r="R36" s="10">
        <f t="shared" si="1"/>
        <v>85</v>
      </c>
      <c r="S36" s="8">
        <f t="shared" si="2"/>
        <v>42817.208333333328</v>
      </c>
      <c r="T36" s="8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t="s">
        <v>2036</v>
      </c>
      <c r="Q37" t="s">
        <v>2043</v>
      </c>
      <c r="R37" s="10">
        <f t="shared" si="1"/>
        <v>95.993893129770996</v>
      </c>
      <c r="S37" s="8">
        <f t="shared" si="2"/>
        <v>43484.25</v>
      </c>
      <c r="T37" s="8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t="s">
        <v>2035</v>
      </c>
      <c r="Q38" t="s">
        <v>2042</v>
      </c>
      <c r="R38" s="10">
        <f t="shared" si="1"/>
        <v>68.8125</v>
      </c>
      <c r="S38" s="8">
        <f t="shared" si="2"/>
        <v>40600.25</v>
      </c>
      <c r="T38" s="8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t="s">
        <v>2037</v>
      </c>
      <c r="Q39" t="s">
        <v>2054</v>
      </c>
      <c r="R39" s="10">
        <f t="shared" si="1"/>
        <v>105.97196261682242</v>
      </c>
      <c r="S39" s="8">
        <f t="shared" si="2"/>
        <v>43744.208333333328</v>
      </c>
      <c r="T39" s="8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t="s">
        <v>2039</v>
      </c>
      <c r="Q40" t="s">
        <v>2055</v>
      </c>
      <c r="R40" s="10">
        <f t="shared" si="1"/>
        <v>75.261194029850742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t="s">
        <v>2035</v>
      </c>
      <c r="Q41" t="s">
        <v>2042</v>
      </c>
      <c r="R41" s="10">
        <f t="shared" si="1"/>
        <v>57.125</v>
      </c>
      <c r="S41" s="8">
        <f t="shared" si="2"/>
        <v>41330.25</v>
      </c>
      <c r="T41" s="8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t="s">
        <v>2034</v>
      </c>
      <c r="Q42" t="s">
        <v>2051</v>
      </c>
      <c r="R42" s="10">
        <f t="shared" si="1"/>
        <v>75.141414141414145</v>
      </c>
      <c r="S42" s="8">
        <f t="shared" si="2"/>
        <v>40334.208333333336</v>
      </c>
      <c r="T42" s="8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t="s">
        <v>2033</v>
      </c>
      <c r="Q43" t="s">
        <v>2041</v>
      </c>
      <c r="R43" s="10">
        <f t="shared" si="1"/>
        <v>107.42342342342343</v>
      </c>
      <c r="S43" s="8">
        <f t="shared" si="2"/>
        <v>41156.208333333336</v>
      </c>
      <c r="T43" s="8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t="s">
        <v>2032</v>
      </c>
      <c r="Q44" t="s">
        <v>2046</v>
      </c>
      <c r="R44" s="10">
        <f t="shared" si="1"/>
        <v>35.995495495495497</v>
      </c>
      <c r="S44" s="8">
        <f t="shared" si="2"/>
        <v>40728.208333333336</v>
      </c>
      <c r="T44" s="8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t="s">
        <v>2037</v>
      </c>
      <c r="Q45" t="s">
        <v>2056</v>
      </c>
      <c r="R45" s="10">
        <f t="shared" si="1"/>
        <v>26.998873148744366</v>
      </c>
      <c r="S45" s="8">
        <f t="shared" si="2"/>
        <v>41844.208333333336</v>
      </c>
      <c r="T45" s="8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t="s">
        <v>2037</v>
      </c>
      <c r="Q46" t="s">
        <v>2054</v>
      </c>
      <c r="R46" s="10">
        <f t="shared" si="1"/>
        <v>107.56122448979592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t="s">
        <v>2035</v>
      </c>
      <c r="Q47" t="s">
        <v>2042</v>
      </c>
      <c r="R47" s="10">
        <f t="shared" si="1"/>
        <v>94.375</v>
      </c>
      <c r="S47" s="8">
        <f t="shared" si="2"/>
        <v>42676.208333333328</v>
      </c>
      <c r="T47" s="8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t="s">
        <v>2033</v>
      </c>
      <c r="Q48" t="s">
        <v>2041</v>
      </c>
      <c r="R48" s="10">
        <f t="shared" si="1"/>
        <v>46.163043478260867</v>
      </c>
      <c r="S48" s="8">
        <f t="shared" si="2"/>
        <v>40367.208333333336</v>
      </c>
      <c r="T48" s="8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t="s">
        <v>2035</v>
      </c>
      <c r="Q49" t="s">
        <v>2042</v>
      </c>
      <c r="R49" s="10">
        <f t="shared" si="1"/>
        <v>47.845637583892618</v>
      </c>
      <c r="S49" s="8">
        <f t="shared" si="2"/>
        <v>41727.208333333336</v>
      </c>
      <c r="T49" s="8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t="s">
        <v>2035</v>
      </c>
      <c r="Q50" t="s">
        <v>2042</v>
      </c>
      <c r="R50" s="10">
        <f t="shared" si="1"/>
        <v>53.007815713698065</v>
      </c>
      <c r="S50" s="8">
        <f t="shared" si="2"/>
        <v>42180.208333333328</v>
      </c>
      <c r="T50" s="8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t="s">
        <v>2033</v>
      </c>
      <c r="Q51" t="s">
        <v>2041</v>
      </c>
      <c r="R51" s="10">
        <f t="shared" si="1"/>
        <v>45.059405940594061</v>
      </c>
      <c r="S51" s="8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t="s">
        <v>2033</v>
      </c>
      <c r="Q52" t="s">
        <v>2057</v>
      </c>
      <c r="R52" s="10">
        <f t="shared" si="1"/>
        <v>2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t="s">
        <v>2034</v>
      </c>
      <c r="Q53" t="s">
        <v>2051</v>
      </c>
      <c r="R53" s="10">
        <f t="shared" si="1"/>
        <v>99.006816632583508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t="s">
        <v>2035</v>
      </c>
      <c r="Q54" t="s">
        <v>2042</v>
      </c>
      <c r="R54" s="10">
        <f t="shared" si="1"/>
        <v>32.786666666666669</v>
      </c>
      <c r="S54" s="8">
        <f t="shared" si="2"/>
        <v>40436.208333333336</v>
      </c>
      <c r="T54" s="8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t="s">
        <v>2036</v>
      </c>
      <c r="Q55" t="s">
        <v>2043</v>
      </c>
      <c r="R55" s="10">
        <f t="shared" si="1"/>
        <v>59.119617224880386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t="s">
        <v>2034</v>
      </c>
      <c r="Q56" t="s">
        <v>2051</v>
      </c>
      <c r="R56" s="10">
        <f t="shared" si="1"/>
        <v>44.93333333333333</v>
      </c>
      <c r="S56" s="8">
        <f t="shared" si="2"/>
        <v>43170.25</v>
      </c>
      <c r="T56" s="8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t="s">
        <v>2033</v>
      </c>
      <c r="Q57" t="s">
        <v>2058</v>
      </c>
      <c r="R57" s="10">
        <f t="shared" si="1"/>
        <v>89.664122137404576</v>
      </c>
      <c r="S57" s="8">
        <f t="shared" si="2"/>
        <v>43311.208333333328</v>
      </c>
      <c r="T57" s="8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t="s">
        <v>2034</v>
      </c>
      <c r="Q58" t="s">
        <v>2051</v>
      </c>
      <c r="R58" s="10">
        <f t="shared" si="1"/>
        <v>70.079268292682926</v>
      </c>
      <c r="S58" s="8">
        <f t="shared" si="2"/>
        <v>42014.25</v>
      </c>
      <c r="T58" s="8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t="s">
        <v>2038</v>
      </c>
      <c r="Q59" t="s">
        <v>2052</v>
      </c>
      <c r="R59" s="10">
        <f t="shared" si="1"/>
        <v>31.059701492537314</v>
      </c>
      <c r="S59" s="8">
        <f t="shared" si="2"/>
        <v>42979.208333333328</v>
      </c>
      <c r="T59" s="8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t="s">
        <v>2035</v>
      </c>
      <c r="Q60" t="s">
        <v>2042</v>
      </c>
      <c r="R60" s="10">
        <f t="shared" si="1"/>
        <v>29.061611374407583</v>
      </c>
      <c r="S60" s="8">
        <f t="shared" si="2"/>
        <v>42268.208333333328</v>
      </c>
      <c r="T60" s="8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t="s">
        <v>2035</v>
      </c>
      <c r="Q61" t="s">
        <v>2042</v>
      </c>
      <c r="R61" s="10">
        <f t="shared" si="1"/>
        <v>30.0859375</v>
      </c>
      <c r="S61" s="8">
        <f t="shared" si="2"/>
        <v>42898.208333333328</v>
      </c>
      <c r="T61" s="8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t="s">
        <v>2035</v>
      </c>
      <c r="Q62" t="s">
        <v>2042</v>
      </c>
      <c r="R62" s="10">
        <f t="shared" si="1"/>
        <v>84.998125000000002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t="s">
        <v>2035</v>
      </c>
      <c r="Q63" t="s">
        <v>2042</v>
      </c>
      <c r="R63" s="10">
        <f t="shared" si="1"/>
        <v>82.001775410563695</v>
      </c>
      <c r="S63" s="8">
        <f t="shared" si="2"/>
        <v>40595.25</v>
      </c>
      <c r="T63" s="8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t="s">
        <v>2034</v>
      </c>
      <c r="Q64" t="s">
        <v>2047</v>
      </c>
      <c r="R64" s="10">
        <f t="shared" si="1"/>
        <v>58.040160642570278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t="s">
        <v>2035</v>
      </c>
      <c r="Q65" t="s">
        <v>2042</v>
      </c>
      <c r="R65" s="10">
        <f t="shared" si="1"/>
        <v>111.4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t="s">
        <v>2034</v>
      </c>
      <c r="Q66" t="s">
        <v>2047</v>
      </c>
      <c r="R66" s="10">
        <f t="shared" si="1"/>
        <v>71.94736842105263</v>
      </c>
      <c r="S66" s="8">
        <f t="shared" si="2"/>
        <v>43283.208333333328</v>
      </c>
      <c r="T66" s="8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t="s">
        <v>2035</v>
      </c>
      <c r="Q67" t="s">
        <v>2042</v>
      </c>
      <c r="R67" s="10">
        <f t="shared" ref="R67:R130" si="5">IFERROR(E67/H67,"0")</f>
        <v>61.038135593220339</v>
      </c>
      <c r="S67" s="8">
        <f t="shared" ref="S67:S130" si="6">K67/86400+DATE(1970,1,1)</f>
        <v>40570.25</v>
      </c>
      <c r="T67" s="8">
        <f t="shared" ref="T67:T130" si="7">L67/86400+DATE(1970,1,1)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t="s">
        <v>2035</v>
      </c>
      <c r="Q68" t="s">
        <v>2042</v>
      </c>
      <c r="R68" s="10">
        <f t="shared" si="5"/>
        <v>108.91666666666667</v>
      </c>
      <c r="S68" s="8">
        <f t="shared" si="6"/>
        <v>42102.208333333328</v>
      </c>
      <c r="T68" s="8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t="s">
        <v>2034</v>
      </c>
      <c r="Q69" t="s">
        <v>2051</v>
      </c>
      <c r="R69" s="10">
        <f t="shared" si="5"/>
        <v>29.001722017220171</v>
      </c>
      <c r="S69" s="8">
        <f t="shared" si="6"/>
        <v>40203.25</v>
      </c>
      <c r="T69" s="8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t="s">
        <v>2035</v>
      </c>
      <c r="Q70" t="s">
        <v>2042</v>
      </c>
      <c r="R70" s="10">
        <f t="shared" si="5"/>
        <v>58.975609756097562</v>
      </c>
      <c r="S70" s="8">
        <f t="shared" si="6"/>
        <v>42943.208333333328</v>
      </c>
      <c r="T70" s="8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t="s">
        <v>2035</v>
      </c>
      <c r="Q71" t="s">
        <v>2042</v>
      </c>
      <c r="R71" s="10">
        <f t="shared" si="5"/>
        <v>111.82352941176471</v>
      </c>
      <c r="S71" s="8">
        <f t="shared" si="6"/>
        <v>40531.25</v>
      </c>
      <c r="T71" s="8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t="s">
        <v>2035</v>
      </c>
      <c r="Q72" t="s">
        <v>2042</v>
      </c>
      <c r="R72" s="10">
        <f t="shared" si="5"/>
        <v>63.995555555555555</v>
      </c>
      <c r="S72" s="8">
        <f t="shared" si="6"/>
        <v>40484.208333333336</v>
      </c>
      <c r="T72" s="8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t="s">
        <v>2035</v>
      </c>
      <c r="Q73" t="s">
        <v>2042</v>
      </c>
      <c r="R73" s="10">
        <f t="shared" si="5"/>
        <v>85.315789473684205</v>
      </c>
      <c r="S73" s="8">
        <f t="shared" si="6"/>
        <v>43799.25</v>
      </c>
      <c r="T73" s="8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t="s">
        <v>2036</v>
      </c>
      <c r="Q74" t="s">
        <v>2045</v>
      </c>
      <c r="R74" s="10">
        <f t="shared" si="5"/>
        <v>74.481481481481481</v>
      </c>
      <c r="S74" s="8">
        <f t="shared" si="6"/>
        <v>42186.208333333328</v>
      </c>
      <c r="T74" s="8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t="s">
        <v>2033</v>
      </c>
      <c r="Q75" t="s">
        <v>2058</v>
      </c>
      <c r="R75" s="10">
        <f t="shared" si="5"/>
        <v>105.14772727272727</v>
      </c>
      <c r="S75" s="8">
        <f t="shared" si="6"/>
        <v>42701.25</v>
      </c>
      <c r="T75" s="8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t="s">
        <v>2033</v>
      </c>
      <c r="Q76" t="s">
        <v>2057</v>
      </c>
      <c r="R76" s="10">
        <f t="shared" si="5"/>
        <v>56.188235294117646</v>
      </c>
      <c r="S76" s="8">
        <f t="shared" si="6"/>
        <v>42456.208333333328</v>
      </c>
      <c r="T76" s="8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t="s">
        <v>2039</v>
      </c>
      <c r="Q77" t="s">
        <v>2055</v>
      </c>
      <c r="R77" s="10">
        <f t="shared" si="5"/>
        <v>85.917647058823533</v>
      </c>
      <c r="S77" s="8">
        <f t="shared" si="6"/>
        <v>43296.208333333328</v>
      </c>
      <c r="T77" s="8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t="s">
        <v>2035</v>
      </c>
      <c r="Q78" t="s">
        <v>2042</v>
      </c>
      <c r="R78" s="10">
        <f t="shared" si="5"/>
        <v>57.00296912114014</v>
      </c>
      <c r="S78" s="8">
        <f t="shared" si="6"/>
        <v>42027.25</v>
      </c>
      <c r="T78" s="8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t="s">
        <v>2036</v>
      </c>
      <c r="Q79" t="s">
        <v>2045</v>
      </c>
      <c r="R79" s="10">
        <f t="shared" si="5"/>
        <v>79.642857142857139</v>
      </c>
      <c r="S79" s="8">
        <f t="shared" si="6"/>
        <v>40448.208333333336</v>
      </c>
      <c r="T79" s="8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t="s">
        <v>2037</v>
      </c>
      <c r="Q80" t="s">
        <v>2059</v>
      </c>
      <c r="R80" s="10">
        <f t="shared" si="5"/>
        <v>41.018181818181816</v>
      </c>
      <c r="S80" s="8">
        <f t="shared" si="6"/>
        <v>43206.208333333328</v>
      </c>
      <c r="T80" s="8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t="s">
        <v>2035</v>
      </c>
      <c r="Q81" t="s">
        <v>2042</v>
      </c>
      <c r="R81" s="10">
        <f t="shared" si="5"/>
        <v>48.004773269689736</v>
      </c>
      <c r="S81" s="8">
        <f t="shared" si="6"/>
        <v>43267.208333333328</v>
      </c>
      <c r="T81" s="8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t="s">
        <v>2038</v>
      </c>
      <c r="Q82" t="s">
        <v>2052</v>
      </c>
      <c r="R82" s="10">
        <f t="shared" si="5"/>
        <v>55.212598425196852</v>
      </c>
      <c r="S82" s="8">
        <f t="shared" si="6"/>
        <v>42976.208333333328</v>
      </c>
      <c r="T82" s="8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t="s">
        <v>2033</v>
      </c>
      <c r="Q83" t="s">
        <v>2041</v>
      </c>
      <c r="R83" s="10">
        <f t="shared" si="5"/>
        <v>92.109489051094897</v>
      </c>
      <c r="S83" s="8">
        <f t="shared" si="6"/>
        <v>43062.25</v>
      </c>
      <c r="T83" s="8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t="s">
        <v>2038</v>
      </c>
      <c r="Q84" t="s">
        <v>2052</v>
      </c>
      <c r="R84" s="10">
        <f t="shared" si="5"/>
        <v>83.183333333333337</v>
      </c>
      <c r="S84" s="8">
        <f t="shared" si="6"/>
        <v>43482.25</v>
      </c>
      <c r="T84" s="8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t="s">
        <v>2033</v>
      </c>
      <c r="Q85" t="s">
        <v>2049</v>
      </c>
      <c r="R85" s="10">
        <f t="shared" si="5"/>
        <v>39.996000000000002</v>
      </c>
      <c r="S85" s="8">
        <f t="shared" si="6"/>
        <v>42579.208333333328</v>
      </c>
      <c r="T85" s="8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t="s">
        <v>2034</v>
      </c>
      <c r="Q86" t="s">
        <v>2051</v>
      </c>
      <c r="R86" s="10">
        <f t="shared" si="5"/>
        <v>111.1336898395722</v>
      </c>
      <c r="S86" s="8">
        <f t="shared" si="6"/>
        <v>41118.208333333336</v>
      </c>
      <c r="T86" s="8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t="s">
        <v>2033</v>
      </c>
      <c r="Q87" t="s">
        <v>2050</v>
      </c>
      <c r="R87" s="10">
        <f t="shared" si="5"/>
        <v>90.563380281690144</v>
      </c>
      <c r="S87" s="8">
        <f t="shared" si="6"/>
        <v>40797.208333333336</v>
      </c>
      <c r="T87" s="8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t="s">
        <v>2035</v>
      </c>
      <c r="Q88" t="s">
        <v>2042</v>
      </c>
      <c r="R88" s="10">
        <f t="shared" si="5"/>
        <v>61.108374384236456</v>
      </c>
      <c r="S88" s="8">
        <f t="shared" si="6"/>
        <v>42128.208333333328</v>
      </c>
      <c r="T88" s="8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t="s">
        <v>2033</v>
      </c>
      <c r="Q89" t="s">
        <v>2041</v>
      </c>
      <c r="R89" s="10">
        <f t="shared" si="5"/>
        <v>83.022941970310384</v>
      </c>
      <c r="S89" s="8">
        <f t="shared" si="6"/>
        <v>40610.25</v>
      </c>
      <c r="T89" s="8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t="s">
        <v>2037</v>
      </c>
      <c r="Q90" t="s">
        <v>2059</v>
      </c>
      <c r="R90" s="10">
        <f t="shared" si="5"/>
        <v>110.76106194690266</v>
      </c>
      <c r="S90" s="8">
        <f t="shared" si="6"/>
        <v>42110.208333333328</v>
      </c>
      <c r="T90" s="8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t="s">
        <v>2035</v>
      </c>
      <c r="Q91" t="s">
        <v>2042</v>
      </c>
      <c r="R91" s="10">
        <f t="shared" si="5"/>
        <v>89.458333333333329</v>
      </c>
      <c r="S91" s="8">
        <f t="shared" si="6"/>
        <v>40283.208333333336</v>
      </c>
      <c r="T91" s="8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t="s">
        <v>2035</v>
      </c>
      <c r="Q92" t="s">
        <v>2042</v>
      </c>
      <c r="R92" s="10">
        <f t="shared" si="5"/>
        <v>57.849056603773583</v>
      </c>
      <c r="S92" s="8">
        <f t="shared" si="6"/>
        <v>42425.25</v>
      </c>
      <c r="T92" s="8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t="s">
        <v>2037</v>
      </c>
      <c r="Q93" t="s">
        <v>2059</v>
      </c>
      <c r="R93" s="10">
        <f t="shared" si="5"/>
        <v>109.99705449189985</v>
      </c>
      <c r="S93" s="8">
        <f t="shared" si="6"/>
        <v>42588.208333333328</v>
      </c>
      <c r="T93" s="8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t="s">
        <v>2038</v>
      </c>
      <c r="Q94" t="s">
        <v>2052</v>
      </c>
      <c r="R94" s="10">
        <f t="shared" si="5"/>
        <v>103.96586345381526</v>
      </c>
      <c r="S94" s="8">
        <f t="shared" si="6"/>
        <v>40352.208333333336</v>
      </c>
      <c r="T94" s="8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t="s">
        <v>2035</v>
      </c>
      <c r="Q95" t="s">
        <v>2042</v>
      </c>
      <c r="R95" s="10">
        <f t="shared" si="5"/>
        <v>107.99508196721311</v>
      </c>
      <c r="S95" s="8">
        <f t="shared" si="6"/>
        <v>41202.208333333336</v>
      </c>
      <c r="T95" s="8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t="s">
        <v>2034</v>
      </c>
      <c r="Q96" t="s">
        <v>2047</v>
      </c>
      <c r="R96" s="10">
        <f t="shared" si="5"/>
        <v>48.927777777777777</v>
      </c>
      <c r="S96" s="8">
        <f t="shared" si="6"/>
        <v>43562.208333333328</v>
      </c>
      <c r="T96" s="8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t="s">
        <v>2036</v>
      </c>
      <c r="Q97" t="s">
        <v>2048</v>
      </c>
      <c r="R97" s="10">
        <f t="shared" si="5"/>
        <v>37.666666666666664</v>
      </c>
      <c r="S97" s="8">
        <f t="shared" si="6"/>
        <v>43752.208333333328</v>
      </c>
      <c r="T97" s="8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t="s">
        <v>2035</v>
      </c>
      <c r="Q98" t="s">
        <v>2042</v>
      </c>
      <c r="R98" s="10">
        <f t="shared" si="5"/>
        <v>64.999141999141997</v>
      </c>
      <c r="S98" s="8">
        <f t="shared" si="6"/>
        <v>40612.25</v>
      </c>
      <c r="T98" s="8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t="s">
        <v>2032</v>
      </c>
      <c r="Q99" t="s">
        <v>2046</v>
      </c>
      <c r="R99" s="10">
        <f t="shared" si="5"/>
        <v>106.61061946902655</v>
      </c>
      <c r="S99" s="8">
        <f t="shared" si="6"/>
        <v>42180.208333333328</v>
      </c>
      <c r="T99" s="8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t="s">
        <v>2038</v>
      </c>
      <c r="Q100" t="s">
        <v>2052</v>
      </c>
      <c r="R100" s="10">
        <f t="shared" si="5"/>
        <v>27.009016393442622</v>
      </c>
      <c r="S100" s="8">
        <f t="shared" si="6"/>
        <v>42212.208333333328</v>
      </c>
      <c r="T100" s="8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t="s">
        <v>2035</v>
      </c>
      <c r="Q101" t="s">
        <v>2042</v>
      </c>
      <c r="R101" s="10">
        <f t="shared" si="5"/>
        <v>91.16463414634147</v>
      </c>
      <c r="S101" s="8">
        <f t="shared" si="6"/>
        <v>41968.25</v>
      </c>
      <c r="T101" s="8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t="s">
        <v>2035</v>
      </c>
      <c r="Q102" t="s">
        <v>2042</v>
      </c>
      <c r="R102" s="10">
        <f t="shared" si="5"/>
        <v>1</v>
      </c>
      <c r="S102" s="8">
        <f t="shared" si="6"/>
        <v>40835.208333333336</v>
      </c>
      <c r="T102" s="8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t="s">
        <v>2033</v>
      </c>
      <c r="Q103" t="s">
        <v>2049</v>
      </c>
      <c r="R103" s="10">
        <f t="shared" si="5"/>
        <v>56.054878048780488</v>
      </c>
      <c r="S103" s="8">
        <f t="shared" si="6"/>
        <v>42056.25</v>
      </c>
      <c r="T103" s="8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t="s">
        <v>2034</v>
      </c>
      <c r="Q104" t="s">
        <v>2051</v>
      </c>
      <c r="R104" s="10">
        <f t="shared" si="5"/>
        <v>31.017857142857142</v>
      </c>
      <c r="S104" s="8">
        <f t="shared" si="6"/>
        <v>43234.208333333328</v>
      </c>
      <c r="T104" s="8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t="s">
        <v>2033</v>
      </c>
      <c r="Q105" t="s">
        <v>2049</v>
      </c>
      <c r="R105" s="10">
        <f t="shared" si="5"/>
        <v>66.513513513513516</v>
      </c>
      <c r="S105" s="8">
        <f t="shared" si="6"/>
        <v>40475.208333333336</v>
      </c>
      <c r="T105" s="8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t="s">
        <v>2033</v>
      </c>
      <c r="Q106" t="s">
        <v>2050</v>
      </c>
      <c r="R106" s="10">
        <f t="shared" si="5"/>
        <v>89.005216484089729</v>
      </c>
      <c r="S106" s="8">
        <f t="shared" si="6"/>
        <v>42878.208333333328</v>
      </c>
      <c r="T106" s="8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t="s">
        <v>2034</v>
      </c>
      <c r="Q107" t="s">
        <v>2047</v>
      </c>
      <c r="R107" s="10">
        <f t="shared" si="5"/>
        <v>103.46315789473684</v>
      </c>
      <c r="S107" s="8">
        <f t="shared" si="6"/>
        <v>41366.208333333336</v>
      </c>
      <c r="T107" s="8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t="s">
        <v>2035</v>
      </c>
      <c r="Q108" t="s">
        <v>2042</v>
      </c>
      <c r="R108" s="10">
        <f t="shared" si="5"/>
        <v>95.278911564625844</v>
      </c>
      <c r="S108" s="8">
        <f t="shared" si="6"/>
        <v>43716.208333333328</v>
      </c>
      <c r="T108" s="8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t="s">
        <v>2035</v>
      </c>
      <c r="Q109" t="s">
        <v>2042</v>
      </c>
      <c r="R109" s="10">
        <f t="shared" si="5"/>
        <v>75.895348837209298</v>
      </c>
      <c r="S109" s="8">
        <f t="shared" si="6"/>
        <v>43213.208333333328</v>
      </c>
      <c r="T109" s="8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t="s">
        <v>2036</v>
      </c>
      <c r="Q110" t="s">
        <v>2048</v>
      </c>
      <c r="R110" s="10">
        <f t="shared" si="5"/>
        <v>107.57831325301204</v>
      </c>
      <c r="S110" s="8">
        <f t="shared" si="6"/>
        <v>41005.208333333336</v>
      </c>
      <c r="T110" s="8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t="s">
        <v>2036</v>
      </c>
      <c r="Q111" t="s">
        <v>2060</v>
      </c>
      <c r="R111" s="10">
        <f t="shared" si="5"/>
        <v>51.31666666666667</v>
      </c>
      <c r="S111" s="8">
        <f t="shared" si="6"/>
        <v>41651.25</v>
      </c>
      <c r="T111" s="8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t="s">
        <v>2032</v>
      </c>
      <c r="Q112" t="s">
        <v>2046</v>
      </c>
      <c r="R112" s="10">
        <f t="shared" si="5"/>
        <v>71.983108108108112</v>
      </c>
      <c r="S112" s="8">
        <f t="shared" si="6"/>
        <v>43354.208333333328</v>
      </c>
      <c r="T112" s="8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t="s">
        <v>2037</v>
      </c>
      <c r="Q113" t="s">
        <v>2056</v>
      </c>
      <c r="R113" s="10">
        <f t="shared" si="5"/>
        <v>108.95414201183432</v>
      </c>
      <c r="S113" s="8">
        <f t="shared" si="6"/>
        <v>41174.208333333336</v>
      </c>
      <c r="T113" s="8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t="s">
        <v>2034</v>
      </c>
      <c r="Q114" t="s">
        <v>2047</v>
      </c>
      <c r="R114" s="10">
        <f t="shared" si="5"/>
        <v>35</v>
      </c>
      <c r="S114" s="8">
        <f t="shared" si="6"/>
        <v>41875.208333333336</v>
      </c>
      <c r="T114" s="8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t="s">
        <v>2032</v>
      </c>
      <c r="Q115" t="s">
        <v>2046</v>
      </c>
      <c r="R115" s="10">
        <f t="shared" si="5"/>
        <v>94.938931297709928</v>
      </c>
      <c r="S115" s="8">
        <f t="shared" si="6"/>
        <v>42990.208333333328</v>
      </c>
      <c r="T115" s="8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t="s">
        <v>2034</v>
      </c>
      <c r="Q116" t="s">
        <v>2051</v>
      </c>
      <c r="R116" s="10">
        <f t="shared" si="5"/>
        <v>109.65079365079364</v>
      </c>
      <c r="S116" s="8">
        <f t="shared" si="6"/>
        <v>43564.208333333328</v>
      </c>
      <c r="T116" s="8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t="s">
        <v>2037</v>
      </c>
      <c r="Q117" t="s">
        <v>2054</v>
      </c>
      <c r="R117" s="10">
        <f t="shared" si="5"/>
        <v>44.001815980629537</v>
      </c>
      <c r="S117" s="8">
        <f t="shared" si="6"/>
        <v>43056.25</v>
      </c>
      <c r="T117" s="8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t="s">
        <v>2035</v>
      </c>
      <c r="Q118" t="s">
        <v>2042</v>
      </c>
      <c r="R118" s="10">
        <f t="shared" si="5"/>
        <v>86.794520547945211</v>
      </c>
      <c r="S118" s="8">
        <f t="shared" si="6"/>
        <v>42265.208333333328</v>
      </c>
      <c r="T118" s="8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t="s">
        <v>2036</v>
      </c>
      <c r="Q119" t="s">
        <v>2060</v>
      </c>
      <c r="R119" s="10">
        <f t="shared" si="5"/>
        <v>30.992727272727272</v>
      </c>
      <c r="S119" s="8">
        <f t="shared" si="6"/>
        <v>40808.208333333336</v>
      </c>
      <c r="T119" s="8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t="s">
        <v>2039</v>
      </c>
      <c r="Q120" t="s">
        <v>2055</v>
      </c>
      <c r="R120" s="10">
        <f t="shared" si="5"/>
        <v>94.791044776119406</v>
      </c>
      <c r="S120" s="8">
        <f t="shared" si="6"/>
        <v>41665.25</v>
      </c>
      <c r="T120" s="8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t="s">
        <v>2036</v>
      </c>
      <c r="Q121" t="s">
        <v>2048</v>
      </c>
      <c r="R121" s="10">
        <f t="shared" si="5"/>
        <v>69.79220779220779</v>
      </c>
      <c r="S121" s="8">
        <f t="shared" si="6"/>
        <v>41806.208333333336</v>
      </c>
      <c r="T121" s="8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t="s">
        <v>2038</v>
      </c>
      <c r="Q122" t="s">
        <v>2061</v>
      </c>
      <c r="R122" s="10">
        <f t="shared" si="5"/>
        <v>63.003367003367003</v>
      </c>
      <c r="S122" s="8">
        <f t="shared" si="6"/>
        <v>42111.208333333328</v>
      </c>
      <c r="T122" s="8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t="s">
        <v>2038</v>
      </c>
      <c r="Q123" t="s">
        <v>2052</v>
      </c>
      <c r="R123" s="10">
        <f t="shared" si="5"/>
        <v>110.0343300110742</v>
      </c>
      <c r="S123" s="8">
        <f t="shared" si="6"/>
        <v>41917.208333333336</v>
      </c>
      <c r="T123" s="8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t="s">
        <v>2037</v>
      </c>
      <c r="Q124" t="s">
        <v>2054</v>
      </c>
      <c r="R124" s="10">
        <f t="shared" si="5"/>
        <v>25.997933274284026</v>
      </c>
      <c r="S124" s="8">
        <f t="shared" si="6"/>
        <v>41970.25</v>
      </c>
      <c r="T124" s="8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t="s">
        <v>2035</v>
      </c>
      <c r="Q125" t="s">
        <v>2042</v>
      </c>
      <c r="R125" s="10">
        <f t="shared" si="5"/>
        <v>49.987915407854985</v>
      </c>
      <c r="S125" s="8">
        <f t="shared" si="6"/>
        <v>42332.25</v>
      </c>
      <c r="T125" s="8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t="s">
        <v>2039</v>
      </c>
      <c r="Q126" t="s">
        <v>2055</v>
      </c>
      <c r="R126" s="10">
        <f t="shared" si="5"/>
        <v>101.72340425531915</v>
      </c>
      <c r="S126" s="8">
        <f t="shared" si="6"/>
        <v>43598.208333333328</v>
      </c>
      <c r="T126" s="8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t="s">
        <v>2035</v>
      </c>
      <c r="Q127" t="s">
        <v>2042</v>
      </c>
      <c r="R127" s="10">
        <f t="shared" si="5"/>
        <v>47.083333333333336</v>
      </c>
      <c r="S127" s="8">
        <f t="shared" si="6"/>
        <v>43362.208333333328</v>
      </c>
      <c r="T127" s="8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t="s">
        <v>2035</v>
      </c>
      <c r="Q128" t="s">
        <v>2042</v>
      </c>
      <c r="R128" s="10">
        <f t="shared" si="5"/>
        <v>89.944444444444443</v>
      </c>
      <c r="S128" s="8">
        <f t="shared" si="6"/>
        <v>42596.208333333328</v>
      </c>
      <c r="T128" s="8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t="s">
        <v>2035</v>
      </c>
      <c r="Q129" t="s">
        <v>2042</v>
      </c>
      <c r="R129" s="10">
        <f t="shared" si="5"/>
        <v>78.96875</v>
      </c>
      <c r="S129" s="8">
        <f t="shared" si="6"/>
        <v>40310.208333333336</v>
      </c>
      <c r="T129" s="8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t="s">
        <v>2033</v>
      </c>
      <c r="Q130" t="s">
        <v>2041</v>
      </c>
      <c r="R130" s="10">
        <f t="shared" si="5"/>
        <v>80.067669172932327</v>
      </c>
      <c r="S130" s="8">
        <f t="shared" si="6"/>
        <v>40417.208333333336</v>
      </c>
      <c r="T130" s="8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t="s">
        <v>2032</v>
      </c>
      <c r="Q131" t="s">
        <v>2046</v>
      </c>
      <c r="R131" s="10">
        <f t="shared" ref="R131:R194" si="9">IFERROR(E131/H131,"0")</f>
        <v>86.472727272727269</v>
      </c>
      <c r="S131" s="8">
        <f t="shared" ref="S131:S194" si="10">K131/86400+DATE(1970,1,1)</f>
        <v>42038.25</v>
      </c>
      <c r="T131" s="8">
        <f t="shared" ref="T131:T194" si="11">L131/86400+DATE(1970,1,1)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t="s">
        <v>2036</v>
      </c>
      <c r="Q132" t="s">
        <v>2043</v>
      </c>
      <c r="R132" s="10">
        <f t="shared" si="9"/>
        <v>28.001876172607879</v>
      </c>
      <c r="S132" s="8">
        <f t="shared" si="10"/>
        <v>40842.208333333336</v>
      </c>
      <c r="T132" s="8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t="s">
        <v>2034</v>
      </c>
      <c r="Q133" t="s">
        <v>2047</v>
      </c>
      <c r="R133" s="10">
        <f t="shared" si="9"/>
        <v>67.996725337699544</v>
      </c>
      <c r="S133" s="8">
        <f t="shared" si="10"/>
        <v>41607.25</v>
      </c>
      <c r="T133" s="8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t="s">
        <v>2035</v>
      </c>
      <c r="Q134" t="s">
        <v>2042</v>
      </c>
      <c r="R134" s="10">
        <f t="shared" si="9"/>
        <v>43.078651685393261</v>
      </c>
      <c r="S134" s="8">
        <f t="shared" si="10"/>
        <v>43112.25</v>
      </c>
      <c r="T134" s="8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t="s">
        <v>2033</v>
      </c>
      <c r="Q135" t="s">
        <v>2062</v>
      </c>
      <c r="R135" s="10">
        <f t="shared" si="9"/>
        <v>87.95597484276729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t="s">
        <v>2036</v>
      </c>
      <c r="Q136" t="s">
        <v>2048</v>
      </c>
      <c r="R136" s="10">
        <f t="shared" si="9"/>
        <v>94.987234042553197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t="s">
        <v>2035</v>
      </c>
      <c r="Q137" t="s">
        <v>2042</v>
      </c>
      <c r="R137" s="10">
        <f t="shared" si="9"/>
        <v>46.905982905982903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t="s">
        <v>2036</v>
      </c>
      <c r="Q138" t="s">
        <v>2043</v>
      </c>
      <c r="R138" s="10">
        <f t="shared" si="9"/>
        <v>46.913793103448278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t="s">
        <v>2037</v>
      </c>
      <c r="Q139" t="s">
        <v>2044</v>
      </c>
      <c r="R139" s="10">
        <f t="shared" si="9"/>
        <v>94.24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t="s">
        <v>2038</v>
      </c>
      <c r="Q140" t="s">
        <v>2061</v>
      </c>
      <c r="R140" s="10">
        <f t="shared" si="9"/>
        <v>80.139130434782615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t="s">
        <v>2034</v>
      </c>
      <c r="Q141" t="s">
        <v>2051</v>
      </c>
      <c r="R141" s="10">
        <f t="shared" si="9"/>
        <v>59.036809815950917</v>
      </c>
      <c r="S141" s="8">
        <f t="shared" si="10"/>
        <v>42115.208333333328</v>
      </c>
      <c r="T141" s="8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t="s">
        <v>2036</v>
      </c>
      <c r="Q142" t="s">
        <v>2048</v>
      </c>
      <c r="R142" s="10">
        <f t="shared" si="9"/>
        <v>65.989247311827953</v>
      </c>
      <c r="S142" s="8">
        <f t="shared" si="10"/>
        <v>43156.25</v>
      </c>
      <c r="T142" s="8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t="s">
        <v>2034</v>
      </c>
      <c r="Q143" t="s">
        <v>2047</v>
      </c>
      <c r="R143" s="10">
        <f t="shared" si="9"/>
        <v>60.992530345471522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t="s">
        <v>2034</v>
      </c>
      <c r="Q144" t="s">
        <v>2047</v>
      </c>
      <c r="R144" s="10">
        <f t="shared" si="9"/>
        <v>98.307692307692307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t="s">
        <v>2033</v>
      </c>
      <c r="Q145" t="s">
        <v>2050</v>
      </c>
      <c r="R145" s="10">
        <f t="shared" si="9"/>
        <v>104.6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t="s">
        <v>2035</v>
      </c>
      <c r="Q146" t="s">
        <v>2042</v>
      </c>
      <c r="R146" s="10">
        <f t="shared" si="9"/>
        <v>86.066666666666663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t="s">
        <v>2034</v>
      </c>
      <c r="Q147" t="s">
        <v>2051</v>
      </c>
      <c r="R147" s="10">
        <f t="shared" si="9"/>
        <v>76.989583333333329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t="s">
        <v>2035</v>
      </c>
      <c r="Q148" t="s">
        <v>2042</v>
      </c>
      <c r="R148" s="10">
        <f t="shared" si="9"/>
        <v>29.764705882352942</v>
      </c>
      <c r="S148" s="8">
        <f t="shared" si="10"/>
        <v>40855.25</v>
      </c>
      <c r="T148" s="8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t="s">
        <v>2035</v>
      </c>
      <c r="Q149" t="s">
        <v>2042</v>
      </c>
      <c r="R149" s="10">
        <f t="shared" si="9"/>
        <v>46.91959798994975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t="s">
        <v>2034</v>
      </c>
      <c r="Q150" t="s">
        <v>2051</v>
      </c>
      <c r="R150" s="10">
        <f t="shared" si="9"/>
        <v>105.18691588785046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t="s">
        <v>2033</v>
      </c>
      <c r="Q151" t="s">
        <v>2050</v>
      </c>
      <c r="R151" s="10">
        <f t="shared" si="9"/>
        <v>69.907692307692301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t="s">
        <v>2033</v>
      </c>
      <c r="Q152" t="s">
        <v>2041</v>
      </c>
      <c r="R152" s="10">
        <f t="shared" si="9"/>
        <v>1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t="s">
        <v>2033</v>
      </c>
      <c r="Q153" t="s">
        <v>2049</v>
      </c>
      <c r="R153" s="10">
        <f t="shared" si="9"/>
        <v>60.011588275391958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t="s">
        <v>2033</v>
      </c>
      <c r="Q154" t="s">
        <v>2050</v>
      </c>
      <c r="R154" s="10">
        <f t="shared" si="9"/>
        <v>52.006220379146917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t="s">
        <v>2035</v>
      </c>
      <c r="Q155" t="s">
        <v>2042</v>
      </c>
      <c r="R155" s="10">
        <f t="shared" si="9"/>
        <v>31.000176025347649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t="s">
        <v>2033</v>
      </c>
      <c r="Q156" t="s">
        <v>2050</v>
      </c>
      <c r="R156" s="10">
        <f t="shared" si="9"/>
        <v>95.042492917847028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t="s">
        <v>2035</v>
      </c>
      <c r="Q157" t="s">
        <v>2042</v>
      </c>
      <c r="R157" s="10">
        <f t="shared" si="9"/>
        <v>75.968174204355108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t="s">
        <v>2033</v>
      </c>
      <c r="Q158" t="s">
        <v>2041</v>
      </c>
      <c r="R158" s="10">
        <f t="shared" si="9"/>
        <v>71.013192612137203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t="s">
        <v>2039</v>
      </c>
      <c r="Q159" t="s">
        <v>2055</v>
      </c>
      <c r="R159" s="10">
        <f t="shared" si="9"/>
        <v>73.733333333333334</v>
      </c>
      <c r="S159" s="8">
        <f t="shared" si="10"/>
        <v>41638.25</v>
      </c>
      <c r="T159" s="8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t="s">
        <v>2033</v>
      </c>
      <c r="Q160" t="s">
        <v>2041</v>
      </c>
      <c r="R160" s="10">
        <f t="shared" si="9"/>
        <v>113.17073170731707</v>
      </c>
      <c r="S160" s="8">
        <f t="shared" si="10"/>
        <v>42346.25</v>
      </c>
      <c r="T160" s="8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t="s">
        <v>2035</v>
      </c>
      <c r="Q161" t="s">
        <v>2042</v>
      </c>
      <c r="R161" s="10">
        <f t="shared" si="9"/>
        <v>105.00933552992861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t="s">
        <v>2034</v>
      </c>
      <c r="Q162" t="s">
        <v>2051</v>
      </c>
      <c r="R162" s="10">
        <f t="shared" si="9"/>
        <v>79.176829268292678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t="s">
        <v>2034</v>
      </c>
      <c r="Q163" t="s">
        <v>2047</v>
      </c>
      <c r="R163" s="10">
        <f t="shared" si="9"/>
        <v>57.333333333333336</v>
      </c>
      <c r="S163" s="8">
        <f t="shared" si="10"/>
        <v>42270.208333333328</v>
      </c>
      <c r="T163" s="8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t="s">
        <v>2033</v>
      </c>
      <c r="Q164" t="s">
        <v>2041</v>
      </c>
      <c r="R164" s="10">
        <f t="shared" si="9"/>
        <v>58.178343949044589</v>
      </c>
      <c r="S164" s="8">
        <f t="shared" si="10"/>
        <v>43442.25</v>
      </c>
      <c r="T164" s="8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t="s">
        <v>2039</v>
      </c>
      <c r="Q165" t="s">
        <v>2055</v>
      </c>
      <c r="R165" s="10">
        <f t="shared" si="9"/>
        <v>36.032520325203251</v>
      </c>
      <c r="S165" s="8">
        <f t="shared" si="10"/>
        <v>43028.208333333328</v>
      </c>
      <c r="T165" s="8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t="s">
        <v>2035</v>
      </c>
      <c r="Q166" t="s">
        <v>2042</v>
      </c>
      <c r="R166" s="10">
        <f t="shared" si="9"/>
        <v>107.99068767908309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t="s">
        <v>2034</v>
      </c>
      <c r="Q167" t="s">
        <v>2047</v>
      </c>
      <c r="R167" s="10">
        <f t="shared" si="9"/>
        <v>44.005985634477256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t="s">
        <v>2039</v>
      </c>
      <c r="Q168" t="s">
        <v>2055</v>
      </c>
      <c r="R168" s="10">
        <f t="shared" si="9"/>
        <v>55.077868852459019</v>
      </c>
      <c r="S168" s="8">
        <f t="shared" si="10"/>
        <v>40534.25</v>
      </c>
      <c r="T168" s="8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t="s">
        <v>2035</v>
      </c>
      <c r="Q169" t="s">
        <v>2042</v>
      </c>
      <c r="R169" s="10">
        <f t="shared" si="9"/>
        <v>74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t="s">
        <v>2033</v>
      </c>
      <c r="Q170" t="s">
        <v>2050</v>
      </c>
      <c r="R170" s="10">
        <f t="shared" si="9"/>
        <v>41.996858638743454</v>
      </c>
      <c r="S170" s="8">
        <f t="shared" si="10"/>
        <v>43518.25</v>
      </c>
      <c r="T170" s="8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t="s">
        <v>2036</v>
      </c>
      <c r="Q171" t="s">
        <v>2053</v>
      </c>
      <c r="R171" s="10">
        <f t="shared" si="9"/>
        <v>77.988161010260455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t="s">
        <v>2033</v>
      </c>
      <c r="Q172" t="s">
        <v>2050</v>
      </c>
      <c r="R172" s="10">
        <f t="shared" si="9"/>
        <v>82.507462686567166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t="s">
        <v>2037</v>
      </c>
      <c r="Q173" t="s">
        <v>2059</v>
      </c>
      <c r="R173" s="10">
        <f t="shared" si="9"/>
        <v>104.2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t="s">
        <v>2036</v>
      </c>
      <c r="Q174" t="s">
        <v>2048</v>
      </c>
      <c r="R174" s="10">
        <f t="shared" si="9"/>
        <v>25.5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t="s">
        <v>2035</v>
      </c>
      <c r="Q175" t="s">
        <v>2042</v>
      </c>
      <c r="R175" s="10">
        <f t="shared" si="9"/>
        <v>100.98334401024984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t="s">
        <v>2034</v>
      </c>
      <c r="Q176" t="s">
        <v>2051</v>
      </c>
      <c r="R176" s="10">
        <f t="shared" si="9"/>
        <v>111.83333333333333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t="s">
        <v>2035</v>
      </c>
      <c r="Q177" t="s">
        <v>2042</v>
      </c>
      <c r="R177" s="10">
        <f t="shared" si="9"/>
        <v>41.999115044247787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t="s">
        <v>2035</v>
      </c>
      <c r="Q178" t="s">
        <v>2042</v>
      </c>
      <c r="R178" s="10">
        <f t="shared" si="9"/>
        <v>110.05115089514067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t="s">
        <v>2035</v>
      </c>
      <c r="Q179" t="s">
        <v>2042</v>
      </c>
      <c r="R179" s="10">
        <f t="shared" si="9"/>
        <v>58.997079225994888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t="s">
        <v>2032</v>
      </c>
      <c r="Q180" t="s">
        <v>2046</v>
      </c>
      <c r="R180" s="10">
        <f t="shared" si="9"/>
        <v>32.985714285714288</v>
      </c>
      <c r="S180" s="8">
        <f t="shared" si="10"/>
        <v>42999.208333333328</v>
      </c>
      <c r="T180" s="8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t="s">
        <v>2035</v>
      </c>
      <c r="Q181" t="s">
        <v>2042</v>
      </c>
      <c r="R181" s="10">
        <f t="shared" si="9"/>
        <v>45.005654509471306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t="s">
        <v>2034</v>
      </c>
      <c r="Q182" t="s">
        <v>2051</v>
      </c>
      <c r="R182" s="10">
        <f t="shared" si="9"/>
        <v>81.98196487897485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t="s">
        <v>2034</v>
      </c>
      <c r="Q183" t="s">
        <v>2047</v>
      </c>
      <c r="R183" s="10">
        <f t="shared" si="9"/>
        <v>39.080882352941174</v>
      </c>
      <c r="S183" s="8">
        <f t="shared" si="10"/>
        <v>43012.208333333328</v>
      </c>
      <c r="T183" s="8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t="s">
        <v>2035</v>
      </c>
      <c r="Q184" t="s">
        <v>2042</v>
      </c>
      <c r="R184" s="10">
        <f t="shared" si="9"/>
        <v>58.996383363471971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t="s">
        <v>2033</v>
      </c>
      <c r="Q185" t="s">
        <v>2041</v>
      </c>
      <c r="R185" s="10">
        <f t="shared" si="9"/>
        <v>40.988372093023258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t="s">
        <v>2035</v>
      </c>
      <c r="Q186" t="s">
        <v>2042</v>
      </c>
      <c r="R186" s="10">
        <f t="shared" si="9"/>
        <v>31.029411764705884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t="s">
        <v>2036</v>
      </c>
      <c r="Q187" t="s">
        <v>2060</v>
      </c>
      <c r="R187" s="10">
        <f t="shared" si="9"/>
        <v>37.789473684210527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t="s">
        <v>2035</v>
      </c>
      <c r="Q188" t="s">
        <v>2042</v>
      </c>
      <c r="R188" s="10">
        <f t="shared" si="9"/>
        <v>32.006772009029348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t="s">
        <v>2036</v>
      </c>
      <c r="Q189" t="s">
        <v>2053</v>
      </c>
      <c r="R189" s="10">
        <f t="shared" si="9"/>
        <v>95.966712898751737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t="s">
        <v>2035</v>
      </c>
      <c r="Q190" t="s">
        <v>2042</v>
      </c>
      <c r="R190" s="10">
        <f t="shared" si="9"/>
        <v>75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t="s">
        <v>2035</v>
      </c>
      <c r="Q191" t="s">
        <v>2042</v>
      </c>
      <c r="R191" s="10">
        <f t="shared" si="9"/>
        <v>102.0498866213152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t="s">
        <v>2035</v>
      </c>
      <c r="Q192" t="s">
        <v>2042</v>
      </c>
      <c r="R192" s="10">
        <f t="shared" si="9"/>
        <v>105.75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t="s">
        <v>2035</v>
      </c>
      <c r="Q193" t="s">
        <v>2042</v>
      </c>
      <c r="R193" s="10">
        <f t="shared" si="9"/>
        <v>37.069767441860463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t="s">
        <v>2033</v>
      </c>
      <c r="Q194" t="s">
        <v>2041</v>
      </c>
      <c r="R194" s="10">
        <f t="shared" si="9"/>
        <v>35.049382716049379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t="s">
        <v>2033</v>
      </c>
      <c r="Q195" t="s">
        <v>2050</v>
      </c>
      <c r="R195" s="10">
        <f t="shared" ref="R195:R258" si="13">IFERROR(E195/H195,"0")</f>
        <v>46.338461538461537</v>
      </c>
      <c r="S195" s="8">
        <f t="shared" ref="S195:S258" si="14">K195/86400+DATE(1970,1,1)</f>
        <v>43198.208333333328</v>
      </c>
      <c r="T195" s="8">
        <f t="shared" ref="T195:T258" si="15">L195/86400+DATE(1970,1,1)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t="s">
        <v>2033</v>
      </c>
      <c r="Q196" t="s">
        <v>2057</v>
      </c>
      <c r="R196" s="10">
        <f t="shared" si="13"/>
        <v>69.174603174603178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t="s">
        <v>2033</v>
      </c>
      <c r="Q197" t="s">
        <v>2049</v>
      </c>
      <c r="R197" s="10">
        <f t="shared" si="13"/>
        <v>109.07824427480917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t="s">
        <v>2034</v>
      </c>
      <c r="Q198" t="s">
        <v>2051</v>
      </c>
      <c r="R198" s="10">
        <f t="shared" si="13"/>
        <v>51.78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t="s">
        <v>2036</v>
      </c>
      <c r="Q199" t="s">
        <v>2043</v>
      </c>
      <c r="R199" s="10">
        <f t="shared" si="13"/>
        <v>82.010055304172951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t="s">
        <v>2033</v>
      </c>
      <c r="Q200" t="s">
        <v>2049</v>
      </c>
      <c r="R200" s="10">
        <f t="shared" si="13"/>
        <v>35.958333333333336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t="s">
        <v>2033</v>
      </c>
      <c r="Q201" t="s">
        <v>2041</v>
      </c>
      <c r="R201" s="10">
        <f t="shared" si="13"/>
        <v>74.461538461538467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t="s">
        <v>2035</v>
      </c>
      <c r="Q202" t="s">
        <v>2042</v>
      </c>
      <c r="R202" s="10">
        <f t="shared" si="13"/>
        <v>2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t="s">
        <v>2034</v>
      </c>
      <c r="Q203" t="s">
        <v>2047</v>
      </c>
      <c r="R203" s="10">
        <f t="shared" si="13"/>
        <v>91.114649681528661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t="s">
        <v>2032</v>
      </c>
      <c r="Q204" t="s">
        <v>2046</v>
      </c>
      <c r="R204" s="10">
        <f t="shared" si="13"/>
        <v>79.792682926829272</v>
      </c>
      <c r="S204" s="8">
        <f t="shared" si="14"/>
        <v>40818.208333333336</v>
      </c>
      <c r="T204" s="8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t="s">
        <v>2035</v>
      </c>
      <c r="Q205" t="s">
        <v>2042</v>
      </c>
      <c r="R205" s="10">
        <f t="shared" si="13"/>
        <v>42.999777678968428</v>
      </c>
      <c r="S205" s="8">
        <f t="shared" si="14"/>
        <v>42752.25</v>
      </c>
      <c r="T205" s="8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t="s">
        <v>2033</v>
      </c>
      <c r="Q206" t="s">
        <v>2058</v>
      </c>
      <c r="R206" s="10">
        <f t="shared" si="13"/>
        <v>63.225000000000001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t="s">
        <v>2035</v>
      </c>
      <c r="Q207" t="s">
        <v>2042</v>
      </c>
      <c r="R207" s="10">
        <f t="shared" si="13"/>
        <v>70.174999999999997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t="s">
        <v>2037</v>
      </c>
      <c r="Q208" t="s">
        <v>2054</v>
      </c>
      <c r="R208" s="10">
        <f t="shared" si="13"/>
        <v>61.333333333333336</v>
      </c>
      <c r="S208" s="8">
        <f t="shared" si="14"/>
        <v>40236.25</v>
      </c>
      <c r="T208" s="8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t="s">
        <v>2033</v>
      </c>
      <c r="Q209" t="s">
        <v>2041</v>
      </c>
      <c r="R209" s="10">
        <f t="shared" si="13"/>
        <v>99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t="s">
        <v>2036</v>
      </c>
      <c r="Q210" t="s">
        <v>2048</v>
      </c>
      <c r="R210" s="10">
        <f t="shared" si="13"/>
        <v>96.984900146127615</v>
      </c>
      <c r="S210" s="8">
        <f t="shared" si="14"/>
        <v>43048.25</v>
      </c>
      <c r="T210" s="8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t="s">
        <v>2036</v>
      </c>
      <c r="Q211" t="s">
        <v>2048</v>
      </c>
      <c r="R211" s="10">
        <f t="shared" si="13"/>
        <v>51.004950495049506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t="s">
        <v>2036</v>
      </c>
      <c r="Q212" t="s">
        <v>2063</v>
      </c>
      <c r="R212" s="10">
        <f t="shared" si="13"/>
        <v>28.044247787610619</v>
      </c>
      <c r="S212" s="8">
        <f t="shared" si="14"/>
        <v>42797.25</v>
      </c>
      <c r="T212" s="8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t="s">
        <v>2035</v>
      </c>
      <c r="Q213" t="s">
        <v>2042</v>
      </c>
      <c r="R213" s="10">
        <f t="shared" si="13"/>
        <v>60.984615384615381</v>
      </c>
      <c r="S213" s="8">
        <f t="shared" si="14"/>
        <v>41513.208333333336</v>
      </c>
      <c r="T213" s="8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t="s">
        <v>2035</v>
      </c>
      <c r="Q214" t="s">
        <v>2042</v>
      </c>
      <c r="R214" s="10">
        <f t="shared" si="13"/>
        <v>73.214285714285708</v>
      </c>
      <c r="S214" s="8">
        <f t="shared" si="14"/>
        <v>43814.25</v>
      </c>
      <c r="T214" s="8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t="s">
        <v>2033</v>
      </c>
      <c r="Q215" t="s">
        <v>2050</v>
      </c>
      <c r="R215" s="10">
        <f t="shared" si="13"/>
        <v>39.997435299603637</v>
      </c>
      <c r="S215" s="8">
        <f t="shared" si="14"/>
        <v>40488.208333333336</v>
      </c>
      <c r="T215" s="8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t="s">
        <v>2033</v>
      </c>
      <c r="Q216" t="s">
        <v>2041</v>
      </c>
      <c r="R216" s="10">
        <f t="shared" si="13"/>
        <v>86.812121212121212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t="s">
        <v>2035</v>
      </c>
      <c r="Q217" t="s">
        <v>2042</v>
      </c>
      <c r="R217" s="10">
        <f t="shared" si="13"/>
        <v>42.125874125874127</v>
      </c>
      <c r="S217" s="8">
        <f t="shared" si="14"/>
        <v>43509.25</v>
      </c>
      <c r="T217" s="8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t="s">
        <v>2035</v>
      </c>
      <c r="Q218" t="s">
        <v>2042</v>
      </c>
      <c r="R218" s="10">
        <f t="shared" si="13"/>
        <v>103.97851239669421</v>
      </c>
      <c r="S218" s="8">
        <f t="shared" si="14"/>
        <v>40869.25</v>
      </c>
      <c r="T218" s="8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t="s">
        <v>2036</v>
      </c>
      <c r="Q219" t="s">
        <v>2063</v>
      </c>
      <c r="R219" s="10">
        <f t="shared" si="13"/>
        <v>62.003211991434689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t="s">
        <v>2036</v>
      </c>
      <c r="Q220" t="s">
        <v>2053</v>
      </c>
      <c r="R220" s="10">
        <f t="shared" si="13"/>
        <v>31.005037783375315</v>
      </c>
      <c r="S220" s="8">
        <f t="shared" si="14"/>
        <v>40858.25</v>
      </c>
      <c r="T220" s="8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t="s">
        <v>2036</v>
      </c>
      <c r="Q221" t="s">
        <v>2045</v>
      </c>
      <c r="R221" s="10">
        <f t="shared" si="13"/>
        <v>89.991552956465242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t="s">
        <v>2035</v>
      </c>
      <c r="Q222" t="s">
        <v>2042</v>
      </c>
      <c r="R222" s="10">
        <f t="shared" si="13"/>
        <v>39.235294117647058</v>
      </c>
      <c r="S222" s="8">
        <f t="shared" si="14"/>
        <v>40725.208333333336</v>
      </c>
      <c r="T222" s="8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t="s">
        <v>2032</v>
      </c>
      <c r="Q223" t="s">
        <v>2046</v>
      </c>
      <c r="R223" s="10">
        <f t="shared" si="13"/>
        <v>54.993116108306566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t="s">
        <v>2039</v>
      </c>
      <c r="Q224" t="s">
        <v>2055</v>
      </c>
      <c r="R224" s="10">
        <f t="shared" si="13"/>
        <v>47.992753623188406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t="s">
        <v>2035</v>
      </c>
      <c r="Q225" t="s">
        <v>2042</v>
      </c>
      <c r="R225" s="10">
        <f t="shared" si="13"/>
        <v>87.966702470461868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t="s">
        <v>2036</v>
      </c>
      <c r="Q226" t="s">
        <v>2063</v>
      </c>
      <c r="R226" s="10">
        <f t="shared" si="13"/>
        <v>51.999165275459099</v>
      </c>
      <c r="S226" s="8">
        <f t="shared" si="14"/>
        <v>41906.208333333336</v>
      </c>
      <c r="T226" s="8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t="s">
        <v>2033</v>
      </c>
      <c r="Q227" t="s">
        <v>2041</v>
      </c>
      <c r="R227" s="10">
        <f t="shared" si="13"/>
        <v>29.999659863945578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t="s">
        <v>2039</v>
      </c>
      <c r="Q228" t="s">
        <v>2055</v>
      </c>
      <c r="R228" s="10">
        <f t="shared" si="13"/>
        <v>98.205357142857139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t="s">
        <v>2038</v>
      </c>
      <c r="Q229" t="s">
        <v>2061</v>
      </c>
      <c r="R229" s="10">
        <f t="shared" si="13"/>
        <v>108.96182396606575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t="s">
        <v>2036</v>
      </c>
      <c r="Q230" t="s">
        <v>2045</v>
      </c>
      <c r="R230" s="10">
        <f t="shared" si="13"/>
        <v>66.998379254457049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t="s">
        <v>2038</v>
      </c>
      <c r="Q231" t="s">
        <v>2061</v>
      </c>
      <c r="R231" s="10">
        <f t="shared" si="13"/>
        <v>64.99333594668758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t="s">
        <v>2038</v>
      </c>
      <c r="Q232" t="s">
        <v>2052</v>
      </c>
      <c r="R232" s="10">
        <f t="shared" si="13"/>
        <v>99.841584158415841</v>
      </c>
      <c r="S232" s="8">
        <f t="shared" si="14"/>
        <v>43805.25</v>
      </c>
      <c r="T232" s="8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t="s">
        <v>2035</v>
      </c>
      <c r="Q233" t="s">
        <v>2042</v>
      </c>
      <c r="R233" s="10">
        <f t="shared" si="13"/>
        <v>82.432835820895519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t="s">
        <v>2035</v>
      </c>
      <c r="Q234" t="s">
        <v>2042</v>
      </c>
      <c r="R234" s="10">
        <f t="shared" si="13"/>
        <v>63.293478260869563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t="s">
        <v>2036</v>
      </c>
      <c r="Q235" t="s">
        <v>2045</v>
      </c>
      <c r="R235" s="10">
        <f t="shared" si="13"/>
        <v>96.774193548387103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t="s">
        <v>2038</v>
      </c>
      <c r="Q236" t="s">
        <v>2052</v>
      </c>
      <c r="R236" s="10">
        <f t="shared" si="13"/>
        <v>54.906040268456373</v>
      </c>
      <c r="S236" s="8">
        <f t="shared" si="14"/>
        <v>42969.208333333328</v>
      </c>
      <c r="T236" s="8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t="s">
        <v>2036</v>
      </c>
      <c r="Q237" t="s">
        <v>2045</v>
      </c>
      <c r="R237" s="10">
        <f t="shared" si="13"/>
        <v>39.010869565217391</v>
      </c>
      <c r="S237" s="8">
        <f t="shared" si="14"/>
        <v>42779.25</v>
      </c>
      <c r="T237" s="8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t="s">
        <v>2033</v>
      </c>
      <c r="Q238" t="s">
        <v>2041</v>
      </c>
      <c r="R238" s="10">
        <f t="shared" si="13"/>
        <v>75.84210526315789</v>
      </c>
      <c r="S238" s="8">
        <f t="shared" si="14"/>
        <v>43641.208333333328</v>
      </c>
      <c r="T238" s="8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t="s">
        <v>2036</v>
      </c>
      <c r="Q239" t="s">
        <v>2045</v>
      </c>
      <c r="R239" s="10">
        <f t="shared" si="13"/>
        <v>45.051671732522799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t="s">
        <v>2035</v>
      </c>
      <c r="Q240" t="s">
        <v>2042</v>
      </c>
      <c r="R240" s="10">
        <f t="shared" si="13"/>
        <v>104.51546391752578</v>
      </c>
      <c r="S240" s="8">
        <f t="shared" si="14"/>
        <v>43083.25</v>
      </c>
      <c r="T240" s="8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t="s">
        <v>2034</v>
      </c>
      <c r="Q241" t="s">
        <v>2051</v>
      </c>
      <c r="R241" s="10">
        <f t="shared" si="13"/>
        <v>76.268292682926827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t="s">
        <v>2035</v>
      </c>
      <c r="Q242" t="s">
        <v>2042</v>
      </c>
      <c r="R242" s="10">
        <f t="shared" si="13"/>
        <v>69.015695067264573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t="s">
        <v>2037</v>
      </c>
      <c r="Q243" t="s">
        <v>2044</v>
      </c>
      <c r="R243" s="10">
        <f t="shared" si="13"/>
        <v>101.97684085510689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t="s">
        <v>2033</v>
      </c>
      <c r="Q244" t="s">
        <v>2041</v>
      </c>
      <c r="R244" s="10">
        <f t="shared" si="13"/>
        <v>42.915999999999997</v>
      </c>
      <c r="S244" s="8">
        <f t="shared" si="14"/>
        <v>42865.208333333328</v>
      </c>
      <c r="T244" s="8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t="s">
        <v>2035</v>
      </c>
      <c r="Q245" t="s">
        <v>2042</v>
      </c>
      <c r="R245" s="10">
        <f t="shared" si="13"/>
        <v>43.025210084033617</v>
      </c>
      <c r="S245" s="8">
        <f t="shared" si="14"/>
        <v>43163.25</v>
      </c>
      <c r="T245" s="8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t="s">
        <v>2035</v>
      </c>
      <c r="Q246" t="s">
        <v>2042</v>
      </c>
      <c r="R246" s="10">
        <f t="shared" si="13"/>
        <v>75.245283018867923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t="s">
        <v>2035</v>
      </c>
      <c r="Q247" t="s">
        <v>2042</v>
      </c>
      <c r="R247" s="10">
        <f t="shared" si="13"/>
        <v>69.023364485981304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t="s">
        <v>2034</v>
      </c>
      <c r="Q248" t="s">
        <v>2047</v>
      </c>
      <c r="R248" s="10">
        <f t="shared" si="13"/>
        <v>65.986486486486484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t="s">
        <v>2037</v>
      </c>
      <c r="Q249" t="s">
        <v>2054</v>
      </c>
      <c r="R249" s="10">
        <f t="shared" si="13"/>
        <v>98.013800424628457</v>
      </c>
      <c r="S249" s="8">
        <f t="shared" si="14"/>
        <v>42726.25</v>
      </c>
      <c r="T249" s="8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t="s">
        <v>2038</v>
      </c>
      <c r="Q250" t="s">
        <v>2061</v>
      </c>
      <c r="R250" s="10">
        <f t="shared" si="13"/>
        <v>60.105504587155963</v>
      </c>
      <c r="S250" s="8">
        <f t="shared" si="14"/>
        <v>42004.25</v>
      </c>
      <c r="T250" s="8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t="s">
        <v>2037</v>
      </c>
      <c r="Q251" t="s">
        <v>2059</v>
      </c>
      <c r="R251" s="10">
        <f t="shared" si="13"/>
        <v>26.000773395204948</v>
      </c>
      <c r="S251" s="8">
        <f t="shared" si="14"/>
        <v>42006.25</v>
      </c>
      <c r="T251" s="8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t="s">
        <v>2033</v>
      </c>
      <c r="Q252" t="s">
        <v>2041</v>
      </c>
      <c r="R252" s="10">
        <f t="shared" si="13"/>
        <v>3</v>
      </c>
      <c r="S252" s="8">
        <f t="shared" si="14"/>
        <v>40203.25</v>
      </c>
      <c r="T252" s="8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t="s">
        <v>2035</v>
      </c>
      <c r="Q253" t="s">
        <v>2042</v>
      </c>
      <c r="R253" s="10">
        <f t="shared" si="13"/>
        <v>38.019801980198018</v>
      </c>
      <c r="S253" s="8">
        <f t="shared" si="14"/>
        <v>41252.25</v>
      </c>
      <c r="T253" s="8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t="s">
        <v>2035</v>
      </c>
      <c r="Q254" t="s">
        <v>2042</v>
      </c>
      <c r="R254" s="10">
        <f t="shared" si="13"/>
        <v>106.15254237288136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t="s">
        <v>2036</v>
      </c>
      <c r="Q255" t="s">
        <v>2043</v>
      </c>
      <c r="R255" s="10">
        <f t="shared" si="13"/>
        <v>81.019475655430711</v>
      </c>
      <c r="S255" s="8">
        <f t="shared" si="14"/>
        <v>40641.208333333336</v>
      </c>
      <c r="T255" s="8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t="s">
        <v>2037</v>
      </c>
      <c r="Q256" t="s">
        <v>2044</v>
      </c>
      <c r="R256" s="10">
        <f t="shared" si="13"/>
        <v>96.647727272727266</v>
      </c>
      <c r="S256" s="8">
        <f t="shared" si="14"/>
        <v>42787.25</v>
      </c>
      <c r="T256" s="8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t="s">
        <v>2033</v>
      </c>
      <c r="Q257" t="s">
        <v>2041</v>
      </c>
      <c r="R257" s="10">
        <f t="shared" si="13"/>
        <v>57.003535651149086</v>
      </c>
      <c r="S257" s="8">
        <f t="shared" si="14"/>
        <v>40590.25</v>
      </c>
      <c r="T257" s="8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t="s">
        <v>2033</v>
      </c>
      <c r="Q258" t="s">
        <v>2041</v>
      </c>
      <c r="R258" s="10">
        <f t="shared" si="13"/>
        <v>63.93333333333333</v>
      </c>
      <c r="S258" s="8">
        <f t="shared" si="14"/>
        <v>42393.25</v>
      </c>
      <c r="T258" s="8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t="s">
        <v>2035</v>
      </c>
      <c r="Q259" t="s">
        <v>2042</v>
      </c>
      <c r="R259" s="10">
        <f t="shared" ref="R259:R322" si="17">IFERROR(E259/H259,"0")</f>
        <v>90.456521739130437</v>
      </c>
      <c r="S259" s="8">
        <f t="shared" ref="S259:S322" si="18">K259/86400+DATE(1970,1,1)</f>
        <v>41338.25</v>
      </c>
      <c r="T259" s="8">
        <f t="shared" ref="T259:T322" si="19">L259/86400+DATE(1970,1,1)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t="s">
        <v>2035</v>
      </c>
      <c r="Q260" t="s">
        <v>2042</v>
      </c>
      <c r="R260" s="10">
        <f t="shared" si="17"/>
        <v>72.172043010752688</v>
      </c>
      <c r="S260" s="8">
        <f t="shared" si="18"/>
        <v>42712.25</v>
      </c>
      <c r="T260" s="8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t="s">
        <v>2039</v>
      </c>
      <c r="Q261" t="s">
        <v>2055</v>
      </c>
      <c r="R261" s="10">
        <f t="shared" si="17"/>
        <v>77.934782608695656</v>
      </c>
      <c r="S261" s="8">
        <f t="shared" si="18"/>
        <v>41251.25</v>
      </c>
      <c r="T261" s="8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t="s">
        <v>2033</v>
      </c>
      <c r="Q262" t="s">
        <v>2041</v>
      </c>
      <c r="R262" s="10">
        <f t="shared" si="17"/>
        <v>38.065134099616856</v>
      </c>
      <c r="S262" s="8">
        <f t="shared" si="18"/>
        <v>41180.208333333336</v>
      </c>
      <c r="T262" s="8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t="s">
        <v>2033</v>
      </c>
      <c r="Q263" t="s">
        <v>2041</v>
      </c>
      <c r="R263" s="10">
        <f t="shared" si="17"/>
        <v>57.936123348017624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t="s">
        <v>2033</v>
      </c>
      <c r="Q264" t="s">
        <v>2050</v>
      </c>
      <c r="R264" s="10">
        <f t="shared" si="17"/>
        <v>49.794392523364486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t="s">
        <v>2039</v>
      </c>
      <c r="Q265" t="s">
        <v>2055</v>
      </c>
      <c r="R265" s="10">
        <f t="shared" si="17"/>
        <v>54.050251256281406</v>
      </c>
      <c r="S265" s="8">
        <f t="shared" si="18"/>
        <v>40187.25</v>
      </c>
      <c r="T265" s="8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t="s">
        <v>2035</v>
      </c>
      <c r="Q266" t="s">
        <v>2042</v>
      </c>
      <c r="R266" s="10">
        <f t="shared" si="17"/>
        <v>30.002721335268504</v>
      </c>
      <c r="S266" s="8">
        <f t="shared" si="18"/>
        <v>41317.25</v>
      </c>
      <c r="T266" s="8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t="s">
        <v>2035</v>
      </c>
      <c r="Q267" t="s">
        <v>2042</v>
      </c>
      <c r="R267" s="10">
        <f t="shared" si="17"/>
        <v>70.127906976744185</v>
      </c>
      <c r="S267" s="8">
        <f t="shared" si="18"/>
        <v>42372.25</v>
      </c>
      <c r="T267" s="8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t="s">
        <v>2033</v>
      </c>
      <c r="Q268" t="s">
        <v>2058</v>
      </c>
      <c r="R268" s="10">
        <f t="shared" si="17"/>
        <v>26.996228786926462</v>
      </c>
      <c r="S268" s="8">
        <f t="shared" si="18"/>
        <v>41950.25</v>
      </c>
      <c r="T268" s="8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t="s">
        <v>2035</v>
      </c>
      <c r="Q269" t="s">
        <v>2042</v>
      </c>
      <c r="R269" s="10">
        <f t="shared" si="17"/>
        <v>51.990606936416185</v>
      </c>
      <c r="S269" s="8">
        <f t="shared" si="18"/>
        <v>41206.208333333336</v>
      </c>
      <c r="T269" s="8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t="s">
        <v>2036</v>
      </c>
      <c r="Q270" t="s">
        <v>2048</v>
      </c>
      <c r="R270" s="10">
        <f t="shared" si="17"/>
        <v>56.416666666666664</v>
      </c>
      <c r="S270" s="8">
        <f t="shared" si="18"/>
        <v>41186.208333333336</v>
      </c>
      <c r="T270" s="8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t="s">
        <v>2036</v>
      </c>
      <c r="Q271" t="s">
        <v>2060</v>
      </c>
      <c r="R271" s="10">
        <f t="shared" si="17"/>
        <v>101.63218390804597</v>
      </c>
      <c r="S271" s="8">
        <f t="shared" si="18"/>
        <v>43496.25</v>
      </c>
      <c r="T271" s="8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t="s">
        <v>2038</v>
      </c>
      <c r="Q272" t="s">
        <v>2052</v>
      </c>
      <c r="R272" s="10">
        <f t="shared" si="17"/>
        <v>25.005291005291006</v>
      </c>
      <c r="S272" s="8">
        <f t="shared" si="18"/>
        <v>40514.25</v>
      </c>
      <c r="T272" s="8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t="s">
        <v>2039</v>
      </c>
      <c r="Q273" t="s">
        <v>2055</v>
      </c>
      <c r="R273" s="10">
        <f t="shared" si="17"/>
        <v>32.016393442622949</v>
      </c>
      <c r="S273" s="8">
        <f t="shared" si="18"/>
        <v>42345.25</v>
      </c>
      <c r="T273" s="8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t="s">
        <v>2035</v>
      </c>
      <c r="Q274" t="s">
        <v>2042</v>
      </c>
      <c r="R274" s="10">
        <f t="shared" si="17"/>
        <v>82.021647307286173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t="s">
        <v>2035</v>
      </c>
      <c r="Q275" t="s">
        <v>2042</v>
      </c>
      <c r="R275" s="10">
        <f t="shared" si="17"/>
        <v>37.957446808510639</v>
      </c>
      <c r="S275" s="8">
        <f t="shared" si="18"/>
        <v>42995.208333333328</v>
      </c>
      <c r="T275" s="8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t="s">
        <v>2035</v>
      </c>
      <c r="Q276" t="s">
        <v>2042</v>
      </c>
      <c r="R276" s="10">
        <f t="shared" si="17"/>
        <v>51.533333333333331</v>
      </c>
      <c r="S276" s="8">
        <f t="shared" si="18"/>
        <v>43045.25</v>
      </c>
      <c r="T276" s="8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t="s">
        <v>2037</v>
      </c>
      <c r="Q277" t="s">
        <v>2059</v>
      </c>
      <c r="R277" s="10">
        <f t="shared" si="17"/>
        <v>81.198275862068968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t="s">
        <v>2038</v>
      </c>
      <c r="Q278" t="s">
        <v>2052</v>
      </c>
      <c r="R278" s="10">
        <f t="shared" si="17"/>
        <v>40.030075187969928</v>
      </c>
      <c r="S278" s="8">
        <f t="shared" si="18"/>
        <v>41018.208333333336</v>
      </c>
      <c r="T278" s="8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t="s">
        <v>2035</v>
      </c>
      <c r="Q279" t="s">
        <v>2042</v>
      </c>
      <c r="R279" s="10">
        <f t="shared" si="17"/>
        <v>89.939759036144579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t="s">
        <v>2034</v>
      </c>
      <c r="Q280" t="s">
        <v>2047</v>
      </c>
      <c r="R280" s="10">
        <f t="shared" si="17"/>
        <v>96.692307692307693</v>
      </c>
      <c r="S280" s="8">
        <f t="shared" si="18"/>
        <v>41239.25</v>
      </c>
      <c r="T280" s="8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t="s">
        <v>2035</v>
      </c>
      <c r="Q281" t="s">
        <v>2042</v>
      </c>
      <c r="R281" s="10">
        <f t="shared" si="17"/>
        <v>25.010989010989011</v>
      </c>
      <c r="S281" s="8">
        <f t="shared" si="18"/>
        <v>43346.208333333328</v>
      </c>
      <c r="T281" s="8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t="s">
        <v>2036</v>
      </c>
      <c r="Q282" t="s">
        <v>2045</v>
      </c>
      <c r="R282" s="10">
        <f t="shared" si="17"/>
        <v>36.987277353689571</v>
      </c>
      <c r="S282" s="8">
        <f t="shared" si="18"/>
        <v>43060.25</v>
      </c>
      <c r="T282" s="8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t="s">
        <v>2035</v>
      </c>
      <c r="Q283" t="s">
        <v>2042</v>
      </c>
      <c r="R283" s="10">
        <f t="shared" si="17"/>
        <v>73.012609117361791</v>
      </c>
      <c r="S283" s="8">
        <f t="shared" si="18"/>
        <v>40979.25</v>
      </c>
      <c r="T283" s="8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t="s">
        <v>2036</v>
      </c>
      <c r="Q284" t="s">
        <v>2060</v>
      </c>
      <c r="R284" s="10">
        <f t="shared" si="17"/>
        <v>68.240601503759393</v>
      </c>
      <c r="S284" s="8">
        <f t="shared" si="18"/>
        <v>42701.25</v>
      </c>
      <c r="T284" s="8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t="s">
        <v>2033</v>
      </c>
      <c r="Q285" t="s">
        <v>2041</v>
      </c>
      <c r="R285" s="10">
        <f t="shared" si="17"/>
        <v>52.310344827586206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t="s">
        <v>2034</v>
      </c>
      <c r="Q286" t="s">
        <v>2047</v>
      </c>
      <c r="R286" s="10">
        <f t="shared" si="17"/>
        <v>61.765151515151516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t="s">
        <v>2035</v>
      </c>
      <c r="Q287" t="s">
        <v>2042</v>
      </c>
      <c r="R287" s="10">
        <f t="shared" si="17"/>
        <v>25.027559055118111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t="s">
        <v>2035</v>
      </c>
      <c r="Q288" t="s">
        <v>2042</v>
      </c>
      <c r="R288" s="10">
        <f t="shared" si="17"/>
        <v>106.28804347826087</v>
      </c>
      <c r="S288" s="8">
        <f t="shared" si="18"/>
        <v>42697.25</v>
      </c>
      <c r="T288" s="8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t="s">
        <v>2033</v>
      </c>
      <c r="Q289" t="s">
        <v>2049</v>
      </c>
      <c r="R289" s="10">
        <f t="shared" si="17"/>
        <v>75.07386363636364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t="s">
        <v>2033</v>
      </c>
      <c r="Q290" t="s">
        <v>2057</v>
      </c>
      <c r="R290" s="10">
        <f t="shared" si="17"/>
        <v>39.970802919708028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t="s">
        <v>2035</v>
      </c>
      <c r="Q291" t="s">
        <v>2042</v>
      </c>
      <c r="R291" s="10">
        <f t="shared" si="17"/>
        <v>39.982195845697326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t="s">
        <v>2036</v>
      </c>
      <c r="Q292" t="s">
        <v>2048</v>
      </c>
      <c r="R292" s="10">
        <f t="shared" si="17"/>
        <v>101.01541850220265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t="s">
        <v>2034</v>
      </c>
      <c r="Q293" t="s">
        <v>2047</v>
      </c>
      <c r="R293" s="10">
        <f t="shared" si="17"/>
        <v>76.813084112149539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t="s">
        <v>2032</v>
      </c>
      <c r="Q294" t="s">
        <v>2046</v>
      </c>
      <c r="R294" s="10">
        <f t="shared" si="17"/>
        <v>71.7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t="s">
        <v>2035</v>
      </c>
      <c r="Q295" t="s">
        <v>2042</v>
      </c>
      <c r="R295" s="10">
        <f t="shared" si="17"/>
        <v>33.28125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t="s">
        <v>2035</v>
      </c>
      <c r="Q296" t="s">
        <v>2042</v>
      </c>
      <c r="R296" s="10">
        <f t="shared" si="17"/>
        <v>43.923497267759565</v>
      </c>
      <c r="S296" s="8">
        <f t="shared" si="18"/>
        <v>43399.208333333328</v>
      </c>
      <c r="T296" s="8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t="s">
        <v>2035</v>
      </c>
      <c r="Q297" t="s">
        <v>2042</v>
      </c>
      <c r="R297" s="10">
        <f t="shared" si="17"/>
        <v>36.004712041884815</v>
      </c>
      <c r="S297" s="8">
        <f t="shared" si="18"/>
        <v>41562.208333333336</v>
      </c>
      <c r="T297" s="8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t="s">
        <v>2035</v>
      </c>
      <c r="Q298" t="s">
        <v>2042</v>
      </c>
      <c r="R298" s="10">
        <f t="shared" si="17"/>
        <v>88.21052631578948</v>
      </c>
      <c r="S298" s="8">
        <f t="shared" si="18"/>
        <v>43493.25</v>
      </c>
      <c r="T298" s="8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t="s">
        <v>2035</v>
      </c>
      <c r="Q299" t="s">
        <v>2042</v>
      </c>
      <c r="R299" s="10">
        <f t="shared" si="17"/>
        <v>65.240384615384613</v>
      </c>
      <c r="S299" s="8">
        <f t="shared" si="18"/>
        <v>41653.25</v>
      </c>
      <c r="T299" s="8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t="s">
        <v>2033</v>
      </c>
      <c r="Q300" t="s">
        <v>2041</v>
      </c>
      <c r="R300" s="10">
        <f t="shared" si="17"/>
        <v>69.958333333333329</v>
      </c>
      <c r="S300" s="8">
        <f t="shared" si="18"/>
        <v>42426.25</v>
      </c>
      <c r="T300" s="8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t="s">
        <v>2032</v>
      </c>
      <c r="Q301" t="s">
        <v>2046</v>
      </c>
      <c r="R301" s="10">
        <f t="shared" si="17"/>
        <v>39.877551020408163</v>
      </c>
      <c r="S301" s="8">
        <f t="shared" si="18"/>
        <v>42432.25</v>
      </c>
      <c r="T301" s="8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t="s">
        <v>2037</v>
      </c>
      <c r="Q302" t="s">
        <v>2044</v>
      </c>
      <c r="R302" s="10">
        <f t="shared" si="17"/>
        <v>5</v>
      </c>
      <c r="S302" s="8">
        <f t="shared" si="18"/>
        <v>42977.208333333328</v>
      </c>
      <c r="T302" s="8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t="s">
        <v>2036</v>
      </c>
      <c r="Q303" t="s">
        <v>2048</v>
      </c>
      <c r="R303" s="10">
        <f t="shared" si="17"/>
        <v>41.023728813559323</v>
      </c>
      <c r="S303" s="8">
        <f t="shared" si="18"/>
        <v>42061.25</v>
      </c>
      <c r="T303" s="8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t="s">
        <v>2035</v>
      </c>
      <c r="Q304" t="s">
        <v>2042</v>
      </c>
      <c r="R304" s="10">
        <f t="shared" si="17"/>
        <v>98.914285714285711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t="s">
        <v>2033</v>
      </c>
      <c r="Q305" t="s">
        <v>2050</v>
      </c>
      <c r="R305" s="10">
        <f t="shared" si="17"/>
        <v>87.78125</v>
      </c>
      <c r="S305" s="8">
        <f t="shared" si="18"/>
        <v>42376.25</v>
      </c>
      <c r="T305" s="8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t="s">
        <v>2036</v>
      </c>
      <c r="Q306" t="s">
        <v>2048</v>
      </c>
      <c r="R306" s="10">
        <f t="shared" si="17"/>
        <v>80.767605633802816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t="s">
        <v>2035</v>
      </c>
      <c r="Q307" t="s">
        <v>2042</v>
      </c>
      <c r="R307" s="10">
        <f t="shared" si="17"/>
        <v>94.28235294117647</v>
      </c>
      <c r="S307" s="8">
        <f t="shared" si="18"/>
        <v>42448.208333333328</v>
      </c>
      <c r="T307" s="8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t="s">
        <v>2035</v>
      </c>
      <c r="Q308" t="s">
        <v>2042</v>
      </c>
      <c r="R308" s="10">
        <f t="shared" si="17"/>
        <v>73.428571428571431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t="s">
        <v>2037</v>
      </c>
      <c r="Q309" t="s">
        <v>2054</v>
      </c>
      <c r="R309" s="10">
        <f t="shared" si="17"/>
        <v>65.968133535660087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t="s">
        <v>2035</v>
      </c>
      <c r="Q310" t="s">
        <v>2042</v>
      </c>
      <c r="R310" s="10">
        <f t="shared" si="17"/>
        <v>109.04109589041096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t="s">
        <v>2033</v>
      </c>
      <c r="Q311" t="s">
        <v>2050</v>
      </c>
      <c r="R311" s="10">
        <f t="shared" si="17"/>
        <v>41.16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t="s">
        <v>2038</v>
      </c>
      <c r="Q312" t="s">
        <v>2052</v>
      </c>
      <c r="R312" s="10">
        <f t="shared" si="17"/>
        <v>99.125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t="s">
        <v>2035</v>
      </c>
      <c r="Q313" t="s">
        <v>2042</v>
      </c>
      <c r="R313" s="10">
        <f t="shared" si="17"/>
        <v>105.88429752066116</v>
      </c>
      <c r="S313" s="8">
        <f t="shared" si="18"/>
        <v>40590.25</v>
      </c>
      <c r="T313" s="8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t="s">
        <v>2035</v>
      </c>
      <c r="Q314" t="s">
        <v>2042</v>
      </c>
      <c r="R314" s="10">
        <f t="shared" si="17"/>
        <v>48.996525921966864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t="s">
        <v>2033</v>
      </c>
      <c r="Q315" t="s">
        <v>2041</v>
      </c>
      <c r="R315" s="10">
        <f t="shared" si="17"/>
        <v>39</v>
      </c>
      <c r="S315" s="8">
        <f t="shared" si="18"/>
        <v>40966.25</v>
      </c>
      <c r="T315" s="8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t="s">
        <v>2036</v>
      </c>
      <c r="Q316" t="s">
        <v>2048</v>
      </c>
      <c r="R316" s="10">
        <f t="shared" si="17"/>
        <v>31.022556390977442</v>
      </c>
      <c r="S316" s="8">
        <f t="shared" si="18"/>
        <v>43536.208333333328</v>
      </c>
      <c r="T316" s="8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t="s">
        <v>2035</v>
      </c>
      <c r="Q317" t="s">
        <v>2042</v>
      </c>
      <c r="R317" s="10">
        <f t="shared" si="17"/>
        <v>103.87096774193549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t="s">
        <v>2032</v>
      </c>
      <c r="Q318" t="s">
        <v>2046</v>
      </c>
      <c r="R318" s="10">
        <f t="shared" si="17"/>
        <v>59.268518518518519</v>
      </c>
      <c r="S318" s="8">
        <f t="shared" si="18"/>
        <v>43788.25</v>
      </c>
      <c r="T318" s="8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t="s">
        <v>2035</v>
      </c>
      <c r="Q319" t="s">
        <v>2042</v>
      </c>
      <c r="R319" s="10">
        <f t="shared" si="17"/>
        <v>42.3</v>
      </c>
      <c r="S319" s="8">
        <f t="shared" si="18"/>
        <v>42869.208333333328</v>
      </c>
      <c r="T319" s="8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t="s">
        <v>2033</v>
      </c>
      <c r="Q320" t="s">
        <v>2041</v>
      </c>
      <c r="R320" s="10">
        <f t="shared" si="17"/>
        <v>53.117647058823529</v>
      </c>
      <c r="S320" s="8">
        <f t="shared" si="18"/>
        <v>41684.25</v>
      </c>
      <c r="T320" s="8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t="s">
        <v>2034</v>
      </c>
      <c r="Q321" t="s">
        <v>2047</v>
      </c>
      <c r="R321" s="10">
        <f t="shared" si="17"/>
        <v>50.796875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t="s">
        <v>2037</v>
      </c>
      <c r="Q322" t="s">
        <v>2054</v>
      </c>
      <c r="R322" s="10">
        <f t="shared" si="17"/>
        <v>101.15</v>
      </c>
      <c r="S322" s="8">
        <f t="shared" si="18"/>
        <v>40673.208333333336</v>
      </c>
      <c r="T322" s="8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t="s">
        <v>2036</v>
      </c>
      <c r="Q323" t="s">
        <v>2053</v>
      </c>
      <c r="R323" s="10">
        <f t="shared" ref="R323:R386" si="21">IFERROR(E323/H323,"0")</f>
        <v>65.000810372771468</v>
      </c>
      <c r="S323" s="8">
        <f t="shared" ref="S323:S386" si="22">K323/86400+DATE(1970,1,1)</f>
        <v>40634.208333333336</v>
      </c>
      <c r="T323" s="8">
        <f t="shared" ref="T323:T386" si="23">L323/86400+DATE(1970,1,1)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t="s">
        <v>2035</v>
      </c>
      <c r="Q324" t="s">
        <v>2042</v>
      </c>
      <c r="R324" s="10">
        <f t="shared" si="21"/>
        <v>37.998645510835914</v>
      </c>
      <c r="S324" s="8">
        <f t="shared" si="22"/>
        <v>40507.25</v>
      </c>
      <c r="T324" s="8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t="s">
        <v>2036</v>
      </c>
      <c r="Q325" t="s">
        <v>2048</v>
      </c>
      <c r="R325" s="10">
        <f t="shared" si="21"/>
        <v>82.615384615384613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t="s">
        <v>2035</v>
      </c>
      <c r="Q326" t="s">
        <v>2042</v>
      </c>
      <c r="R326" s="10">
        <f t="shared" si="21"/>
        <v>37.941368078175898</v>
      </c>
      <c r="S326" s="8">
        <f t="shared" si="22"/>
        <v>42176.208333333328</v>
      </c>
      <c r="T326" s="8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t="s">
        <v>2035</v>
      </c>
      <c r="Q327" t="s">
        <v>2042</v>
      </c>
      <c r="R327" s="10">
        <f t="shared" si="21"/>
        <v>80.780821917808225</v>
      </c>
      <c r="S327" s="8">
        <f t="shared" si="22"/>
        <v>43267.208333333328</v>
      </c>
      <c r="T327" s="8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t="s">
        <v>2036</v>
      </c>
      <c r="Q328" t="s">
        <v>2045</v>
      </c>
      <c r="R328" s="10">
        <f t="shared" si="21"/>
        <v>25.984375</v>
      </c>
      <c r="S328" s="8">
        <f t="shared" si="22"/>
        <v>42364.25</v>
      </c>
      <c r="T328" s="8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t="s">
        <v>2035</v>
      </c>
      <c r="Q329" t="s">
        <v>2042</v>
      </c>
      <c r="R329" s="10">
        <f t="shared" si="21"/>
        <v>30.363636363636363</v>
      </c>
      <c r="S329" s="8">
        <f t="shared" si="22"/>
        <v>43705.208333333328</v>
      </c>
      <c r="T329" s="8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t="s">
        <v>2033</v>
      </c>
      <c r="Q330" t="s">
        <v>2041</v>
      </c>
      <c r="R330" s="10">
        <f t="shared" si="21"/>
        <v>54.004916018025398</v>
      </c>
      <c r="S330" s="8">
        <f t="shared" si="22"/>
        <v>43434.25</v>
      </c>
      <c r="T330" s="8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t="s">
        <v>2038</v>
      </c>
      <c r="Q331" t="s">
        <v>2052</v>
      </c>
      <c r="R331" s="10">
        <f t="shared" si="21"/>
        <v>101.78672985781991</v>
      </c>
      <c r="S331" s="8">
        <f t="shared" si="22"/>
        <v>42716.25</v>
      </c>
      <c r="T331" s="8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t="s">
        <v>2036</v>
      </c>
      <c r="Q332" t="s">
        <v>2048</v>
      </c>
      <c r="R332" s="10">
        <f t="shared" si="21"/>
        <v>45.003610108303249</v>
      </c>
      <c r="S332" s="8">
        <f t="shared" si="22"/>
        <v>43077.25</v>
      </c>
      <c r="T332" s="8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t="s">
        <v>2032</v>
      </c>
      <c r="Q333" t="s">
        <v>2046</v>
      </c>
      <c r="R333" s="10">
        <f t="shared" si="21"/>
        <v>77.068421052631578</v>
      </c>
      <c r="S333" s="8">
        <f t="shared" si="22"/>
        <v>40896.25</v>
      </c>
      <c r="T333" s="8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t="s">
        <v>2034</v>
      </c>
      <c r="Q334" t="s">
        <v>2051</v>
      </c>
      <c r="R334" s="10">
        <f t="shared" si="21"/>
        <v>88.076595744680844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t="s">
        <v>2035</v>
      </c>
      <c r="Q335" t="s">
        <v>2042</v>
      </c>
      <c r="R335" s="10">
        <f t="shared" si="21"/>
        <v>47.035573122529641</v>
      </c>
      <c r="S335" s="8">
        <f t="shared" si="22"/>
        <v>43424.25</v>
      </c>
      <c r="T335" s="8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t="s">
        <v>2033</v>
      </c>
      <c r="Q336" t="s">
        <v>2041</v>
      </c>
      <c r="R336" s="10">
        <f t="shared" si="21"/>
        <v>110.99550763701707</v>
      </c>
      <c r="S336" s="8">
        <f t="shared" si="22"/>
        <v>43110.25</v>
      </c>
      <c r="T336" s="8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t="s">
        <v>2033</v>
      </c>
      <c r="Q337" t="s">
        <v>2041</v>
      </c>
      <c r="R337" s="10">
        <f t="shared" si="21"/>
        <v>87.003066141042481</v>
      </c>
      <c r="S337" s="8">
        <f t="shared" si="22"/>
        <v>43784.25</v>
      </c>
      <c r="T337" s="8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t="s">
        <v>2033</v>
      </c>
      <c r="Q338" t="s">
        <v>2041</v>
      </c>
      <c r="R338" s="10">
        <f t="shared" si="21"/>
        <v>63.994402985074629</v>
      </c>
      <c r="S338" s="8">
        <f t="shared" si="22"/>
        <v>40527.25</v>
      </c>
      <c r="T338" s="8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t="s">
        <v>2035</v>
      </c>
      <c r="Q339" t="s">
        <v>2042</v>
      </c>
      <c r="R339" s="10">
        <f t="shared" si="21"/>
        <v>105.9945205479452</v>
      </c>
      <c r="S339" s="8">
        <f t="shared" si="22"/>
        <v>43780.25</v>
      </c>
      <c r="T339" s="8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t="s">
        <v>2035</v>
      </c>
      <c r="Q340" t="s">
        <v>2042</v>
      </c>
      <c r="R340" s="10">
        <f t="shared" si="21"/>
        <v>73.989349112426041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t="s">
        <v>2035</v>
      </c>
      <c r="Q341" t="s">
        <v>2042</v>
      </c>
      <c r="R341" s="10">
        <f t="shared" si="21"/>
        <v>84.02004626060139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t="s">
        <v>2039</v>
      </c>
      <c r="Q342" t="s">
        <v>2055</v>
      </c>
      <c r="R342" s="10">
        <f t="shared" si="21"/>
        <v>88.966921119592882</v>
      </c>
      <c r="S342" s="8">
        <f t="shared" si="22"/>
        <v>40889.25</v>
      </c>
      <c r="T342" s="8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t="s">
        <v>2033</v>
      </c>
      <c r="Q343" t="s">
        <v>2050</v>
      </c>
      <c r="R343" s="10">
        <f t="shared" si="21"/>
        <v>76.990453460620529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t="s">
        <v>2035</v>
      </c>
      <c r="Q344" t="s">
        <v>2042</v>
      </c>
      <c r="R344" s="10">
        <f t="shared" si="21"/>
        <v>97.146341463414629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t="s">
        <v>2035</v>
      </c>
      <c r="Q345" t="s">
        <v>2042</v>
      </c>
      <c r="R345" s="10">
        <f t="shared" si="21"/>
        <v>33.013605442176868</v>
      </c>
      <c r="S345" s="8">
        <f t="shared" si="22"/>
        <v>41597.25</v>
      </c>
      <c r="T345" s="8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t="s">
        <v>2038</v>
      </c>
      <c r="Q346" t="s">
        <v>2052</v>
      </c>
      <c r="R346" s="10">
        <f t="shared" si="21"/>
        <v>99.950602409638549</v>
      </c>
      <c r="S346" s="8">
        <f t="shared" si="22"/>
        <v>43122.25</v>
      </c>
      <c r="T346" s="8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t="s">
        <v>2036</v>
      </c>
      <c r="Q347" t="s">
        <v>2043</v>
      </c>
      <c r="R347" s="10">
        <f t="shared" si="21"/>
        <v>69.966767371601208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t="s">
        <v>2033</v>
      </c>
      <c r="Q348" t="s">
        <v>2050</v>
      </c>
      <c r="R348" s="10">
        <f t="shared" si="21"/>
        <v>110.32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t="s">
        <v>2034</v>
      </c>
      <c r="Q349" t="s">
        <v>2047</v>
      </c>
      <c r="R349" s="10">
        <f t="shared" si="21"/>
        <v>66.005235602094245</v>
      </c>
      <c r="S349" s="8">
        <f t="shared" si="22"/>
        <v>42046.25</v>
      </c>
      <c r="T349" s="8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t="s">
        <v>2032</v>
      </c>
      <c r="Q350" t="s">
        <v>2046</v>
      </c>
      <c r="R350" s="10">
        <f t="shared" si="21"/>
        <v>41.005742176284812</v>
      </c>
      <c r="S350" s="8">
        <f t="shared" si="22"/>
        <v>42782.25</v>
      </c>
      <c r="T350" s="8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t="s">
        <v>2035</v>
      </c>
      <c r="Q351" t="s">
        <v>2042</v>
      </c>
      <c r="R351" s="10">
        <f t="shared" si="21"/>
        <v>103.96316359696641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t="s">
        <v>2033</v>
      </c>
      <c r="Q352" t="s">
        <v>2058</v>
      </c>
      <c r="R352" s="10">
        <f t="shared" si="21"/>
        <v>5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t="s">
        <v>2033</v>
      </c>
      <c r="Q353" t="s">
        <v>2041</v>
      </c>
      <c r="R353" s="10">
        <f t="shared" si="21"/>
        <v>47.009935419771487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t="s">
        <v>2035</v>
      </c>
      <c r="Q354" t="s">
        <v>2042</v>
      </c>
      <c r="R354" s="10">
        <f t="shared" si="21"/>
        <v>29.606060606060606</v>
      </c>
      <c r="S354" s="8">
        <f t="shared" si="22"/>
        <v>42315.25</v>
      </c>
      <c r="T354" s="8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t="s">
        <v>2035</v>
      </c>
      <c r="Q355" t="s">
        <v>2042</v>
      </c>
      <c r="R355" s="10">
        <f t="shared" si="21"/>
        <v>81.010569583088667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t="s">
        <v>2036</v>
      </c>
      <c r="Q356" t="s">
        <v>2048</v>
      </c>
      <c r="R356" s="10">
        <f t="shared" si="21"/>
        <v>94.35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t="s">
        <v>2034</v>
      </c>
      <c r="Q357" t="s">
        <v>2051</v>
      </c>
      <c r="R357" s="10">
        <f t="shared" si="21"/>
        <v>26.058139534883722</v>
      </c>
      <c r="S357" s="8">
        <f t="shared" si="22"/>
        <v>42757.25</v>
      </c>
      <c r="T357" s="8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t="s">
        <v>2035</v>
      </c>
      <c r="Q358" t="s">
        <v>2042</v>
      </c>
      <c r="R358" s="10">
        <f t="shared" si="21"/>
        <v>85.775000000000006</v>
      </c>
      <c r="S358" s="8">
        <f t="shared" si="22"/>
        <v>40922.25</v>
      </c>
      <c r="T358" s="8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t="s">
        <v>2038</v>
      </c>
      <c r="Q359" t="s">
        <v>2052</v>
      </c>
      <c r="R359" s="10">
        <f t="shared" si="21"/>
        <v>103.73170731707317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t="s">
        <v>2039</v>
      </c>
      <c r="Q360" t="s">
        <v>2055</v>
      </c>
      <c r="R360" s="10">
        <f t="shared" si="21"/>
        <v>49.826086956521742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t="s">
        <v>2036</v>
      </c>
      <c r="Q361" t="s">
        <v>2045</v>
      </c>
      <c r="R361" s="10">
        <f t="shared" si="21"/>
        <v>63.893048128342244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t="s">
        <v>2035</v>
      </c>
      <c r="Q362" t="s">
        <v>2042</v>
      </c>
      <c r="R362" s="10">
        <f t="shared" si="21"/>
        <v>47.002434782608695</v>
      </c>
      <c r="S362" s="8">
        <f t="shared" si="22"/>
        <v>40544.25</v>
      </c>
      <c r="T362" s="8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t="s">
        <v>2035</v>
      </c>
      <c r="Q363" t="s">
        <v>2042</v>
      </c>
      <c r="R363" s="10">
        <f t="shared" si="21"/>
        <v>108.47727272727273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t="s">
        <v>2033</v>
      </c>
      <c r="Q364" t="s">
        <v>2041</v>
      </c>
      <c r="R364" s="10">
        <f t="shared" si="21"/>
        <v>72.015706806282722</v>
      </c>
      <c r="S364" s="8">
        <f t="shared" si="22"/>
        <v>40570.25</v>
      </c>
      <c r="T364" s="8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t="s">
        <v>2033</v>
      </c>
      <c r="Q365" t="s">
        <v>2041</v>
      </c>
      <c r="R365" s="10">
        <f t="shared" si="21"/>
        <v>59.928057553956833</v>
      </c>
      <c r="S365" s="8">
        <f t="shared" si="22"/>
        <v>40904.25</v>
      </c>
      <c r="T365" s="8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t="s">
        <v>2033</v>
      </c>
      <c r="Q366" t="s">
        <v>2050</v>
      </c>
      <c r="R366" s="10">
        <f t="shared" si="21"/>
        <v>78.209677419354833</v>
      </c>
      <c r="S366" s="8">
        <f t="shared" si="22"/>
        <v>43164.25</v>
      </c>
      <c r="T366" s="8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t="s">
        <v>2035</v>
      </c>
      <c r="Q367" t="s">
        <v>2042</v>
      </c>
      <c r="R367" s="10">
        <f t="shared" si="21"/>
        <v>104.77678571428571</v>
      </c>
      <c r="S367" s="8">
        <f t="shared" si="22"/>
        <v>42733.25</v>
      </c>
      <c r="T367" s="8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t="s">
        <v>2035</v>
      </c>
      <c r="Q368" t="s">
        <v>2042</v>
      </c>
      <c r="R368" s="10">
        <f t="shared" si="21"/>
        <v>105.52475247524752</v>
      </c>
      <c r="S368" s="8">
        <f t="shared" si="22"/>
        <v>40546.25</v>
      </c>
      <c r="T368" s="8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t="s">
        <v>2035</v>
      </c>
      <c r="Q369" t="s">
        <v>2042</v>
      </c>
      <c r="R369" s="10">
        <f t="shared" si="21"/>
        <v>24.933333333333334</v>
      </c>
      <c r="S369" s="8">
        <f t="shared" si="22"/>
        <v>41930.208333333336</v>
      </c>
      <c r="T369" s="8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t="s">
        <v>2036</v>
      </c>
      <c r="Q370" t="s">
        <v>2048</v>
      </c>
      <c r="R370" s="10">
        <f t="shared" si="21"/>
        <v>69.873786407766985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t="s">
        <v>2036</v>
      </c>
      <c r="Q371" t="s">
        <v>2060</v>
      </c>
      <c r="R371" s="10">
        <f t="shared" si="21"/>
        <v>95.733766233766232</v>
      </c>
      <c r="S371" s="8">
        <f t="shared" si="22"/>
        <v>41308.25</v>
      </c>
      <c r="T371" s="8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t="s">
        <v>2035</v>
      </c>
      <c r="Q372" t="s">
        <v>2042</v>
      </c>
      <c r="R372" s="10">
        <f t="shared" si="21"/>
        <v>29.997485752598056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t="s">
        <v>2035</v>
      </c>
      <c r="Q373" t="s">
        <v>2042</v>
      </c>
      <c r="R373" s="10">
        <f t="shared" si="21"/>
        <v>59.011948529411768</v>
      </c>
      <c r="S373" s="8">
        <f t="shared" si="22"/>
        <v>42043.25</v>
      </c>
      <c r="T373" s="8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t="s">
        <v>2036</v>
      </c>
      <c r="Q374" t="s">
        <v>2048</v>
      </c>
      <c r="R374" s="10">
        <f t="shared" si="21"/>
        <v>84.757396449704146</v>
      </c>
      <c r="S374" s="8">
        <f t="shared" si="22"/>
        <v>42012.25</v>
      </c>
      <c r="T374" s="8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t="s">
        <v>2035</v>
      </c>
      <c r="Q375" t="s">
        <v>2042</v>
      </c>
      <c r="R375" s="10">
        <f t="shared" si="21"/>
        <v>78.010921177587846</v>
      </c>
      <c r="S375" s="8">
        <f t="shared" si="22"/>
        <v>42964.208333333328</v>
      </c>
      <c r="T375" s="8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t="s">
        <v>2036</v>
      </c>
      <c r="Q376" t="s">
        <v>2048</v>
      </c>
      <c r="R376" s="10">
        <f t="shared" si="21"/>
        <v>50.05215419501134</v>
      </c>
      <c r="S376" s="8">
        <f t="shared" si="22"/>
        <v>43476.25</v>
      </c>
      <c r="T376" s="8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t="s">
        <v>2033</v>
      </c>
      <c r="Q377" t="s">
        <v>2050</v>
      </c>
      <c r="R377" s="10">
        <f t="shared" si="21"/>
        <v>59.16</v>
      </c>
      <c r="S377" s="8">
        <f t="shared" si="22"/>
        <v>42293.208333333328</v>
      </c>
      <c r="T377" s="8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t="s">
        <v>2033</v>
      </c>
      <c r="Q378" t="s">
        <v>2041</v>
      </c>
      <c r="R378" s="10">
        <f t="shared" si="21"/>
        <v>93.702290076335885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t="s">
        <v>2035</v>
      </c>
      <c r="Q379" t="s">
        <v>2042</v>
      </c>
      <c r="R379" s="10">
        <f t="shared" si="21"/>
        <v>40.14173228346457</v>
      </c>
      <c r="S379" s="8">
        <f t="shared" si="22"/>
        <v>43760.208333333328</v>
      </c>
      <c r="T379" s="8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t="s">
        <v>2036</v>
      </c>
      <c r="Q380" t="s">
        <v>2048</v>
      </c>
      <c r="R380" s="10">
        <f t="shared" si="21"/>
        <v>70.090140845070422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t="s">
        <v>2035</v>
      </c>
      <c r="Q381" t="s">
        <v>2042</v>
      </c>
      <c r="R381" s="10">
        <f t="shared" si="21"/>
        <v>66.181818181818187</v>
      </c>
      <c r="S381" s="8">
        <f t="shared" si="22"/>
        <v>40843.208333333336</v>
      </c>
      <c r="T381" s="8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t="s">
        <v>2035</v>
      </c>
      <c r="Q382" t="s">
        <v>2042</v>
      </c>
      <c r="R382" s="10">
        <f t="shared" si="21"/>
        <v>47.714285714285715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t="s">
        <v>2035</v>
      </c>
      <c r="Q383" t="s">
        <v>2042</v>
      </c>
      <c r="R383" s="10">
        <f t="shared" si="21"/>
        <v>62.896774193548389</v>
      </c>
      <c r="S383" s="8">
        <f t="shared" si="22"/>
        <v>42163.208333333328</v>
      </c>
      <c r="T383" s="8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t="s">
        <v>2039</v>
      </c>
      <c r="Q384" t="s">
        <v>2055</v>
      </c>
      <c r="R384" s="10">
        <f t="shared" si="21"/>
        <v>86.611940298507463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t="s">
        <v>2032</v>
      </c>
      <c r="Q385" t="s">
        <v>2046</v>
      </c>
      <c r="R385" s="10">
        <f t="shared" si="21"/>
        <v>75.126984126984127</v>
      </c>
      <c r="S385" s="8">
        <f t="shared" si="22"/>
        <v>43509.25</v>
      </c>
      <c r="T385" s="8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t="s">
        <v>2036</v>
      </c>
      <c r="Q386" t="s">
        <v>2048</v>
      </c>
      <c r="R386" s="10">
        <f t="shared" si="21"/>
        <v>41.004167534903104</v>
      </c>
      <c r="S386" s="8">
        <f t="shared" si="22"/>
        <v>42776.25</v>
      </c>
      <c r="T386" s="8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t="s">
        <v>2037</v>
      </c>
      <c r="Q387" t="s">
        <v>2044</v>
      </c>
      <c r="R387" s="10">
        <f t="shared" ref="R387:R450" si="25">IFERROR(E387/H387,"0")</f>
        <v>50.007915567282325</v>
      </c>
      <c r="S387" s="8">
        <f t="shared" ref="S387:S450" si="26">K387/86400+DATE(1970,1,1)</f>
        <v>43553.208333333328</v>
      </c>
      <c r="T387" s="8">
        <f t="shared" ref="T387:T450" si="27">L387/86400+DATE(1970,1,1)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t="s">
        <v>2035</v>
      </c>
      <c r="Q388" t="s">
        <v>2042</v>
      </c>
      <c r="R388" s="10">
        <f t="shared" si="25"/>
        <v>96.960674157303373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t="s">
        <v>2034</v>
      </c>
      <c r="Q389" t="s">
        <v>2051</v>
      </c>
      <c r="R389" s="10">
        <f t="shared" si="25"/>
        <v>100.93160377358491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t="s">
        <v>2033</v>
      </c>
      <c r="Q390" t="s">
        <v>2050</v>
      </c>
      <c r="R390" s="10">
        <f t="shared" si="25"/>
        <v>89.227586206896547</v>
      </c>
      <c r="S390" s="8">
        <f t="shared" si="26"/>
        <v>40912.25</v>
      </c>
      <c r="T390" s="8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t="s">
        <v>2035</v>
      </c>
      <c r="Q391" t="s">
        <v>2042</v>
      </c>
      <c r="R391" s="10">
        <f t="shared" si="25"/>
        <v>87.979166666666671</v>
      </c>
      <c r="S391" s="8">
        <f t="shared" si="26"/>
        <v>40479.208333333336</v>
      </c>
      <c r="T391" s="8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t="s">
        <v>2039</v>
      </c>
      <c r="Q392" t="s">
        <v>2055</v>
      </c>
      <c r="R392" s="10">
        <f t="shared" si="25"/>
        <v>89.54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t="s">
        <v>2037</v>
      </c>
      <c r="Q393" t="s">
        <v>2044</v>
      </c>
      <c r="R393" s="10">
        <f t="shared" si="25"/>
        <v>29.09271523178808</v>
      </c>
      <c r="S393" s="8">
        <f t="shared" si="26"/>
        <v>41653.25</v>
      </c>
      <c r="T393" s="8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t="s">
        <v>2034</v>
      </c>
      <c r="Q394" t="s">
        <v>2051</v>
      </c>
      <c r="R394" s="10">
        <f t="shared" si="25"/>
        <v>42.006218905472636</v>
      </c>
      <c r="S394" s="8">
        <f t="shared" si="26"/>
        <v>40549.25</v>
      </c>
      <c r="T394" s="8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t="s">
        <v>2033</v>
      </c>
      <c r="Q395" t="s">
        <v>2058</v>
      </c>
      <c r="R395" s="10">
        <f t="shared" si="25"/>
        <v>47.004903563255965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t="s">
        <v>2036</v>
      </c>
      <c r="Q396" t="s">
        <v>2048</v>
      </c>
      <c r="R396" s="10">
        <f t="shared" si="25"/>
        <v>110.44117647058823</v>
      </c>
      <c r="S396" s="8">
        <f t="shared" si="26"/>
        <v>41484.208333333336</v>
      </c>
      <c r="T396" s="8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t="s">
        <v>2035</v>
      </c>
      <c r="Q397" t="s">
        <v>2042</v>
      </c>
      <c r="R397" s="10">
        <f t="shared" si="25"/>
        <v>41.990909090909092</v>
      </c>
      <c r="S397" s="8">
        <f t="shared" si="26"/>
        <v>40885.25</v>
      </c>
      <c r="T397" s="8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t="s">
        <v>2036</v>
      </c>
      <c r="Q398" t="s">
        <v>2043</v>
      </c>
      <c r="R398" s="10">
        <f t="shared" si="25"/>
        <v>48.012468827930178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t="s">
        <v>2033</v>
      </c>
      <c r="Q399" t="s">
        <v>2041</v>
      </c>
      <c r="R399" s="10">
        <f t="shared" si="25"/>
        <v>31.019823788546255</v>
      </c>
      <c r="S399" s="8">
        <f t="shared" si="26"/>
        <v>41417.208333333336</v>
      </c>
      <c r="T399" s="8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t="s">
        <v>2036</v>
      </c>
      <c r="Q400" t="s">
        <v>2045</v>
      </c>
      <c r="R400" s="10">
        <f t="shared" si="25"/>
        <v>99.203252032520325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t="s">
        <v>2033</v>
      </c>
      <c r="Q401" t="s">
        <v>2050</v>
      </c>
      <c r="R401" s="10">
        <f t="shared" si="25"/>
        <v>66.022316684378325</v>
      </c>
      <c r="S401" s="8">
        <f t="shared" si="26"/>
        <v>40576.25</v>
      </c>
      <c r="T401" s="8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t="s">
        <v>2039</v>
      </c>
      <c r="Q402" t="s">
        <v>2055</v>
      </c>
      <c r="R402" s="10">
        <f t="shared" si="25"/>
        <v>2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t="s">
        <v>2035</v>
      </c>
      <c r="Q403" t="s">
        <v>2042</v>
      </c>
      <c r="R403" s="10">
        <f t="shared" si="25"/>
        <v>46.060200668896321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t="s">
        <v>2036</v>
      </c>
      <c r="Q404" t="s">
        <v>2053</v>
      </c>
      <c r="R404" s="10">
        <f t="shared" si="25"/>
        <v>73.650000000000006</v>
      </c>
      <c r="S404" s="8">
        <f t="shared" si="26"/>
        <v>40914.25</v>
      </c>
      <c r="T404" s="8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t="s">
        <v>2035</v>
      </c>
      <c r="Q405" t="s">
        <v>2042</v>
      </c>
      <c r="R405" s="10">
        <f t="shared" si="25"/>
        <v>55.99336650082919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t="s">
        <v>2035</v>
      </c>
      <c r="Q406" t="s">
        <v>2042</v>
      </c>
      <c r="R406" s="10">
        <f t="shared" si="25"/>
        <v>68.985695127402778</v>
      </c>
      <c r="S406" s="8">
        <f t="shared" si="26"/>
        <v>43053.25</v>
      </c>
      <c r="T406" s="8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t="s">
        <v>2035</v>
      </c>
      <c r="Q407" t="s">
        <v>2042</v>
      </c>
      <c r="R407" s="10">
        <f t="shared" si="25"/>
        <v>60.981609195402299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t="s">
        <v>2036</v>
      </c>
      <c r="Q408" t="s">
        <v>2048</v>
      </c>
      <c r="R408" s="10">
        <f t="shared" si="25"/>
        <v>110.98139534883721</v>
      </c>
      <c r="S408" s="8">
        <f t="shared" si="26"/>
        <v>41304.25</v>
      </c>
      <c r="T408" s="8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t="s">
        <v>2035</v>
      </c>
      <c r="Q409" t="s">
        <v>2042</v>
      </c>
      <c r="R409" s="10">
        <f t="shared" si="25"/>
        <v>25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t="s">
        <v>2036</v>
      </c>
      <c r="Q410" t="s">
        <v>2048</v>
      </c>
      <c r="R410" s="10">
        <f t="shared" si="25"/>
        <v>78.759740259740255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t="s">
        <v>2033</v>
      </c>
      <c r="Q411" t="s">
        <v>2041</v>
      </c>
      <c r="R411" s="10">
        <f t="shared" si="25"/>
        <v>87.960784313725483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t="s">
        <v>2038</v>
      </c>
      <c r="Q412" t="s">
        <v>2061</v>
      </c>
      <c r="R412" s="10">
        <f t="shared" si="25"/>
        <v>49.987398739873989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t="s">
        <v>2035</v>
      </c>
      <c r="Q413" t="s">
        <v>2042</v>
      </c>
      <c r="R413" s="10">
        <f t="shared" si="25"/>
        <v>99.524390243902445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t="s">
        <v>2037</v>
      </c>
      <c r="Q414" t="s">
        <v>2054</v>
      </c>
      <c r="R414" s="10">
        <f t="shared" si="25"/>
        <v>104.82089552238806</v>
      </c>
      <c r="S414" s="8">
        <f t="shared" si="26"/>
        <v>41642.25</v>
      </c>
      <c r="T414" s="8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t="s">
        <v>2036</v>
      </c>
      <c r="Q415" t="s">
        <v>2045</v>
      </c>
      <c r="R415" s="10">
        <f t="shared" si="25"/>
        <v>108.01469237832875</v>
      </c>
      <c r="S415" s="8">
        <f t="shared" si="26"/>
        <v>43431.25</v>
      </c>
      <c r="T415" s="8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t="s">
        <v>2032</v>
      </c>
      <c r="Q416" t="s">
        <v>2046</v>
      </c>
      <c r="R416" s="10">
        <f t="shared" si="25"/>
        <v>28.998544660724033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t="s">
        <v>2035</v>
      </c>
      <c r="Q417" t="s">
        <v>2042</v>
      </c>
      <c r="R417" s="10">
        <f t="shared" si="25"/>
        <v>30.028708133971293</v>
      </c>
      <c r="S417" s="8">
        <f t="shared" si="26"/>
        <v>40921.25</v>
      </c>
      <c r="T417" s="8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t="s">
        <v>2036</v>
      </c>
      <c r="Q418" t="s">
        <v>2048</v>
      </c>
      <c r="R418" s="10">
        <f t="shared" si="25"/>
        <v>41.005559416261292</v>
      </c>
      <c r="S418" s="8">
        <f t="shared" si="26"/>
        <v>40560.25</v>
      </c>
      <c r="T418" s="8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t="s">
        <v>2035</v>
      </c>
      <c r="Q419" t="s">
        <v>2042</v>
      </c>
      <c r="R419" s="10">
        <f t="shared" si="25"/>
        <v>62.866666666666667</v>
      </c>
      <c r="S419" s="8">
        <f t="shared" si="26"/>
        <v>43407.208333333328</v>
      </c>
      <c r="T419" s="8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t="s">
        <v>2036</v>
      </c>
      <c r="Q420" t="s">
        <v>2048</v>
      </c>
      <c r="R420" s="10">
        <f t="shared" si="25"/>
        <v>47.005002501250623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t="s">
        <v>2034</v>
      </c>
      <c r="Q421" t="s">
        <v>2047</v>
      </c>
      <c r="R421" s="10">
        <f t="shared" si="25"/>
        <v>26.997693638285604</v>
      </c>
      <c r="S421" s="8">
        <f t="shared" si="26"/>
        <v>40899.25</v>
      </c>
      <c r="T421" s="8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t="s">
        <v>2035</v>
      </c>
      <c r="Q422" t="s">
        <v>2042</v>
      </c>
      <c r="R422" s="10">
        <f t="shared" si="25"/>
        <v>68.329787234042556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t="s">
        <v>2034</v>
      </c>
      <c r="Q423" t="s">
        <v>2051</v>
      </c>
      <c r="R423" s="10">
        <f t="shared" si="25"/>
        <v>50.974576271186443</v>
      </c>
      <c r="S423" s="8">
        <f t="shared" si="26"/>
        <v>42915.208333333328</v>
      </c>
      <c r="T423" s="8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t="s">
        <v>2035</v>
      </c>
      <c r="Q424" t="s">
        <v>2042</v>
      </c>
      <c r="R424" s="10">
        <f t="shared" si="25"/>
        <v>54.024390243902438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t="s">
        <v>2032</v>
      </c>
      <c r="Q425" t="s">
        <v>2046</v>
      </c>
      <c r="R425" s="10">
        <f t="shared" si="25"/>
        <v>97.055555555555557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t="s">
        <v>2033</v>
      </c>
      <c r="Q426" t="s">
        <v>2050</v>
      </c>
      <c r="R426" s="10">
        <f t="shared" si="25"/>
        <v>24.867469879518072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t="s">
        <v>2039</v>
      </c>
      <c r="Q427" t="s">
        <v>2055</v>
      </c>
      <c r="R427" s="10">
        <f t="shared" si="25"/>
        <v>84.423913043478265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t="s">
        <v>2035</v>
      </c>
      <c r="Q428" t="s">
        <v>2042</v>
      </c>
      <c r="R428" s="10">
        <f t="shared" si="25"/>
        <v>47.091324200913242</v>
      </c>
      <c r="S428" s="8">
        <f t="shared" si="26"/>
        <v>41332.25</v>
      </c>
      <c r="T428" s="8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t="s">
        <v>2035</v>
      </c>
      <c r="Q429" t="s">
        <v>2042</v>
      </c>
      <c r="R429" s="10">
        <f t="shared" si="25"/>
        <v>77.996041171813147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t="s">
        <v>2036</v>
      </c>
      <c r="Q430" t="s">
        <v>2045</v>
      </c>
      <c r="R430" s="10">
        <f t="shared" si="25"/>
        <v>62.967871485943775</v>
      </c>
      <c r="S430" s="8">
        <f t="shared" si="26"/>
        <v>40585.25</v>
      </c>
      <c r="T430" s="8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t="s">
        <v>2039</v>
      </c>
      <c r="Q431" t="s">
        <v>2055</v>
      </c>
      <c r="R431" s="10">
        <f t="shared" si="25"/>
        <v>81.006080449017773</v>
      </c>
      <c r="S431" s="8">
        <f t="shared" si="26"/>
        <v>41680.25</v>
      </c>
      <c r="T431" s="8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t="s">
        <v>2035</v>
      </c>
      <c r="Q432" t="s">
        <v>2042</v>
      </c>
      <c r="R432" s="10">
        <f t="shared" si="25"/>
        <v>65.321428571428569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t="s">
        <v>2035</v>
      </c>
      <c r="Q433" t="s">
        <v>2042</v>
      </c>
      <c r="R433" s="10">
        <f t="shared" si="25"/>
        <v>104.43617021276596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t="s">
        <v>2035</v>
      </c>
      <c r="Q434" t="s">
        <v>2042</v>
      </c>
      <c r="R434" s="10">
        <f t="shared" si="25"/>
        <v>69.989010989010993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t="s">
        <v>2036</v>
      </c>
      <c r="Q435" t="s">
        <v>2048</v>
      </c>
      <c r="R435" s="10">
        <f t="shared" si="25"/>
        <v>83.023989898989896</v>
      </c>
      <c r="S435" s="8">
        <f t="shared" si="26"/>
        <v>41603.25</v>
      </c>
      <c r="T435" s="8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t="s">
        <v>2035</v>
      </c>
      <c r="Q436" t="s">
        <v>2042</v>
      </c>
      <c r="R436" s="10">
        <f t="shared" si="25"/>
        <v>90.3</v>
      </c>
      <c r="S436" s="8">
        <f t="shared" si="26"/>
        <v>42705.25</v>
      </c>
      <c r="T436" s="8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t="s">
        <v>2035</v>
      </c>
      <c r="Q437" t="s">
        <v>2042</v>
      </c>
      <c r="R437" s="10">
        <f t="shared" si="25"/>
        <v>103.98131932282546</v>
      </c>
      <c r="S437" s="8">
        <f t="shared" si="26"/>
        <v>41988.25</v>
      </c>
      <c r="T437" s="8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t="s">
        <v>2033</v>
      </c>
      <c r="Q438" t="s">
        <v>2058</v>
      </c>
      <c r="R438" s="10">
        <f t="shared" si="25"/>
        <v>54.931726907630519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t="s">
        <v>2036</v>
      </c>
      <c r="Q439" t="s">
        <v>2045</v>
      </c>
      <c r="R439" s="10">
        <f t="shared" si="25"/>
        <v>51.921875</v>
      </c>
      <c r="S439" s="8">
        <f t="shared" si="26"/>
        <v>42260.208333333328</v>
      </c>
      <c r="T439" s="8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t="s">
        <v>2035</v>
      </c>
      <c r="Q440" t="s">
        <v>2042</v>
      </c>
      <c r="R440" s="10">
        <f t="shared" si="25"/>
        <v>60.02834008097166</v>
      </c>
      <c r="S440" s="8">
        <f t="shared" si="26"/>
        <v>41337.25</v>
      </c>
      <c r="T440" s="8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t="s">
        <v>2036</v>
      </c>
      <c r="Q441" t="s">
        <v>2063</v>
      </c>
      <c r="R441" s="10">
        <f t="shared" si="25"/>
        <v>44.003488879197555</v>
      </c>
      <c r="S441" s="8">
        <f t="shared" si="26"/>
        <v>42680.208333333328</v>
      </c>
      <c r="T441" s="8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t="s">
        <v>2036</v>
      </c>
      <c r="Q442" t="s">
        <v>2060</v>
      </c>
      <c r="R442" s="10">
        <f t="shared" si="25"/>
        <v>53.003513254551258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t="s">
        <v>2034</v>
      </c>
      <c r="Q443" t="s">
        <v>2051</v>
      </c>
      <c r="R443" s="10">
        <f t="shared" si="25"/>
        <v>54.5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t="s">
        <v>2035</v>
      </c>
      <c r="Q444" t="s">
        <v>2042</v>
      </c>
      <c r="R444" s="10">
        <f t="shared" si="25"/>
        <v>75.04195804195804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t="s">
        <v>2035</v>
      </c>
      <c r="Q445" t="s">
        <v>2042</v>
      </c>
      <c r="R445" s="10">
        <f t="shared" si="25"/>
        <v>35.911111111111111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t="s">
        <v>2033</v>
      </c>
      <c r="Q446" t="s">
        <v>2050</v>
      </c>
      <c r="R446" s="10">
        <f t="shared" si="25"/>
        <v>36.952702702702702</v>
      </c>
      <c r="S446" s="8">
        <f t="shared" si="26"/>
        <v>40748.208333333336</v>
      </c>
      <c r="T446" s="8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t="s">
        <v>2035</v>
      </c>
      <c r="Q447" t="s">
        <v>2042</v>
      </c>
      <c r="R447" s="10">
        <f t="shared" si="25"/>
        <v>63.170588235294119</v>
      </c>
      <c r="S447" s="8">
        <f t="shared" si="26"/>
        <v>40515.25</v>
      </c>
      <c r="T447" s="8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t="s">
        <v>2034</v>
      </c>
      <c r="Q448" t="s">
        <v>2051</v>
      </c>
      <c r="R448" s="10">
        <f t="shared" si="25"/>
        <v>29.99462365591398</v>
      </c>
      <c r="S448" s="8">
        <f t="shared" si="26"/>
        <v>41261.25</v>
      </c>
      <c r="T448" s="8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t="s">
        <v>2036</v>
      </c>
      <c r="Q449" t="s">
        <v>2060</v>
      </c>
      <c r="R449" s="10">
        <f t="shared" si="25"/>
        <v>86</v>
      </c>
      <c r="S449" s="8">
        <f t="shared" si="26"/>
        <v>43088.25</v>
      </c>
      <c r="T449" s="8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t="s">
        <v>2038</v>
      </c>
      <c r="Q450" t="s">
        <v>2052</v>
      </c>
      <c r="R450" s="10">
        <f t="shared" si="25"/>
        <v>75.014876033057845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t="s">
        <v>2038</v>
      </c>
      <c r="Q451" t="s">
        <v>2052</v>
      </c>
      <c r="R451" s="10">
        <f t="shared" ref="R451:R514" si="29">IFERROR(E451/H451,"0")</f>
        <v>101.19767441860465</v>
      </c>
      <c r="S451" s="8">
        <f t="shared" ref="S451:S514" si="30">K451/86400+DATE(1970,1,1)</f>
        <v>43530.25</v>
      </c>
      <c r="T451" s="8">
        <f t="shared" ref="T451:T514" si="31">L451/86400+DATE(1970,1,1)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t="s">
        <v>2036</v>
      </c>
      <c r="Q452" t="s">
        <v>2045</v>
      </c>
      <c r="R452" s="10">
        <f t="shared" si="29"/>
        <v>4</v>
      </c>
      <c r="S452" s="8">
        <f t="shared" si="30"/>
        <v>43394.208333333328</v>
      </c>
      <c r="T452" s="8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t="s">
        <v>2033</v>
      </c>
      <c r="Q453" t="s">
        <v>2041</v>
      </c>
      <c r="R453" s="10">
        <f t="shared" si="29"/>
        <v>29.001272669424118</v>
      </c>
      <c r="S453" s="8">
        <f t="shared" si="30"/>
        <v>42935.208333333328</v>
      </c>
      <c r="T453" s="8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t="s">
        <v>2036</v>
      </c>
      <c r="Q454" t="s">
        <v>2043</v>
      </c>
      <c r="R454" s="10">
        <f t="shared" si="29"/>
        <v>98.225806451612897</v>
      </c>
      <c r="S454" s="8">
        <f t="shared" si="30"/>
        <v>40365.208333333336</v>
      </c>
      <c r="T454" s="8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t="s">
        <v>2036</v>
      </c>
      <c r="Q455" t="s">
        <v>2063</v>
      </c>
      <c r="R455" s="10">
        <f t="shared" si="29"/>
        <v>87.001693480101608</v>
      </c>
      <c r="S455" s="8">
        <f t="shared" si="30"/>
        <v>42705.25</v>
      </c>
      <c r="T455" s="8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t="s">
        <v>2036</v>
      </c>
      <c r="Q456" t="s">
        <v>2043</v>
      </c>
      <c r="R456" s="10">
        <f t="shared" si="29"/>
        <v>45.205128205128204</v>
      </c>
      <c r="S456" s="8">
        <f t="shared" si="30"/>
        <v>41568.208333333336</v>
      </c>
      <c r="T456" s="8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t="s">
        <v>2035</v>
      </c>
      <c r="Q457" t="s">
        <v>2042</v>
      </c>
      <c r="R457" s="10">
        <f t="shared" si="29"/>
        <v>37.001341561577675</v>
      </c>
      <c r="S457" s="8">
        <f t="shared" si="30"/>
        <v>40809.208333333336</v>
      </c>
      <c r="T457" s="8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t="s">
        <v>2033</v>
      </c>
      <c r="Q458" t="s">
        <v>2050</v>
      </c>
      <c r="R458" s="10">
        <f t="shared" si="29"/>
        <v>94.976947040498445</v>
      </c>
      <c r="S458" s="8">
        <f t="shared" si="30"/>
        <v>43141.25</v>
      </c>
      <c r="T458" s="8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t="s">
        <v>2035</v>
      </c>
      <c r="Q459" t="s">
        <v>2042</v>
      </c>
      <c r="R459" s="10">
        <f t="shared" si="29"/>
        <v>28.956521739130434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t="s">
        <v>2035</v>
      </c>
      <c r="Q460" t="s">
        <v>2042</v>
      </c>
      <c r="R460" s="10">
        <f t="shared" si="29"/>
        <v>55.993396226415094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t="s">
        <v>2036</v>
      </c>
      <c r="Q461" t="s">
        <v>2048</v>
      </c>
      <c r="R461" s="10">
        <f t="shared" si="29"/>
        <v>54.038095238095238</v>
      </c>
      <c r="S461" s="8">
        <f t="shared" si="30"/>
        <v>42001.25</v>
      </c>
      <c r="T461" s="8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t="s">
        <v>2035</v>
      </c>
      <c r="Q462" t="s">
        <v>2042</v>
      </c>
      <c r="R462" s="10">
        <f t="shared" si="29"/>
        <v>82.38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t="s">
        <v>2036</v>
      </c>
      <c r="Q463" t="s">
        <v>2043</v>
      </c>
      <c r="R463" s="10">
        <f t="shared" si="29"/>
        <v>66.997115384615384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t="s">
        <v>2038</v>
      </c>
      <c r="Q464" t="s">
        <v>2061</v>
      </c>
      <c r="R464" s="10">
        <f t="shared" si="29"/>
        <v>107.91401869158878</v>
      </c>
      <c r="S464" s="8">
        <f t="shared" si="30"/>
        <v>41304.25</v>
      </c>
      <c r="T464" s="8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t="s">
        <v>2036</v>
      </c>
      <c r="Q465" t="s">
        <v>2045</v>
      </c>
      <c r="R465" s="10">
        <f t="shared" si="29"/>
        <v>69.009501187648453</v>
      </c>
      <c r="S465" s="8">
        <f t="shared" si="30"/>
        <v>41639.25</v>
      </c>
      <c r="T465" s="8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t="s">
        <v>2035</v>
      </c>
      <c r="Q466" t="s">
        <v>2042</v>
      </c>
      <c r="R466" s="10">
        <f t="shared" si="29"/>
        <v>39.006568144499177</v>
      </c>
      <c r="S466" s="8">
        <f t="shared" si="30"/>
        <v>43142.25</v>
      </c>
      <c r="T466" s="8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t="s">
        <v>2037</v>
      </c>
      <c r="Q467" t="s">
        <v>2059</v>
      </c>
      <c r="R467" s="10">
        <f t="shared" si="29"/>
        <v>110.3625</v>
      </c>
      <c r="S467" s="8">
        <f t="shared" si="30"/>
        <v>43127.25</v>
      </c>
      <c r="T467" s="8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t="s">
        <v>2034</v>
      </c>
      <c r="Q468" t="s">
        <v>2051</v>
      </c>
      <c r="R468" s="10">
        <f t="shared" si="29"/>
        <v>94.857142857142861</v>
      </c>
      <c r="S468" s="8">
        <f t="shared" si="30"/>
        <v>41409.208333333336</v>
      </c>
      <c r="T468" s="8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t="s">
        <v>2034</v>
      </c>
      <c r="Q469" t="s">
        <v>2047</v>
      </c>
      <c r="R469" s="10">
        <f t="shared" si="29"/>
        <v>57.935251798561154</v>
      </c>
      <c r="S469" s="8">
        <f t="shared" si="30"/>
        <v>42331.25</v>
      </c>
      <c r="T469" s="8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t="s">
        <v>2035</v>
      </c>
      <c r="Q470" t="s">
        <v>2042</v>
      </c>
      <c r="R470" s="10">
        <f t="shared" si="29"/>
        <v>101.25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t="s">
        <v>2036</v>
      </c>
      <c r="Q471" t="s">
        <v>2043</v>
      </c>
      <c r="R471" s="10">
        <f t="shared" si="29"/>
        <v>64.95597484276729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t="s">
        <v>2034</v>
      </c>
      <c r="Q472" t="s">
        <v>2051</v>
      </c>
      <c r="R472" s="10">
        <f t="shared" si="29"/>
        <v>27.00524934383202</v>
      </c>
      <c r="S472" s="8">
        <f t="shared" si="30"/>
        <v>42716.25</v>
      </c>
      <c r="T472" s="8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t="s">
        <v>2032</v>
      </c>
      <c r="Q473" t="s">
        <v>2046</v>
      </c>
      <c r="R473" s="10">
        <f t="shared" si="29"/>
        <v>50.97422680412371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t="s">
        <v>2033</v>
      </c>
      <c r="Q474" t="s">
        <v>2041</v>
      </c>
      <c r="R474" s="10">
        <f t="shared" si="29"/>
        <v>104.94260869565217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t="s">
        <v>2033</v>
      </c>
      <c r="Q475" t="s">
        <v>2049</v>
      </c>
      <c r="R475" s="10">
        <f t="shared" si="29"/>
        <v>84.028301886792448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t="s">
        <v>2036</v>
      </c>
      <c r="Q476" t="s">
        <v>2060</v>
      </c>
      <c r="R476" s="10">
        <f t="shared" si="29"/>
        <v>102.85915492957747</v>
      </c>
      <c r="S476" s="8">
        <f t="shared" si="30"/>
        <v>41989.25</v>
      </c>
      <c r="T476" s="8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t="s">
        <v>2037</v>
      </c>
      <c r="Q477" t="s">
        <v>2059</v>
      </c>
      <c r="R477" s="10">
        <f t="shared" si="29"/>
        <v>39.962085308056871</v>
      </c>
      <c r="S477" s="8">
        <f t="shared" si="30"/>
        <v>41450.208333333336</v>
      </c>
      <c r="T477" s="8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t="s">
        <v>2037</v>
      </c>
      <c r="Q478" t="s">
        <v>2054</v>
      </c>
      <c r="R478" s="10">
        <f t="shared" si="29"/>
        <v>51.001785714285717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t="s">
        <v>2036</v>
      </c>
      <c r="Q479" t="s">
        <v>2063</v>
      </c>
      <c r="R479" s="10">
        <f t="shared" si="29"/>
        <v>40.823008849557525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t="s">
        <v>2034</v>
      </c>
      <c r="Q480" t="s">
        <v>2051</v>
      </c>
      <c r="R480" s="10">
        <f t="shared" si="29"/>
        <v>58.999637155297535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t="s">
        <v>2032</v>
      </c>
      <c r="Q481" t="s">
        <v>2046</v>
      </c>
      <c r="R481" s="10">
        <f t="shared" si="29"/>
        <v>71.156069364161851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t="s">
        <v>2039</v>
      </c>
      <c r="Q482" t="s">
        <v>2055</v>
      </c>
      <c r="R482" s="10">
        <f t="shared" si="29"/>
        <v>99.494252873563212</v>
      </c>
      <c r="S482" s="8">
        <f t="shared" si="30"/>
        <v>40248.25</v>
      </c>
      <c r="T482" s="8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t="s">
        <v>2035</v>
      </c>
      <c r="Q483" t="s">
        <v>2042</v>
      </c>
      <c r="R483" s="10">
        <f t="shared" si="29"/>
        <v>103.98634590377114</v>
      </c>
      <c r="S483" s="8">
        <f t="shared" si="30"/>
        <v>41913.208333333336</v>
      </c>
      <c r="T483" s="8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t="s">
        <v>2037</v>
      </c>
      <c r="Q484" t="s">
        <v>2054</v>
      </c>
      <c r="R484" s="10">
        <f t="shared" si="29"/>
        <v>76.555555555555557</v>
      </c>
      <c r="S484" s="8">
        <f t="shared" si="30"/>
        <v>40963.25</v>
      </c>
      <c r="T484" s="8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t="s">
        <v>2035</v>
      </c>
      <c r="Q485" t="s">
        <v>2042</v>
      </c>
      <c r="R485" s="10">
        <f t="shared" si="29"/>
        <v>87.068592057761734</v>
      </c>
      <c r="S485" s="8">
        <f t="shared" si="30"/>
        <v>43811.25</v>
      </c>
      <c r="T485" s="8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t="s">
        <v>2032</v>
      </c>
      <c r="Q486" t="s">
        <v>2046</v>
      </c>
      <c r="R486" s="10">
        <f t="shared" si="29"/>
        <v>48.99554707379135</v>
      </c>
      <c r="S486" s="8">
        <f t="shared" si="30"/>
        <v>41855.208333333336</v>
      </c>
      <c r="T486" s="8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t="s">
        <v>2035</v>
      </c>
      <c r="Q487" t="s">
        <v>2042</v>
      </c>
      <c r="R487" s="10">
        <f t="shared" si="29"/>
        <v>42.969135802469133</v>
      </c>
      <c r="S487" s="8">
        <f t="shared" si="30"/>
        <v>43626.208333333328</v>
      </c>
      <c r="T487" s="8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t="s">
        <v>2037</v>
      </c>
      <c r="Q488" t="s">
        <v>2059</v>
      </c>
      <c r="R488" s="10">
        <f t="shared" si="29"/>
        <v>33.428571428571431</v>
      </c>
      <c r="S488" s="8">
        <f t="shared" si="30"/>
        <v>43168.25</v>
      </c>
      <c r="T488" s="8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t="s">
        <v>2035</v>
      </c>
      <c r="Q489" t="s">
        <v>2042</v>
      </c>
      <c r="R489" s="10">
        <f t="shared" si="29"/>
        <v>83.982949701619773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t="s">
        <v>2035</v>
      </c>
      <c r="Q490" t="s">
        <v>2042</v>
      </c>
      <c r="R490" s="10">
        <f t="shared" si="29"/>
        <v>101.41739130434783</v>
      </c>
      <c r="S490" s="8">
        <f t="shared" si="30"/>
        <v>42403.25</v>
      </c>
      <c r="T490" s="8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t="s">
        <v>2034</v>
      </c>
      <c r="Q491" t="s">
        <v>2051</v>
      </c>
      <c r="R491" s="10">
        <f t="shared" si="29"/>
        <v>109.87058823529412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t="s">
        <v>2040</v>
      </c>
      <c r="Q492" t="s">
        <v>2064</v>
      </c>
      <c r="R492" s="10">
        <f t="shared" si="29"/>
        <v>31.916666666666668</v>
      </c>
      <c r="S492" s="8">
        <f t="shared" si="30"/>
        <v>43786.25</v>
      </c>
      <c r="T492" s="8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t="s">
        <v>2032</v>
      </c>
      <c r="Q493" t="s">
        <v>2046</v>
      </c>
      <c r="R493" s="10">
        <f t="shared" si="29"/>
        <v>70.993450675399103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t="s">
        <v>2036</v>
      </c>
      <c r="Q494" t="s">
        <v>2053</v>
      </c>
      <c r="R494" s="10">
        <f t="shared" si="29"/>
        <v>77.026890756302521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t="s">
        <v>2039</v>
      </c>
      <c r="Q495" t="s">
        <v>2055</v>
      </c>
      <c r="R495" s="10">
        <f t="shared" si="29"/>
        <v>101.78125</v>
      </c>
      <c r="S495" s="8">
        <f t="shared" si="30"/>
        <v>43645.208333333328</v>
      </c>
      <c r="T495" s="8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t="s">
        <v>2034</v>
      </c>
      <c r="Q496" t="s">
        <v>2051</v>
      </c>
      <c r="R496" s="10">
        <f t="shared" si="29"/>
        <v>51.059701492537314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t="s">
        <v>2035</v>
      </c>
      <c r="Q497" t="s">
        <v>2042</v>
      </c>
      <c r="R497" s="10">
        <f t="shared" si="29"/>
        <v>68.02051282051282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t="s">
        <v>2036</v>
      </c>
      <c r="Q498" t="s">
        <v>2045</v>
      </c>
      <c r="R498" s="10">
        <f t="shared" si="29"/>
        <v>30.87037037037037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t="s">
        <v>2034</v>
      </c>
      <c r="Q499" t="s">
        <v>2051</v>
      </c>
      <c r="R499" s="10">
        <f t="shared" si="29"/>
        <v>27.908333333333335</v>
      </c>
      <c r="S499" s="8">
        <f t="shared" si="30"/>
        <v>42724.25</v>
      </c>
      <c r="T499" s="8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t="s">
        <v>2034</v>
      </c>
      <c r="Q500" t="s">
        <v>2047</v>
      </c>
      <c r="R500" s="10">
        <f t="shared" si="29"/>
        <v>79.994818652849744</v>
      </c>
      <c r="S500" s="8">
        <f t="shared" si="30"/>
        <v>42005.25</v>
      </c>
      <c r="T500" s="8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t="s">
        <v>2036</v>
      </c>
      <c r="Q501" t="s">
        <v>2048</v>
      </c>
      <c r="R501" s="10">
        <f t="shared" si="29"/>
        <v>38.003378378378379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s">
        <v>2035</v>
      </c>
      <c r="Q502" t="s">
        <v>2042</v>
      </c>
      <c r="R502" s="10" t="str">
        <f t="shared" si="29"/>
        <v>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t="s">
        <v>2036</v>
      </c>
      <c r="Q503" t="s">
        <v>2048</v>
      </c>
      <c r="R503" s="10">
        <f t="shared" si="29"/>
        <v>59.990534521158132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t="s">
        <v>2038</v>
      </c>
      <c r="Q504" t="s">
        <v>2052</v>
      </c>
      <c r="R504" s="10">
        <f t="shared" si="29"/>
        <v>37.037634408602152</v>
      </c>
      <c r="S504" s="8">
        <f t="shared" si="30"/>
        <v>41117.208333333336</v>
      </c>
      <c r="T504" s="8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t="s">
        <v>2036</v>
      </c>
      <c r="Q505" t="s">
        <v>2043</v>
      </c>
      <c r="R505" s="10">
        <f t="shared" si="29"/>
        <v>99.963043478260872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t="s">
        <v>2033</v>
      </c>
      <c r="Q506" t="s">
        <v>2041</v>
      </c>
      <c r="R506" s="10">
        <f t="shared" si="29"/>
        <v>111.6774193548387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t="s">
        <v>2037</v>
      </c>
      <c r="Q507" t="s">
        <v>2056</v>
      </c>
      <c r="R507" s="10">
        <f t="shared" si="29"/>
        <v>36.014409221902014</v>
      </c>
      <c r="S507" s="8">
        <f t="shared" si="30"/>
        <v>41341.25</v>
      </c>
      <c r="T507" s="8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t="s">
        <v>2035</v>
      </c>
      <c r="Q508" t="s">
        <v>2042</v>
      </c>
      <c r="R508" s="10">
        <f t="shared" si="29"/>
        <v>66.010284810126578</v>
      </c>
      <c r="S508" s="8">
        <f t="shared" si="30"/>
        <v>43062.25</v>
      </c>
      <c r="T508" s="8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t="s">
        <v>2034</v>
      </c>
      <c r="Q509" t="s">
        <v>2047</v>
      </c>
      <c r="R509" s="10">
        <f t="shared" si="29"/>
        <v>44.05263157894737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t="s">
        <v>2035</v>
      </c>
      <c r="Q510" t="s">
        <v>2042</v>
      </c>
      <c r="R510" s="10">
        <f t="shared" si="29"/>
        <v>52.999726551818434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t="s">
        <v>2035</v>
      </c>
      <c r="Q511" t="s">
        <v>2042</v>
      </c>
      <c r="R511" s="10">
        <f t="shared" si="29"/>
        <v>95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t="s">
        <v>2036</v>
      </c>
      <c r="Q512" t="s">
        <v>2043</v>
      </c>
      <c r="R512" s="10">
        <f t="shared" si="29"/>
        <v>70.908396946564892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t="s">
        <v>2035</v>
      </c>
      <c r="Q513" t="s">
        <v>2042</v>
      </c>
      <c r="R513" s="10">
        <f t="shared" si="29"/>
        <v>98.060773480662988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t="s">
        <v>2038</v>
      </c>
      <c r="Q514" t="s">
        <v>2052</v>
      </c>
      <c r="R514" s="10">
        <f t="shared" si="29"/>
        <v>53.046025104602514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t="s">
        <v>2036</v>
      </c>
      <c r="Q515" t="s">
        <v>2060</v>
      </c>
      <c r="R515" s="10">
        <f t="shared" ref="R515:R578" si="33">IFERROR(E515/H515,"0")</f>
        <v>93.142857142857139</v>
      </c>
      <c r="S515" s="8">
        <f t="shared" ref="S515:S578" si="34">K515/86400+DATE(1970,1,1)</f>
        <v>40430.208333333336</v>
      </c>
      <c r="T515" s="8">
        <f t="shared" ref="T515:T578" si="35">L515/86400+DATE(1970,1,1)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t="s">
        <v>2033</v>
      </c>
      <c r="Q516" t="s">
        <v>2041</v>
      </c>
      <c r="R516" s="10">
        <f t="shared" si="33"/>
        <v>58.945075757575758</v>
      </c>
      <c r="S516" s="8">
        <f t="shared" si="34"/>
        <v>41614.25</v>
      </c>
      <c r="T516" s="8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t="s">
        <v>2035</v>
      </c>
      <c r="Q517" t="s">
        <v>2042</v>
      </c>
      <c r="R517" s="10">
        <f t="shared" si="33"/>
        <v>36.067669172932334</v>
      </c>
      <c r="S517" s="8">
        <f t="shared" si="34"/>
        <v>40900.25</v>
      </c>
      <c r="T517" s="8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t="s">
        <v>2037</v>
      </c>
      <c r="Q518" t="s">
        <v>2044</v>
      </c>
      <c r="R518" s="10">
        <f t="shared" si="33"/>
        <v>63.030732860520096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t="s">
        <v>2032</v>
      </c>
      <c r="Q519" t="s">
        <v>2046</v>
      </c>
      <c r="R519" s="10">
        <f t="shared" si="33"/>
        <v>84.717948717948715</v>
      </c>
      <c r="S519" s="8">
        <f t="shared" si="34"/>
        <v>42860.208333333328</v>
      </c>
      <c r="T519" s="8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t="s">
        <v>2036</v>
      </c>
      <c r="Q520" t="s">
        <v>2045</v>
      </c>
      <c r="R520" s="10">
        <f t="shared" si="33"/>
        <v>62.2</v>
      </c>
      <c r="S520" s="8">
        <f t="shared" si="34"/>
        <v>43154.25</v>
      </c>
      <c r="T520" s="8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t="s">
        <v>2033</v>
      </c>
      <c r="Q521" t="s">
        <v>2041</v>
      </c>
      <c r="R521" s="10">
        <f t="shared" si="33"/>
        <v>101.97518330513255</v>
      </c>
      <c r="S521" s="8">
        <f t="shared" si="34"/>
        <v>42012.25</v>
      </c>
      <c r="T521" s="8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t="s">
        <v>2035</v>
      </c>
      <c r="Q522" t="s">
        <v>2042</v>
      </c>
      <c r="R522" s="10">
        <f t="shared" si="33"/>
        <v>106.4375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t="s">
        <v>2036</v>
      </c>
      <c r="Q523" t="s">
        <v>2043</v>
      </c>
      <c r="R523" s="10">
        <f t="shared" si="33"/>
        <v>29.975609756097562</v>
      </c>
      <c r="S523" s="8">
        <f t="shared" si="34"/>
        <v>42605.208333333328</v>
      </c>
      <c r="T523" s="8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t="s">
        <v>2036</v>
      </c>
      <c r="Q524" t="s">
        <v>2053</v>
      </c>
      <c r="R524" s="10">
        <f t="shared" si="33"/>
        <v>85.806282722513089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t="s">
        <v>2036</v>
      </c>
      <c r="Q525" t="s">
        <v>2053</v>
      </c>
      <c r="R525" s="10">
        <f t="shared" si="33"/>
        <v>70.82022471910112</v>
      </c>
      <c r="S525" s="8">
        <f t="shared" si="34"/>
        <v>40241.25</v>
      </c>
      <c r="T525" s="8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t="s">
        <v>2035</v>
      </c>
      <c r="Q526" t="s">
        <v>2042</v>
      </c>
      <c r="R526" s="10">
        <f t="shared" si="33"/>
        <v>40.998484082870135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t="s">
        <v>2034</v>
      </c>
      <c r="Q527" t="s">
        <v>2051</v>
      </c>
      <c r="R527" s="10">
        <f t="shared" si="33"/>
        <v>28.063492063492063</v>
      </c>
      <c r="S527" s="8">
        <f t="shared" si="34"/>
        <v>40505.25</v>
      </c>
      <c r="T527" s="8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t="s">
        <v>2035</v>
      </c>
      <c r="Q528" t="s">
        <v>2042</v>
      </c>
      <c r="R528" s="10">
        <f t="shared" si="33"/>
        <v>88.054421768707485</v>
      </c>
      <c r="S528" s="8">
        <f t="shared" si="34"/>
        <v>42364.25</v>
      </c>
      <c r="T528" s="8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t="s">
        <v>2036</v>
      </c>
      <c r="Q529" t="s">
        <v>2045</v>
      </c>
      <c r="R529" s="10">
        <f t="shared" si="33"/>
        <v>31</v>
      </c>
      <c r="S529" s="8">
        <f t="shared" si="34"/>
        <v>42405.25</v>
      </c>
      <c r="T529" s="8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t="s">
        <v>2033</v>
      </c>
      <c r="Q530" t="s">
        <v>2050</v>
      </c>
      <c r="R530" s="10">
        <f t="shared" si="33"/>
        <v>90.337500000000006</v>
      </c>
      <c r="S530" s="8">
        <f t="shared" si="34"/>
        <v>41601.25</v>
      </c>
      <c r="T530" s="8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t="s">
        <v>2038</v>
      </c>
      <c r="Q531" t="s">
        <v>2052</v>
      </c>
      <c r="R531" s="10">
        <f t="shared" si="33"/>
        <v>63.777777777777779</v>
      </c>
      <c r="S531" s="8">
        <f t="shared" si="34"/>
        <v>41769.208333333336</v>
      </c>
      <c r="T531" s="8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t="s">
        <v>2037</v>
      </c>
      <c r="Q532" t="s">
        <v>2054</v>
      </c>
      <c r="R532" s="10">
        <f t="shared" si="33"/>
        <v>53.995515695067262</v>
      </c>
      <c r="S532" s="8">
        <f t="shared" si="34"/>
        <v>40421.208333333336</v>
      </c>
      <c r="T532" s="8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t="s">
        <v>2038</v>
      </c>
      <c r="Q533" t="s">
        <v>2052</v>
      </c>
      <c r="R533" s="10">
        <f t="shared" si="33"/>
        <v>48.993956043956047</v>
      </c>
      <c r="S533" s="8">
        <f t="shared" si="34"/>
        <v>41589.25</v>
      </c>
      <c r="T533" s="8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t="s">
        <v>2035</v>
      </c>
      <c r="Q534" t="s">
        <v>2042</v>
      </c>
      <c r="R534" s="10">
        <f t="shared" si="33"/>
        <v>63.857142857142854</v>
      </c>
      <c r="S534" s="8">
        <f t="shared" si="34"/>
        <v>43125.25</v>
      </c>
      <c r="T534" s="8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t="s">
        <v>2033</v>
      </c>
      <c r="Q535" t="s">
        <v>2050</v>
      </c>
      <c r="R535" s="10">
        <f t="shared" si="33"/>
        <v>82.996393146979258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t="s">
        <v>2036</v>
      </c>
      <c r="Q536" t="s">
        <v>2043</v>
      </c>
      <c r="R536" s="10">
        <f t="shared" si="33"/>
        <v>55.08230452674897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t="s">
        <v>2035</v>
      </c>
      <c r="Q537" t="s">
        <v>2042</v>
      </c>
      <c r="R537" s="10">
        <f t="shared" si="33"/>
        <v>62.044554455445542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t="s">
        <v>2037</v>
      </c>
      <c r="Q538" t="s">
        <v>2054</v>
      </c>
      <c r="R538" s="10">
        <f t="shared" si="33"/>
        <v>104.97857142857143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t="s">
        <v>2036</v>
      </c>
      <c r="Q539" t="s">
        <v>2048</v>
      </c>
      <c r="R539" s="10">
        <f t="shared" si="33"/>
        <v>94.044676806083643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t="s">
        <v>2038</v>
      </c>
      <c r="Q540" t="s">
        <v>2061</v>
      </c>
      <c r="R540" s="10">
        <f t="shared" si="33"/>
        <v>44.007716049382715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t="s">
        <v>2032</v>
      </c>
      <c r="Q541" t="s">
        <v>2046</v>
      </c>
      <c r="R541" s="10">
        <f t="shared" si="33"/>
        <v>92.467532467532465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t="s">
        <v>2039</v>
      </c>
      <c r="Q542" t="s">
        <v>2055</v>
      </c>
      <c r="R542" s="10">
        <f t="shared" si="33"/>
        <v>57.072874493927124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t="s">
        <v>2038</v>
      </c>
      <c r="Q543" t="s">
        <v>2061</v>
      </c>
      <c r="R543" s="10">
        <f t="shared" si="33"/>
        <v>109.07848101265823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t="s">
        <v>2033</v>
      </c>
      <c r="Q544" t="s">
        <v>2050</v>
      </c>
      <c r="R544" s="10">
        <f t="shared" si="33"/>
        <v>39.387755102040813</v>
      </c>
      <c r="S544" s="8">
        <f t="shared" si="34"/>
        <v>42391.25</v>
      </c>
      <c r="T544" s="8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t="s">
        <v>2038</v>
      </c>
      <c r="Q545" t="s">
        <v>2052</v>
      </c>
      <c r="R545" s="10">
        <f t="shared" si="33"/>
        <v>77.022222222222226</v>
      </c>
      <c r="S545" s="8">
        <f t="shared" si="34"/>
        <v>41528.208333333336</v>
      </c>
      <c r="T545" s="8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t="s">
        <v>2033</v>
      </c>
      <c r="Q546" t="s">
        <v>2041</v>
      </c>
      <c r="R546" s="10">
        <f t="shared" si="33"/>
        <v>92.166666666666671</v>
      </c>
      <c r="S546" s="8">
        <f t="shared" si="34"/>
        <v>42377.25</v>
      </c>
      <c r="T546" s="8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t="s">
        <v>2035</v>
      </c>
      <c r="Q547" t="s">
        <v>2042</v>
      </c>
      <c r="R547" s="10">
        <f t="shared" si="33"/>
        <v>61.007063197026021</v>
      </c>
      <c r="S547" s="8">
        <f t="shared" si="34"/>
        <v>43824.25</v>
      </c>
      <c r="T547" s="8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t="s">
        <v>2035</v>
      </c>
      <c r="Q548" t="s">
        <v>2042</v>
      </c>
      <c r="R548" s="10">
        <f t="shared" si="33"/>
        <v>78.068181818181813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t="s">
        <v>2036</v>
      </c>
      <c r="Q549" t="s">
        <v>2043</v>
      </c>
      <c r="R549" s="10">
        <f t="shared" si="33"/>
        <v>80.75</v>
      </c>
      <c r="S549" s="8">
        <f t="shared" si="34"/>
        <v>42029.25</v>
      </c>
      <c r="T549" s="8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t="s">
        <v>2035</v>
      </c>
      <c r="Q550" t="s">
        <v>2042</v>
      </c>
      <c r="R550" s="10">
        <f t="shared" si="33"/>
        <v>59.991289782244557</v>
      </c>
      <c r="S550" s="8">
        <f t="shared" si="34"/>
        <v>42461.208333333328</v>
      </c>
      <c r="T550" s="8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t="s">
        <v>2034</v>
      </c>
      <c r="Q551" t="s">
        <v>2051</v>
      </c>
      <c r="R551" s="10">
        <f t="shared" si="33"/>
        <v>110.03018372703411</v>
      </c>
      <c r="S551" s="8">
        <f t="shared" si="34"/>
        <v>41422.208333333336</v>
      </c>
      <c r="T551" s="8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t="s">
        <v>2033</v>
      </c>
      <c r="Q552" t="s">
        <v>2050</v>
      </c>
      <c r="R552" s="10">
        <f t="shared" si="33"/>
        <v>4</v>
      </c>
      <c r="S552" s="8">
        <f t="shared" si="34"/>
        <v>40968.25</v>
      </c>
      <c r="T552" s="8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t="s">
        <v>2034</v>
      </c>
      <c r="Q553" t="s">
        <v>2047</v>
      </c>
      <c r="R553" s="10">
        <f t="shared" si="33"/>
        <v>37.99856063332134</v>
      </c>
      <c r="S553" s="8">
        <f t="shared" si="34"/>
        <v>41993.25</v>
      </c>
      <c r="T553" s="8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t="s">
        <v>2035</v>
      </c>
      <c r="Q554" t="s">
        <v>2042</v>
      </c>
      <c r="R554" s="10">
        <f t="shared" si="33"/>
        <v>96.369565217391298</v>
      </c>
      <c r="S554" s="8">
        <f t="shared" si="34"/>
        <v>42700.25</v>
      </c>
      <c r="T554" s="8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t="s">
        <v>2033</v>
      </c>
      <c r="Q555" t="s">
        <v>2041</v>
      </c>
      <c r="R555" s="10">
        <f t="shared" si="33"/>
        <v>72.978599221789878</v>
      </c>
      <c r="S555" s="8">
        <f t="shared" si="34"/>
        <v>40545.25</v>
      </c>
      <c r="T555" s="8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t="s">
        <v>2033</v>
      </c>
      <c r="Q556" t="s">
        <v>2050</v>
      </c>
      <c r="R556" s="10">
        <f t="shared" si="33"/>
        <v>26.007220216606498</v>
      </c>
      <c r="S556" s="8">
        <f t="shared" si="34"/>
        <v>42723.25</v>
      </c>
      <c r="T556" s="8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t="s">
        <v>2033</v>
      </c>
      <c r="Q557" t="s">
        <v>2041</v>
      </c>
      <c r="R557" s="10">
        <f t="shared" si="33"/>
        <v>104.36296296296297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t="s">
        <v>2037</v>
      </c>
      <c r="Q558" t="s">
        <v>2059</v>
      </c>
      <c r="R558" s="10">
        <f t="shared" si="33"/>
        <v>102.18852459016394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t="s">
        <v>2036</v>
      </c>
      <c r="Q559" t="s">
        <v>2063</v>
      </c>
      <c r="R559" s="10">
        <f t="shared" si="33"/>
        <v>54.117647058823529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t="s">
        <v>2035</v>
      </c>
      <c r="Q560" t="s">
        <v>2042</v>
      </c>
      <c r="R560" s="10">
        <f t="shared" si="33"/>
        <v>63.222222222222221</v>
      </c>
      <c r="S560" s="8">
        <f t="shared" si="34"/>
        <v>42424.25</v>
      </c>
      <c r="T560" s="8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t="s">
        <v>2035</v>
      </c>
      <c r="Q561" t="s">
        <v>2042</v>
      </c>
      <c r="R561" s="10">
        <f t="shared" si="33"/>
        <v>104.03228962818004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t="s">
        <v>2036</v>
      </c>
      <c r="Q562" t="s">
        <v>2045</v>
      </c>
      <c r="R562" s="10">
        <f t="shared" si="33"/>
        <v>49.994334277620396</v>
      </c>
      <c r="S562" s="8">
        <f t="shared" si="34"/>
        <v>40865.25</v>
      </c>
      <c r="T562" s="8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t="s">
        <v>2035</v>
      </c>
      <c r="Q563" t="s">
        <v>2042</v>
      </c>
      <c r="R563" s="10">
        <f t="shared" si="33"/>
        <v>56.015151515151516</v>
      </c>
      <c r="S563" s="8">
        <f t="shared" si="34"/>
        <v>40833.208333333336</v>
      </c>
      <c r="T563" s="8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t="s">
        <v>2033</v>
      </c>
      <c r="Q564" t="s">
        <v>2041</v>
      </c>
      <c r="R564" s="10">
        <f t="shared" si="33"/>
        <v>48.807692307692307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t="s">
        <v>2036</v>
      </c>
      <c r="Q565" t="s">
        <v>2048</v>
      </c>
      <c r="R565" s="10">
        <f t="shared" si="33"/>
        <v>60.082352941176474</v>
      </c>
      <c r="S565" s="8">
        <f t="shared" si="34"/>
        <v>43417.25</v>
      </c>
      <c r="T565" s="8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t="s">
        <v>2035</v>
      </c>
      <c r="Q566" t="s">
        <v>2042</v>
      </c>
      <c r="R566" s="10">
        <f t="shared" si="33"/>
        <v>78.990502793296088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t="s">
        <v>2035</v>
      </c>
      <c r="Q567" t="s">
        <v>2042</v>
      </c>
      <c r="R567" s="10">
        <f t="shared" si="33"/>
        <v>53.99499443826474</v>
      </c>
      <c r="S567" s="8">
        <f t="shared" si="34"/>
        <v>40862.25</v>
      </c>
      <c r="T567" s="8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t="s">
        <v>2033</v>
      </c>
      <c r="Q568" t="s">
        <v>2049</v>
      </c>
      <c r="R568" s="10">
        <f t="shared" si="33"/>
        <v>111.45945945945945</v>
      </c>
      <c r="S568" s="8">
        <f t="shared" si="34"/>
        <v>42424.25</v>
      </c>
      <c r="T568" s="8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t="s">
        <v>2033</v>
      </c>
      <c r="Q569" t="s">
        <v>2041</v>
      </c>
      <c r="R569" s="10">
        <f t="shared" si="33"/>
        <v>60.922131147540981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t="s">
        <v>2035</v>
      </c>
      <c r="Q570" t="s">
        <v>2042</v>
      </c>
      <c r="R570" s="10">
        <f t="shared" si="33"/>
        <v>26.0015444015444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t="s">
        <v>2036</v>
      </c>
      <c r="Q571" t="s">
        <v>2045</v>
      </c>
      <c r="R571" s="10">
        <f t="shared" si="33"/>
        <v>80.993208828522924</v>
      </c>
      <c r="S571" s="8">
        <f t="shared" si="34"/>
        <v>40554.25</v>
      </c>
      <c r="T571" s="8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t="s">
        <v>2033</v>
      </c>
      <c r="Q572" t="s">
        <v>2041</v>
      </c>
      <c r="R572" s="10">
        <f t="shared" si="33"/>
        <v>34.995963302752294</v>
      </c>
      <c r="S572" s="8">
        <f t="shared" si="34"/>
        <v>41993.25</v>
      </c>
      <c r="T572" s="8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t="s">
        <v>2036</v>
      </c>
      <c r="Q573" t="s">
        <v>2053</v>
      </c>
      <c r="R573" s="10">
        <f t="shared" si="33"/>
        <v>94.142857142857139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t="s">
        <v>2033</v>
      </c>
      <c r="Q574" t="s">
        <v>2041</v>
      </c>
      <c r="R574" s="10">
        <f t="shared" si="33"/>
        <v>52.085106382978722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t="s">
        <v>2040</v>
      </c>
      <c r="Q575" t="s">
        <v>2064</v>
      </c>
      <c r="R575" s="10">
        <f t="shared" si="33"/>
        <v>24.986666666666668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t="s">
        <v>2032</v>
      </c>
      <c r="Q576" t="s">
        <v>2046</v>
      </c>
      <c r="R576" s="10">
        <f t="shared" si="33"/>
        <v>69.215277777777771</v>
      </c>
      <c r="S576" s="8">
        <f t="shared" si="34"/>
        <v>43806.25</v>
      </c>
      <c r="T576" s="8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t="s">
        <v>2035</v>
      </c>
      <c r="Q577" t="s">
        <v>2042</v>
      </c>
      <c r="R577" s="10">
        <f t="shared" si="33"/>
        <v>93.944444444444443</v>
      </c>
      <c r="S577" s="8">
        <f t="shared" si="34"/>
        <v>41779.208333333336</v>
      </c>
      <c r="T577" s="8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t="s">
        <v>2035</v>
      </c>
      <c r="Q578" t="s">
        <v>2042</v>
      </c>
      <c r="R578" s="10">
        <f t="shared" si="33"/>
        <v>98.40625</v>
      </c>
      <c r="S578" s="8">
        <f t="shared" si="34"/>
        <v>43040.208333333328</v>
      </c>
      <c r="T578" s="8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t="s">
        <v>2033</v>
      </c>
      <c r="Q579" t="s">
        <v>2058</v>
      </c>
      <c r="R579" s="10">
        <f t="shared" ref="R579:R642" si="37">IFERROR(E579/H579,"0")</f>
        <v>41.783783783783782</v>
      </c>
      <c r="S579" s="8">
        <f t="shared" ref="S579:S642" si="38">K579/86400+DATE(1970,1,1)</f>
        <v>40613.25</v>
      </c>
      <c r="T579" s="8">
        <f t="shared" ref="T579:T642" si="39">L579/86400+DATE(1970,1,1)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t="s">
        <v>2036</v>
      </c>
      <c r="Q580" t="s">
        <v>2063</v>
      </c>
      <c r="R580" s="10">
        <f t="shared" si="37"/>
        <v>65.991836734693877</v>
      </c>
      <c r="S580" s="8">
        <f t="shared" si="38"/>
        <v>40878.25</v>
      </c>
      <c r="T580" s="8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t="s">
        <v>2033</v>
      </c>
      <c r="Q581" t="s">
        <v>2058</v>
      </c>
      <c r="R581" s="10">
        <f t="shared" si="37"/>
        <v>72.05747126436782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t="s">
        <v>2035</v>
      </c>
      <c r="Q582" t="s">
        <v>2042</v>
      </c>
      <c r="R582" s="10">
        <f t="shared" si="37"/>
        <v>48.003209242618745</v>
      </c>
      <c r="S582" s="8">
        <f t="shared" si="38"/>
        <v>41696.25</v>
      </c>
      <c r="T582" s="8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t="s">
        <v>2034</v>
      </c>
      <c r="Q583" t="s">
        <v>2047</v>
      </c>
      <c r="R583" s="10">
        <f t="shared" si="37"/>
        <v>54.098591549295776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t="s">
        <v>2038</v>
      </c>
      <c r="Q584" t="s">
        <v>2052</v>
      </c>
      <c r="R584" s="10">
        <f t="shared" si="37"/>
        <v>107.88095238095238</v>
      </c>
      <c r="S584" s="8">
        <f t="shared" si="38"/>
        <v>42165.208333333328</v>
      </c>
      <c r="T584" s="8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t="s">
        <v>2036</v>
      </c>
      <c r="Q585" t="s">
        <v>2048</v>
      </c>
      <c r="R585" s="10">
        <f t="shared" si="37"/>
        <v>67.034103410341032</v>
      </c>
      <c r="S585" s="8">
        <f t="shared" si="38"/>
        <v>40959.25</v>
      </c>
      <c r="T585" s="8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t="s">
        <v>2034</v>
      </c>
      <c r="Q586" t="s">
        <v>2047</v>
      </c>
      <c r="R586" s="10">
        <f t="shared" si="37"/>
        <v>64.01425914445133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t="s">
        <v>2037</v>
      </c>
      <c r="Q587" t="s">
        <v>2059</v>
      </c>
      <c r="R587" s="10">
        <f t="shared" si="37"/>
        <v>96.066176470588232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t="s">
        <v>2033</v>
      </c>
      <c r="Q588" t="s">
        <v>2041</v>
      </c>
      <c r="R588" s="10">
        <f t="shared" si="37"/>
        <v>51.184615384615384</v>
      </c>
      <c r="S588" s="8">
        <f t="shared" si="38"/>
        <v>40499.25</v>
      </c>
      <c r="T588" s="8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t="s">
        <v>2032</v>
      </c>
      <c r="Q589" t="s">
        <v>2046</v>
      </c>
      <c r="R589" s="10">
        <f t="shared" si="37"/>
        <v>43.92307692307692</v>
      </c>
      <c r="S589" s="8">
        <f t="shared" si="38"/>
        <v>43484.25</v>
      </c>
      <c r="T589" s="8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t="s">
        <v>2035</v>
      </c>
      <c r="Q590" t="s">
        <v>2042</v>
      </c>
      <c r="R590" s="10">
        <f t="shared" si="37"/>
        <v>91.021198830409361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t="s">
        <v>2036</v>
      </c>
      <c r="Q591" t="s">
        <v>2048</v>
      </c>
      <c r="R591" s="10">
        <f t="shared" si="37"/>
        <v>50.127450980392155</v>
      </c>
      <c r="S591" s="8">
        <f t="shared" si="38"/>
        <v>42190.208333333328</v>
      </c>
      <c r="T591" s="8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t="s">
        <v>2037</v>
      </c>
      <c r="Q592" t="s">
        <v>2056</v>
      </c>
      <c r="R592" s="10">
        <f t="shared" si="37"/>
        <v>67.720930232558146</v>
      </c>
      <c r="S592" s="8">
        <f t="shared" si="38"/>
        <v>41994.25</v>
      </c>
      <c r="T592" s="8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t="s">
        <v>2038</v>
      </c>
      <c r="Q593" t="s">
        <v>2052</v>
      </c>
      <c r="R593" s="10">
        <f t="shared" si="37"/>
        <v>61.03921568627451</v>
      </c>
      <c r="S593" s="8">
        <f t="shared" si="38"/>
        <v>40373.208333333336</v>
      </c>
      <c r="T593" s="8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t="s">
        <v>2035</v>
      </c>
      <c r="Q594" t="s">
        <v>2042</v>
      </c>
      <c r="R594" s="10">
        <f t="shared" si="37"/>
        <v>80.011857707509876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t="s">
        <v>2036</v>
      </c>
      <c r="Q595" t="s">
        <v>2045</v>
      </c>
      <c r="R595" s="10">
        <f t="shared" si="37"/>
        <v>47.001497753369947</v>
      </c>
      <c r="S595" s="8">
        <f t="shared" si="38"/>
        <v>41724.208333333336</v>
      </c>
      <c r="T595" s="8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t="s">
        <v>2035</v>
      </c>
      <c r="Q596" t="s">
        <v>2042</v>
      </c>
      <c r="R596" s="10">
        <f t="shared" si="37"/>
        <v>71.127388535031841</v>
      </c>
      <c r="S596" s="8">
        <f t="shared" si="38"/>
        <v>42548.208333333328</v>
      </c>
      <c r="T596" s="8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t="s">
        <v>2035</v>
      </c>
      <c r="Q597" t="s">
        <v>2042</v>
      </c>
      <c r="R597" s="10">
        <f t="shared" si="37"/>
        <v>89.99079189686924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t="s">
        <v>2036</v>
      </c>
      <c r="Q598" t="s">
        <v>2043</v>
      </c>
      <c r="R598" s="10">
        <f t="shared" si="37"/>
        <v>43.032786885245905</v>
      </c>
      <c r="S598" s="8">
        <f t="shared" si="38"/>
        <v>42434.25</v>
      </c>
      <c r="T598" s="8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t="s">
        <v>2035</v>
      </c>
      <c r="Q599" t="s">
        <v>2042</v>
      </c>
      <c r="R599" s="10">
        <f t="shared" si="37"/>
        <v>67.997714808043881</v>
      </c>
      <c r="S599" s="8">
        <f t="shared" si="38"/>
        <v>43786.25</v>
      </c>
      <c r="T599" s="8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t="s">
        <v>2033</v>
      </c>
      <c r="Q600" t="s">
        <v>2041</v>
      </c>
      <c r="R600" s="10">
        <f t="shared" si="37"/>
        <v>73.004566210045667</v>
      </c>
      <c r="S600" s="8">
        <f t="shared" si="38"/>
        <v>40344.208333333336</v>
      </c>
      <c r="T600" s="8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t="s">
        <v>2036</v>
      </c>
      <c r="Q601" t="s">
        <v>2048</v>
      </c>
      <c r="R601" s="10">
        <f t="shared" si="37"/>
        <v>62.341463414634148</v>
      </c>
      <c r="S601" s="8">
        <f t="shared" si="38"/>
        <v>42047.25</v>
      </c>
      <c r="T601" s="8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t="s">
        <v>2032</v>
      </c>
      <c r="Q602" t="s">
        <v>2046</v>
      </c>
      <c r="R602" s="10">
        <f t="shared" si="37"/>
        <v>5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t="s">
        <v>2034</v>
      </c>
      <c r="Q603" t="s">
        <v>2051</v>
      </c>
      <c r="R603" s="10">
        <f t="shared" si="37"/>
        <v>67.103092783505161</v>
      </c>
      <c r="S603" s="8">
        <f t="shared" si="38"/>
        <v>41789.208333333336</v>
      </c>
      <c r="T603" s="8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t="s">
        <v>2035</v>
      </c>
      <c r="Q604" t="s">
        <v>2042</v>
      </c>
      <c r="R604" s="10">
        <f t="shared" si="37"/>
        <v>79.978947368421046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t="s">
        <v>2035</v>
      </c>
      <c r="Q605" t="s">
        <v>2042</v>
      </c>
      <c r="R605" s="10">
        <f t="shared" si="37"/>
        <v>62.176470588235297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t="s">
        <v>2035</v>
      </c>
      <c r="Q606" t="s">
        <v>2042</v>
      </c>
      <c r="R606" s="10">
        <f t="shared" si="37"/>
        <v>53.005950297514879</v>
      </c>
      <c r="S606" s="8">
        <f t="shared" si="38"/>
        <v>40565.25</v>
      </c>
      <c r="T606" s="8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t="s">
        <v>2037</v>
      </c>
      <c r="Q607" t="s">
        <v>2044</v>
      </c>
      <c r="R607" s="10">
        <f t="shared" si="37"/>
        <v>57.738317757009348</v>
      </c>
      <c r="S607" s="8">
        <f t="shared" si="38"/>
        <v>42280.208333333328</v>
      </c>
      <c r="T607" s="8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t="s">
        <v>2033</v>
      </c>
      <c r="Q608" t="s">
        <v>2041</v>
      </c>
      <c r="R608" s="10">
        <f t="shared" si="37"/>
        <v>40.03125</v>
      </c>
      <c r="S608" s="8">
        <f t="shared" si="38"/>
        <v>42436.25</v>
      </c>
      <c r="T608" s="8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t="s">
        <v>2032</v>
      </c>
      <c r="Q609" t="s">
        <v>2046</v>
      </c>
      <c r="R609" s="10">
        <f t="shared" si="37"/>
        <v>81.016591928251117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t="s">
        <v>2033</v>
      </c>
      <c r="Q610" t="s">
        <v>2058</v>
      </c>
      <c r="R610" s="10">
        <f t="shared" si="37"/>
        <v>35.047468354430379</v>
      </c>
      <c r="S610" s="8">
        <f t="shared" si="38"/>
        <v>43530.25</v>
      </c>
      <c r="T610" s="8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t="s">
        <v>2036</v>
      </c>
      <c r="Q611" t="s">
        <v>2063</v>
      </c>
      <c r="R611" s="10">
        <f t="shared" si="37"/>
        <v>102.92307692307692</v>
      </c>
      <c r="S611" s="8">
        <f t="shared" si="38"/>
        <v>43481.25</v>
      </c>
      <c r="T611" s="8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t="s">
        <v>2035</v>
      </c>
      <c r="Q612" t="s">
        <v>2042</v>
      </c>
      <c r="R612" s="10">
        <f t="shared" si="37"/>
        <v>27.998126756166094</v>
      </c>
      <c r="S612" s="8">
        <f t="shared" si="38"/>
        <v>41259.25</v>
      </c>
      <c r="T612" s="8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t="s">
        <v>2035</v>
      </c>
      <c r="Q613" t="s">
        <v>2042</v>
      </c>
      <c r="R613" s="10">
        <f t="shared" si="37"/>
        <v>75.733333333333334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t="s">
        <v>2033</v>
      </c>
      <c r="Q614" t="s">
        <v>2049</v>
      </c>
      <c r="R614" s="10">
        <f t="shared" si="37"/>
        <v>45.026041666666664</v>
      </c>
      <c r="S614" s="8">
        <f t="shared" si="38"/>
        <v>40474.208333333336</v>
      </c>
      <c r="T614" s="8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t="s">
        <v>2035</v>
      </c>
      <c r="Q615" t="s">
        <v>2042</v>
      </c>
      <c r="R615" s="10">
        <f t="shared" si="37"/>
        <v>73.615384615384613</v>
      </c>
      <c r="S615" s="8">
        <f t="shared" si="38"/>
        <v>42973.208333333328</v>
      </c>
      <c r="T615" s="8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t="s">
        <v>2035</v>
      </c>
      <c r="Q616" t="s">
        <v>2042</v>
      </c>
      <c r="R616" s="10">
        <f t="shared" si="37"/>
        <v>56.991701244813278</v>
      </c>
      <c r="S616" s="8">
        <f t="shared" si="38"/>
        <v>42746.25</v>
      </c>
      <c r="T616" s="8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t="s">
        <v>2035</v>
      </c>
      <c r="Q617" t="s">
        <v>2042</v>
      </c>
      <c r="R617" s="10">
        <f t="shared" si="37"/>
        <v>85.223529411764702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t="s">
        <v>2033</v>
      </c>
      <c r="Q618" t="s">
        <v>2050</v>
      </c>
      <c r="R618" s="10">
        <f t="shared" si="37"/>
        <v>50.962184873949582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t="s">
        <v>2035</v>
      </c>
      <c r="Q619" t="s">
        <v>2042</v>
      </c>
      <c r="R619" s="10">
        <f t="shared" si="37"/>
        <v>63.563636363636363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t="s">
        <v>2037</v>
      </c>
      <c r="Q620" t="s">
        <v>2044</v>
      </c>
      <c r="R620" s="10">
        <f t="shared" si="37"/>
        <v>80.999165275459092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t="s">
        <v>2035</v>
      </c>
      <c r="Q621" t="s">
        <v>2042</v>
      </c>
      <c r="R621" s="10">
        <f t="shared" si="37"/>
        <v>86.044753086419746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t="s">
        <v>2039</v>
      </c>
      <c r="Q622" t="s">
        <v>2055</v>
      </c>
      <c r="R622" s="10">
        <f t="shared" si="37"/>
        <v>90.0390625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t="s">
        <v>2035</v>
      </c>
      <c r="Q623" t="s">
        <v>2042</v>
      </c>
      <c r="R623" s="10">
        <f t="shared" si="37"/>
        <v>74.006063432835816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t="s">
        <v>2033</v>
      </c>
      <c r="Q624" t="s">
        <v>2050</v>
      </c>
      <c r="R624" s="10">
        <f t="shared" si="37"/>
        <v>92.4375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t="s">
        <v>2035</v>
      </c>
      <c r="Q625" t="s">
        <v>2042</v>
      </c>
      <c r="R625" s="10">
        <f t="shared" si="37"/>
        <v>55.999257333828446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t="s">
        <v>2039</v>
      </c>
      <c r="Q626" t="s">
        <v>2055</v>
      </c>
      <c r="R626" s="10">
        <f t="shared" si="37"/>
        <v>32.983796296296298</v>
      </c>
      <c r="S626" s="8">
        <f t="shared" si="38"/>
        <v>42029.25</v>
      </c>
      <c r="T626" s="8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t="s">
        <v>2035</v>
      </c>
      <c r="Q627" t="s">
        <v>2042</v>
      </c>
      <c r="R627" s="10">
        <f t="shared" si="37"/>
        <v>93.596774193548384</v>
      </c>
      <c r="S627" s="8">
        <f t="shared" si="38"/>
        <v>43857.25</v>
      </c>
      <c r="T627" s="8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t="s">
        <v>2035</v>
      </c>
      <c r="Q628" t="s">
        <v>2042</v>
      </c>
      <c r="R628" s="10">
        <f t="shared" si="37"/>
        <v>69.867724867724874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t="s">
        <v>2032</v>
      </c>
      <c r="Q629" t="s">
        <v>2046</v>
      </c>
      <c r="R629" s="10">
        <f t="shared" si="37"/>
        <v>72.129870129870127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t="s">
        <v>2033</v>
      </c>
      <c r="Q630" t="s">
        <v>2050</v>
      </c>
      <c r="R630" s="10">
        <f t="shared" si="37"/>
        <v>30.041666666666668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t="s">
        <v>2035</v>
      </c>
      <c r="Q631" t="s">
        <v>2042</v>
      </c>
      <c r="R631" s="10">
        <f t="shared" si="37"/>
        <v>73.968000000000004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t="s">
        <v>2035</v>
      </c>
      <c r="Q632" t="s">
        <v>2042</v>
      </c>
      <c r="R632" s="10">
        <f t="shared" si="37"/>
        <v>68.65517241379311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t="s">
        <v>2035</v>
      </c>
      <c r="Q633" t="s">
        <v>2042</v>
      </c>
      <c r="R633" s="10">
        <f t="shared" si="37"/>
        <v>59.992164544564154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t="s">
        <v>2035</v>
      </c>
      <c r="Q634" t="s">
        <v>2042</v>
      </c>
      <c r="R634" s="10">
        <f t="shared" si="37"/>
        <v>111.15827338129496</v>
      </c>
      <c r="S634" s="8">
        <f t="shared" si="38"/>
        <v>41945.208333333336</v>
      </c>
      <c r="T634" s="8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t="s">
        <v>2036</v>
      </c>
      <c r="Q635" t="s">
        <v>2045</v>
      </c>
      <c r="R635" s="10">
        <f t="shared" si="37"/>
        <v>53.038095238095238</v>
      </c>
      <c r="S635" s="8">
        <f t="shared" si="38"/>
        <v>42315.25</v>
      </c>
      <c r="T635" s="8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t="s">
        <v>2036</v>
      </c>
      <c r="Q636" t="s">
        <v>2060</v>
      </c>
      <c r="R636" s="10">
        <f t="shared" si="37"/>
        <v>55.985524728588658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t="s">
        <v>2036</v>
      </c>
      <c r="Q637" t="s">
        <v>2060</v>
      </c>
      <c r="R637" s="10">
        <f t="shared" si="37"/>
        <v>69.986760812003524</v>
      </c>
      <c r="S637" s="8">
        <f t="shared" si="38"/>
        <v>41314.25</v>
      </c>
      <c r="T637" s="8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t="s">
        <v>2036</v>
      </c>
      <c r="Q638" t="s">
        <v>2045</v>
      </c>
      <c r="R638" s="10">
        <f t="shared" si="37"/>
        <v>48.998079877112133</v>
      </c>
      <c r="S638" s="8">
        <f t="shared" si="38"/>
        <v>40926.25</v>
      </c>
      <c r="T638" s="8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t="s">
        <v>2035</v>
      </c>
      <c r="Q639" t="s">
        <v>2042</v>
      </c>
      <c r="R639" s="10">
        <f t="shared" si="37"/>
        <v>103.84615384615384</v>
      </c>
      <c r="S639" s="8">
        <f t="shared" si="38"/>
        <v>42688.25</v>
      </c>
      <c r="T639" s="8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t="s">
        <v>2035</v>
      </c>
      <c r="Q640" t="s">
        <v>2042</v>
      </c>
      <c r="R640" s="10">
        <f t="shared" si="37"/>
        <v>99.127659574468083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t="s">
        <v>2036</v>
      </c>
      <c r="Q641" t="s">
        <v>2043</v>
      </c>
      <c r="R641" s="10">
        <f t="shared" si="37"/>
        <v>107.37777777777778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t="s">
        <v>2035</v>
      </c>
      <c r="Q642" t="s">
        <v>2042</v>
      </c>
      <c r="R642" s="10">
        <f t="shared" si="37"/>
        <v>76.922178988326849</v>
      </c>
      <c r="S642" s="8">
        <f t="shared" si="38"/>
        <v>42387.25</v>
      </c>
      <c r="T642" s="8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t="s">
        <v>2035</v>
      </c>
      <c r="Q643" t="s">
        <v>2042</v>
      </c>
      <c r="R643" s="10">
        <f t="shared" ref="R643:R706" si="41">IFERROR(E643/H643,"0")</f>
        <v>58.128865979381445</v>
      </c>
      <c r="S643" s="8">
        <f t="shared" ref="S643:S706" si="42">K643/86400+DATE(1970,1,1)</f>
        <v>42786.25</v>
      </c>
      <c r="T643" s="8">
        <f t="shared" ref="T643:T706" si="43">L643/86400+DATE(1970,1,1)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t="s">
        <v>2034</v>
      </c>
      <c r="Q644" t="s">
        <v>2051</v>
      </c>
      <c r="R644" s="10">
        <f t="shared" si="41"/>
        <v>103.73643410852713</v>
      </c>
      <c r="S644" s="8">
        <f t="shared" si="42"/>
        <v>43451.25</v>
      </c>
      <c r="T644" s="8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t="s">
        <v>2035</v>
      </c>
      <c r="Q645" t="s">
        <v>2042</v>
      </c>
      <c r="R645" s="10">
        <f t="shared" si="41"/>
        <v>87.962666666666664</v>
      </c>
      <c r="S645" s="8">
        <f t="shared" si="42"/>
        <v>42795.25</v>
      </c>
      <c r="T645" s="8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t="s">
        <v>2035</v>
      </c>
      <c r="Q646" t="s">
        <v>2042</v>
      </c>
      <c r="R646" s="10">
        <f t="shared" si="41"/>
        <v>28</v>
      </c>
      <c r="S646" s="8">
        <f t="shared" si="42"/>
        <v>43452.25</v>
      </c>
      <c r="T646" s="8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t="s">
        <v>2033</v>
      </c>
      <c r="Q647" t="s">
        <v>2041</v>
      </c>
      <c r="R647" s="10">
        <f t="shared" si="41"/>
        <v>37.999361294443261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t="s">
        <v>2038</v>
      </c>
      <c r="Q648" t="s">
        <v>2052</v>
      </c>
      <c r="R648" s="10">
        <f t="shared" si="41"/>
        <v>29.999313893653515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t="s">
        <v>2037</v>
      </c>
      <c r="Q649" t="s">
        <v>2059</v>
      </c>
      <c r="R649" s="10">
        <f t="shared" si="41"/>
        <v>103.5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t="s">
        <v>2032</v>
      </c>
      <c r="Q650" t="s">
        <v>2046</v>
      </c>
      <c r="R650" s="10">
        <f t="shared" si="41"/>
        <v>85.994467496542185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t="s">
        <v>2035</v>
      </c>
      <c r="Q651" t="s">
        <v>2042</v>
      </c>
      <c r="R651" s="10">
        <f t="shared" si="41"/>
        <v>98.011627906976742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t="s">
        <v>2033</v>
      </c>
      <c r="Q652" t="s">
        <v>2058</v>
      </c>
      <c r="R652" s="10">
        <f t="shared" si="41"/>
        <v>2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t="s">
        <v>2036</v>
      </c>
      <c r="Q653" t="s">
        <v>2053</v>
      </c>
      <c r="R653" s="10">
        <f t="shared" si="41"/>
        <v>44.994570837642193</v>
      </c>
      <c r="S653" s="8">
        <f t="shared" si="42"/>
        <v>41692.25</v>
      </c>
      <c r="T653" s="8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t="s">
        <v>2034</v>
      </c>
      <c r="Q654" t="s">
        <v>2047</v>
      </c>
      <c r="R654" s="10">
        <f t="shared" si="41"/>
        <v>31.012224938875306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t="s">
        <v>2034</v>
      </c>
      <c r="Q655" t="s">
        <v>2047</v>
      </c>
      <c r="R655" s="10">
        <f t="shared" si="41"/>
        <v>59.970085470085472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t="s">
        <v>2033</v>
      </c>
      <c r="Q656" t="s">
        <v>2057</v>
      </c>
      <c r="R656" s="10">
        <f t="shared" si="41"/>
        <v>58.9973474801061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t="s">
        <v>2039</v>
      </c>
      <c r="Q657" t="s">
        <v>2055</v>
      </c>
      <c r="R657" s="10">
        <f t="shared" si="41"/>
        <v>50.045454545454547</v>
      </c>
      <c r="S657" s="8">
        <f t="shared" si="42"/>
        <v>42796.25</v>
      </c>
      <c r="T657" s="8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t="s">
        <v>2032</v>
      </c>
      <c r="Q658" t="s">
        <v>2046</v>
      </c>
      <c r="R658" s="10">
        <f t="shared" si="41"/>
        <v>98.966269841269835</v>
      </c>
      <c r="S658" s="8">
        <f t="shared" si="42"/>
        <v>43097.25</v>
      </c>
      <c r="T658" s="8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t="s">
        <v>2036</v>
      </c>
      <c r="Q659" t="s">
        <v>2063</v>
      </c>
      <c r="R659" s="10">
        <f t="shared" si="41"/>
        <v>58.857142857142854</v>
      </c>
      <c r="S659" s="8">
        <f t="shared" si="42"/>
        <v>43096.25</v>
      </c>
      <c r="T659" s="8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t="s">
        <v>2033</v>
      </c>
      <c r="Q660" t="s">
        <v>2041</v>
      </c>
      <c r="R660" s="10">
        <f t="shared" si="41"/>
        <v>81.010256410256417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t="s">
        <v>2036</v>
      </c>
      <c r="Q661" t="s">
        <v>2048</v>
      </c>
      <c r="R661" s="10">
        <f t="shared" si="41"/>
        <v>76.013333333333335</v>
      </c>
      <c r="S661" s="8">
        <f t="shared" si="42"/>
        <v>40570.25</v>
      </c>
      <c r="T661" s="8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t="s">
        <v>2035</v>
      </c>
      <c r="Q662" t="s">
        <v>2042</v>
      </c>
      <c r="R662" s="10">
        <f t="shared" si="41"/>
        <v>96.597402597402592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t="s">
        <v>2033</v>
      </c>
      <c r="Q663" t="s">
        <v>2058</v>
      </c>
      <c r="R663" s="10">
        <f t="shared" si="41"/>
        <v>76.957446808510639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t="s">
        <v>2035</v>
      </c>
      <c r="Q664" t="s">
        <v>2042</v>
      </c>
      <c r="R664" s="10">
        <f t="shared" si="41"/>
        <v>67.984732824427482</v>
      </c>
      <c r="S664" s="8">
        <f t="shared" si="42"/>
        <v>43443.25</v>
      </c>
      <c r="T664" s="8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t="s">
        <v>2035</v>
      </c>
      <c r="Q665" t="s">
        <v>2042</v>
      </c>
      <c r="R665" s="10">
        <f t="shared" si="41"/>
        <v>88.781609195402297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t="s">
        <v>2033</v>
      </c>
      <c r="Q666" t="s">
        <v>2058</v>
      </c>
      <c r="R666" s="10">
        <f t="shared" si="41"/>
        <v>24.99623706491063</v>
      </c>
      <c r="S666" s="8">
        <f t="shared" si="42"/>
        <v>40959.25</v>
      </c>
      <c r="T666" s="8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t="s">
        <v>2036</v>
      </c>
      <c r="Q667" t="s">
        <v>2048</v>
      </c>
      <c r="R667" s="10">
        <f t="shared" si="41"/>
        <v>44.922794117647058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t="s">
        <v>2035</v>
      </c>
      <c r="Q668" t="s">
        <v>2042</v>
      </c>
      <c r="R668" s="10">
        <f t="shared" si="41"/>
        <v>79.400000000000006</v>
      </c>
      <c r="S668" s="8">
        <f t="shared" si="42"/>
        <v>41516.208333333336</v>
      </c>
      <c r="T668" s="8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t="s">
        <v>2040</v>
      </c>
      <c r="Q669" t="s">
        <v>2064</v>
      </c>
      <c r="R669" s="10">
        <f t="shared" si="41"/>
        <v>29.009546539379475</v>
      </c>
      <c r="S669" s="8">
        <f t="shared" si="42"/>
        <v>41892.208333333336</v>
      </c>
      <c r="T669" s="8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t="s">
        <v>2035</v>
      </c>
      <c r="Q670" t="s">
        <v>2042</v>
      </c>
      <c r="R670" s="10">
        <f t="shared" si="41"/>
        <v>73.59210526315789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t="s">
        <v>2035</v>
      </c>
      <c r="Q671" t="s">
        <v>2042</v>
      </c>
      <c r="R671" s="10">
        <f t="shared" si="41"/>
        <v>107.97038864898211</v>
      </c>
      <c r="S671" s="8">
        <f t="shared" si="42"/>
        <v>42912.208333333328</v>
      </c>
      <c r="T671" s="8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t="s">
        <v>2033</v>
      </c>
      <c r="Q672" t="s">
        <v>2050</v>
      </c>
      <c r="R672" s="10">
        <f t="shared" si="41"/>
        <v>68.987284287011803</v>
      </c>
      <c r="S672" s="8">
        <f t="shared" si="42"/>
        <v>42425.25</v>
      </c>
      <c r="T672" s="8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t="s">
        <v>2035</v>
      </c>
      <c r="Q673" t="s">
        <v>2042</v>
      </c>
      <c r="R673" s="10">
        <f t="shared" si="41"/>
        <v>111.02236719478098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t="s">
        <v>2035</v>
      </c>
      <c r="Q674" t="s">
        <v>2042</v>
      </c>
      <c r="R674" s="10">
        <f t="shared" si="41"/>
        <v>24.997515808491418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t="s">
        <v>2033</v>
      </c>
      <c r="Q675" t="s">
        <v>2050</v>
      </c>
      <c r="R675" s="10">
        <f t="shared" si="41"/>
        <v>42.155172413793103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t="s">
        <v>2039</v>
      </c>
      <c r="Q676" t="s">
        <v>2055</v>
      </c>
      <c r="R676" s="10">
        <f t="shared" si="41"/>
        <v>47.003284072249592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t="s">
        <v>2040</v>
      </c>
      <c r="Q677" t="s">
        <v>2064</v>
      </c>
      <c r="R677" s="10">
        <f t="shared" si="41"/>
        <v>36.0392749244713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t="s">
        <v>2039</v>
      </c>
      <c r="Q678" t="s">
        <v>2055</v>
      </c>
      <c r="R678" s="10">
        <f t="shared" si="41"/>
        <v>101.03760683760684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t="s">
        <v>2037</v>
      </c>
      <c r="Q679" t="s">
        <v>2054</v>
      </c>
      <c r="R679" s="10">
        <f t="shared" si="41"/>
        <v>39.927927927927925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t="s">
        <v>2036</v>
      </c>
      <c r="Q680" t="s">
        <v>2043</v>
      </c>
      <c r="R680" s="10">
        <f t="shared" si="41"/>
        <v>83.158139534883716</v>
      </c>
      <c r="S680" s="8">
        <f t="shared" si="42"/>
        <v>43484.25</v>
      </c>
      <c r="T680" s="8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t="s">
        <v>2032</v>
      </c>
      <c r="Q681" t="s">
        <v>2046</v>
      </c>
      <c r="R681" s="10">
        <f t="shared" si="41"/>
        <v>39.97520661157025</v>
      </c>
      <c r="S681" s="8">
        <f t="shared" si="42"/>
        <v>43756.208333333328</v>
      </c>
      <c r="T681" s="8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t="s">
        <v>2038</v>
      </c>
      <c r="Q682" t="s">
        <v>2061</v>
      </c>
      <c r="R682" s="10">
        <f t="shared" si="41"/>
        <v>47.993908629441627</v>
      </c>
      <c r="S682" s="8">
        <f t="shared" si="42"/>
        <v>43813.25</v>
      </c>
      <c r="T682" s="8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t="s">
        <v>2035</v>
      </c>
      <c r="Q683" t="s">
        <v>2042</v>
      </c>
      <c r="R683" s="10">
        <f t="shared" si="41"/>
        <v>95.978877489438744</v>
      </c>
      <c r="S683" s="8">
        <f t="shared" si="42"/>
        <v>40898.25</v>
      </c>
      <c r="T683" s="8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t="s">
        <v>2035</v>
      </c>
      <c r="Q684" t="s">
        <v>2042</v>
      </c>
      <c r="R684" s="10">
        <f t="shared" si="41"/>
        <v>78.728155339805824</v>
      </c>
      <c r="S684" s="8">
        <f t="shared" si="42"/>
        <v>41619.25</v>
      </c>
      <c r="T684" s="8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t="s">
        <v>2035</v>
      </c>
      <c r="Q685" t="s">
        <v>2042</v>
      </c>
      <c r="R685" s="10">
        <f t="shared" si="41"/>
        <v>56.081632653061227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t="s">
        <v>2037</v>
      </c>
      <c r="Q686" t="s">
        <v>2044</v>
      </c>
      <c r="R686" s="10">
        <f t="shared" si="41"/>
        <v>69.090909090909093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t="s">
        <v>2035</v>
      </c>
      <c r="Q687" t="s">
        <v>2042</v>
      </c>
      <c r="R687" s="10">
        <f t="shared" si="41"/>
        <v>102.05291576673866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t="s">
        <v>2034</v>
      </c>
      <c r="Q688" t="s">
        <v>2051</v>
      </c>
      <c r="R688" s="10">
        <f t="shared" si="41"/>
        <v>107.32089552238806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t="s">
        <v>2035</v>
      </c>
      <c r="Q689" t="s">
        <v>2042</v>
      </c>
      <c r="R689" s="10">
        <f t="shared" si="41"/>
        <v>51.970260223048328</v>
      </c>
      <c r="S689" s="8">
        <f t="shared" si="42"/>
        <v>42806.25</v>
      </c>
      <c r="T689" s="8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t="s">
        <v>2036</v>
      </c>
      <c r="Q690" t="s">
        <v>2060</v>
      </c>
      <c r="R690" s="10">
        <f t="shared" si="41"/>
        <v>71.137142857142862</v>
      </c>
      <c r="S690" s="8">
        <f t="shared" si="42"/>
        <v>43475.25</v>
      </c>
      <c r="T690" s="8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t="s">
        <v>2034</v>
      </c>
      <c r="Q691" t="s">
        <v>2047</v>
      </c>
      <c r="R691" s="10">
        <f t="shared" si="41"/>
        <v>106.49275362318841</v>
      </c>
      <c r="S691" s="8">
        <f t="shared" si="42"/>
        <v>41576.208333333336</v>
      </c>
      <c r="T691" s="8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t="s">
        <v>2036</v>
      </c>
      <c r="Q692" t="s">
        <v>2048</v>
      </c>
      <c r="R692" s="10">
        <f t="shared" si="41"/>
        <v>42.93684210526316</v>
      </c>
      <c r="S692" s="8">
        <f t="shared" si="42"/>
        <v>40874.25</v>
      </c>
      <c r="T692" s="8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t="s">
        <v>2036</v>
      </c>
      <c r="Q693" t="s">
        <v>2048</v>
      </c>
      <c r="R693" s="10">
        <f t="shared" si="41"/>
        <v>30.037974683544302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t="s">
        <v>2033</v>
      </c>
      <c r="Q694" t="s">
        <v>2041</v>
      </c>
      <c r="R694" s="10">
        <f t="shared" si="41"/>
        <v>70.623376623376629</v>
      </c>
      <c r="S694" s="8">
        <f t="shared" si="42"/>
        <v>43655.208333333328</v>
      </c>
      <c r="T694" s="8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t="s">
        <v>2035</v>
      </c>
      <c r="Q695" t="s">
        <v>2042</v>
      </c>
      <c r="R695" s="10">
        <f t="shared" si="41"/>
        <v>66.016018306636155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t="s">
        <v>2035</v>
      </c>
      <c r="Q696" t="s">
        <v>2042</v>
      </c>
      <c r="R696" s="10">
        <f t="shared" si="41"/>
        <v>96.911392405063296</v>
      </c>
      <c r="S696" s="8">
        <f t="shared" si="42"/>
        <v>43066.25</v>
      </c>
      <c r="T696" s="8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t="s">
        <v>2033</v>
      </c>
      <c r="Q697" t="s">
        <v>2041</v>
      </c>
      <c r="R697" s="10">
        <f t="shared" si="41"/>
        <v>62.867346938775512</v>
      </c>
      <c r="S697" s="8">
        <f t="shared" si="42"/>
        <v>42322.25</v>
      </c>
      <c r="T697" s="8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t="s">
        <v>2035</v>
      </c>
      <c r="Q698" t="s">
        <v>2042</v>
      </c>
      <c r="R698" s="10">
        <f t="shared" si="41"/>
        <v>108.98537682789652</v>
      </c>
      <c r="S698" s="8">
        <f t="shared" si="42"/>
        <v>42114.208333333328</v>
      </c>
      <c r="T698" s="8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t="s">
        <v>2033</v>
      </c>
      <c r="Q699" t="s">
        <v>2049</v>
      </c>
      <c r="R699" s="10">
        <f t="shared" si="41"/>
        <v>26.999314599040439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t="s">
        <v>2034</v>
      </c>
      <c r="Q700" t="s">
        <v>2051</v>
      </c>
      <c r="R700" s="10">
        <f t="shared" si="41"/>
        <v>65.004147943311438</v>
      </c>
      <c r="S700" s="8">
        <f t="shared" si="42"/>
        <v>40871.25</v>
      </c>
      <c r="T700" s="8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t="s">
        <v>2036</v>
      </c>
      <c r="Q701" t="s">
        <v>2043</v>
      </c>
      <c r="R701" s="10">
        <f t="shared" si="41"/>
        <v>111.51785714285714</v>
      </c>
      <c r="S701" s="8">
        <f t="shared" si="42"/>
        <v>43641.208333333328</v>
      </c>
      <c r="T701" s="8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t="s">
        <v>2034</v>
      </c>
      <c r="Q702" t="s">
        <v>2051</v>
      </c>
      <c r="R702" s="10">
        <f t="shared" si="41"/>
        <v>3</v>
      </c>
      <c r="S702" s="8">
        <f t="shared" si="42"/>
        <v>40203.25</v>
      </c>
      <c r="T702" s="8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t="s">
        <v>2035</v>
      </c>
      <c r="Q703" t="s">
        <v>2042</v>
      </c>
      <c r="R703" s="10">
        <f t="shared" si="41"/>
        <v>110.99268292682927</v>
      </c>
      <c r="S703" s="8">
        <f t="shared" si="42"/>
        <v>40629.208333333336</v>
      </c>
      <c r="T703" s="8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t="s">
        <v>2034</v>
      </c>
      <c r="Q704" t="s">
        <v>2051</v>
      </c>
      <c r="R704" s="10">
        <f t="shared" si="41"/>
        <v>56.746987951807228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t="s">
        <v>2037</v>
      </c>
      <c r="Q705" t="s">
        <v>2059</v>
      </c>
      <c r="R705" s="10">
        <f t="shared" si="41"/>
        <v>97.020608439646708</v>
      </c>
      <c r="S705" s="8">
        <f t="shared" si="42"/>
        <v>41020.208333333336</v>
      </c>
      <c r="T705" s="8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t="s">
        <v>2036</v>
      </c>
      <c r="Q706" t="s">
        <v>2045</v>
      </c>
      <c r="R706" s="10">
        <f t="shared" si="41"/>
        <v>92.08620689655173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t="s">
        <v>2037</v>
      </c>
      <c r="Q707" t="s">
        <v>2044</v>
      </c>
      <c r="R707" s="10">
        <f t="shared" ref="R707:R770" si="45">IFERROR(E707/H707,"0")</f>
        <v>82.986666666666665</v>
      </c>
      <c r="S707" s="8">
        <f t="shared" ref="S707:S770" si="46">K707/86400+DATE(1970,1,1)</f>
        <v>41619.25</v>
      </c>
      <c r="T707" s="8">
        <f t="shared" ref="T707:T770" si="47">L707/86400+DATE(1970,1,1)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t="s">
        <v>2034</v>
      </c>
      <c r="Q708" t="s">
        <v>2047</v>
      </c>
      <c r="R708" s="10">
        <f t="shared" si="45"/>
        <v>103.03791821561339</v>
      </c>
      <c r="S708" s="8">
        <f t="shared" si="46"/>
        <v>43471.25</v>
      </c>
      <c r="T708" s="8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t="s">
        <v>2036</v>
      </c>
      <c r="Q709" t="s">
        <v>2043</v>
      </c>
      <c r="R709" s="10">
        <f t="shared" si="45"/>
        <v>68.922619047619051</v>
      </c>
      <c r="S709" s="8">
        <f t="shared" si="46"/>
        <v>43442.25</v>
      </c>
      <c r="T709" s="8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t="s">
        <v>2035</v>
      </c>
      <c r="Q710" t="s">
        <v>2042</v>
      </c>
      <c r="R710" s="10">
        <f t="shared" si="45"/>
        <v>87.737226277372258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t="s">
        <v>2035</v>
      </c>
      <c r="Q711" t="s">
        <v>2042</v>
      </c>
      <c r="R711" s="10">
        <f t="shared" si="45"/>
        <v>75.021505376344081</v>
      </c>
      <c r="S711" s="8">
        <f t="shared" si="46"/>
        <v>41018.208333333336</v>
      </c>
      <c r="T711" s="8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t="s">
        <v>2035</v>
      </c>
      <c r="Q712" t="s">
        <v>2042</v>
      </c>
      <c r="R712" s="10">
        <f t="shared" si="45"/>
        <v>50.863999999999997</v>
      </c>
      <c r="S712" s="8">
        <f t="shared" si="46"/>
        <v>43295.208333333328</v>
      </c>
      <c r="T712" s="8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t="s">
        <v>2035</v>
      </c>
      <c r="Q713" t="s">
        <v>2042</v>
      </c>
      <c r="R713" s="10">
        <f t="shared" si="45"/>
        <v>90</v>
      </c>
      <c r="S713" s="8">
        <f t="shared" si="46"/>
        <v>42393.25</v>
      </c>
      <c r="T713" s="8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t="s">
        <v>2035</v>
      </c>
      <c r="Q714" t="s">
        <v>2042</v>
      </c>
      <c r="R714" s="10">
        <f t="shared" si="45"/>
        <v>72.896039603960389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t="s">
        <v>2037</v>
      </c>
      <c r="Q715" t="s">
        <v>2056</v>
      </c>
      <c r="R715" s="10">
        <f t="shared" si="45"/>
        <v>108.48543689320388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t="s">
        <v>2033</v>
      </c>
      <c r="Q716" t="s">
        <v>2041</v>
      </c>
      <c r="R716" s="10">
        <f t="shared" si="45"/>
        <v>101.98095238095237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t="s">
        <v>2038</v>
      </c>
      <c r="Q717" t="s">
        <v>2061</v>
      </c>
      <c r="R717" s="10">
        <f t="shared" si="45"/>
        <v>44.009146341463413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t="s">
        <v>2035</v>
      </c>
      <c r="Q718" t="s">
        <v>2042</v>
      </c>
      <c r="R718" s="10">
        <f t="shared" si="45"/>
        <v>65.942675159235662</v>
      </c>
      <c r="S718" s="8">
        <f t="shared" si="46"/>
        <v>41465.208333333336</v>
      </c>
      <c r="T718" s="8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t="s">
        <v>2036</v>
      </c>
      <c r="Q719" t="s">
        <v>2048</v>
      </c>
      <c r="R719" s="10">
        <f t="shared" si="45"/>
        <v>24.987387387387386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t="s">
        <v>2034</v>
      </c>
      <c r="Q720" t="s">
        <v>2051</v>
      </c>
      <c r="R720" s="10">
        <f t="shared" si="45"/>
        <v>28.003367003367003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t="s">
        <v>2037</v>
      </c>
      <c r="Q721" t="s">
        <v>2054</v>
      </c>
      <c r="R721" s="10">
        <f t="shared" si="45"/>
        <v>85.829268292682926</v>
      </c>
      <c r="S721" s="8">
        <f t="shared" si="46"/>
        <v>41058.208333333336</v>
      </c>
      <c r="T721" s="8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t="s">
        <v>2035</v>
      </c>
      <c r="Q722" t="s">
        <v>2042</v>
      </c>
      <c r="R722" s="10">
        <f t="shared" si="45"/>
        <v>84.921052631578945</v>
      </c>
      <c r="S722" s="8">
        <f t="shared" si="46"/>
        <v>43152.25</v>
      </c>
      <c r="T722" s="8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t="s">
        <v>2033</v>
      </c>
      <c r="Q723" t="s">
        <v>2041</v>
      </c>
      <c r="R723" s="10">
        <f t="shared" si="45"/>
        <v>90.483333333333334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t="s">
        <v>2036</v>
      </c>
      <c r="Q724" t="s">
        <v>2048</v>
      </c>
      <c r="R724" s="10">
        <f t="shared" si="45"/>
        <v>25.00197628458498</v>
      </c>
      <c r="S724" s="8">
        <f t="shared" si="46"/>
        <v>43045.25</v>
      </c>
      <c r="T724" s="8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t="s">
        <v>2035</v>
      </c>
      <c r="Q725" t="s">
        <v>2042</v>
      </c>
      <c r="R725" s="10">
        <f t="shared" si="45"/>
        <v>92.013888888888886</v>
      </c>
      <c r="S725" s="8">
        <f t="shared" si="46"/>
        <v>42431.25</v>
      </c>
      <c r="T725" s="8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t="s">
        <v>2035</v>
      </c>
      <c r="Q726" t="s">
        <v>2042</v>
      </c>
      <c r="R726" s="10">
        <f t="shared" si="45"/>
        <v>93.066115702479337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t="s">
        <v>2038</v>
      </c>
      <c r="Q727" t="s">
        <v>2061</v>
      </c>
      <c r="R727" s="10">
        <f t="shared" si="45"/>
        <v>61.008145363408524</v>
      </c>
      <c r="S727" s="8">
        <f t="shared" si="46"/>
        <v>41958.25</v>
      </c>
      <c r="T727" s="8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t="s">
        <v>2035</v>
      </c>
      <c r="Q728" t="s">
        <v>2042</v>
      </c>
      <c r="R728" s="10">
        <f t="shared" si="45"/>
        <v>92.036259541984734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t="s">
        <v>2034</v>
      </c>
      <c r="Q729" t="s">
        <v>2047</v>
      </c>
      <c r="R729" s="10">
        <f t="shared" si="45"/>
        <v>81.132596685082873</v>
      </c>
      <c r="S729" s="8">
        <f t="shared" si="46"/>
        <v>43485.25</v>
      </c>
      <c r="T729" s="8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t="s">
        <v>2035</v>
      </c>
      <c r="Q730" t="s">
        <v>2042</v>
      </c>
      <c r="R730" s="10">
        <f t="shared" si="45"/>
        <v>73.5</v>
      </c>
      <c r="S730" s="8">
        <f t="shared" si="46"/>
        <v>42515.208333333328</v>
      </c>
      <c r="T730" s="8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t="s">
        <v>2036</v>
      </c>
      <c r="Q731" t="s">
        <v>2043</v>
      </c>
      <c r="R731" s="10">
        <f t="shared" si="45"/>
        <v>85.221311475409834</v>
      </c>
      <c r="S731" s="8">
        <f t="shared" si="46"/>
        <v>41309.25</v>
      </c>
      <c r="T731" s="8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t="s">
        <v>2034</v>
      </c>
      <c r="Q732" t="s">
        <v>2051</v>
      </c>
      <c r="R732" s="10">
        <f t="shared" si="45"/>
        <v>110.96825396825396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t="s">
        <v>2034</v>
      </c>
      <c r="Q733" t="s">
        <v>2047</v>
      </c>
      <c r="R733" s="10">
        <f t="shared" si="45"/>
        <v>32.968036529680369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t="s">
        <v>2033</v>
      </c>
      <c r="Q734" t="s">
        <v>2041</v>
      </c>
      <c r="R734" s="10">
        <f t="shared" si="45"/>
        <v>96.005352363960753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t="s">
        <v>2033</v>
      </c>
      <c r="Q735" t="s">
        <v>2057</v>
      </c>
      <c r="R735" s="10">
        <f t="shared" si="45"/>
        <v>84.96632653061225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t="s">
        <v>2035</v>
      </c>
      <c r="Q736" t="s">
        <v>2042</v>
      </c>
      <c r="R736" s="10">
        <f t="shared" si="45"/>
        <v>25.007462686567163</v>
      </c>
      <c r="S736" s="8">
        <f t="shared" si="46"/>
        <v>42763.25</v>
      </c>
      <c r="T736" s="8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t="s">
        <v>2039</v>
      </c>
      <c r="Q737" t="s">
        <v>2055</v>
      </c>
      <c r="R737" s="10">
        <f t="shared" si="45"/>
        <v>65.998995479658461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t="s">
        <v>2037</v>
      </c>
      <c r="Q738" t="s">
        <v>2044</v>
      </c>
      <c r="R738" s="10">
        <f t="shared" si="45"/>
        <v>87.34482758620689</v>
      </c>
      <c r="S738" s="8">
        <f t="shared" si="46"/>
        <v>42055.25</v>
      </c>
      <c r="T738" s="8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t="s">
        <v>2033</v>
      </c>
      <c r="Q739" t="s">
        <v>2050</v>
      </c>
      <c r="R739" s="10">
        <f t="shared" si="45"/>
        <v>27.933333333333334</v>
      </c>
      <c r="S739" s="8">
        <f t="shared" si="46"/>
        <v>42685.25</v>
      </c>
      <c r="T739" s="8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t="s">
        <v>2035</v>
      </c>
      <c r="Q740" t="s">
        <v>2042</v>
      </c>
      <c r="R740" s="10">
        <f t="shared" si="45"/>
        <v>103.8</v>
      </c>
      <c r="S740" s="8">
        <f t="shared" si="46"/>
        <v>41959.25</v>
      </c>
      <c r="T740" s="8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t="s">
        <v>2033</v>
      </c>
      <c r="Q741" t="s">
        <v>2050</v>
      </c>
      <c r="R741" s="10">
        <f t="shared" si="45"/>
        <v>31.937172774869111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t="s">
        <v>2035</v>
      </c>
      <c r="Q742" t="s">
        <v>2042</v>
      </c>
      <c r="R742" s="10">
        <f t="shared" si="45"/>
        <v>99.5</v>
      </c>
      <c r="S742" s="8">
        <f t="shared" si="46"/>
        <v>42769.25</v>
      </c>
      <c r="T742" s="8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t="s">
        <v>2035</v>
      </c>
      <c r="Q743" t="s">
        <v>2042</v>
      </c>
      <c r="R743" s="10">
        <f t="shared" si="45"/>
        <v>108.84615384615384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t="s">
        <v>2033</v>
      </c>
      <c r="Q744" t="s">
        <v>2049</v>
      </c>
      <c r="R744" s="10">
        <f t="shared" si="45"/>
        <v>110.76229508196721</v>
      </c>
      <c r="S744" s="8">
        <f t="shared" si="46"/>
        <v>40197.25</v>
      </c>
      <c r="T744" s="8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t="s">
        <v>2035</v>
      </c>
      <c r="Q745" t="s">
        <v>2042</v>
      </c>
      <c r="R745" s="10">
        <f t="shared" si="45"/>
        <v>29.647058823529413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t="s">
        <v>2035</v>
      </c>
      <c r="Q746" t="s">
        <v>2042</v>
      </c>
      <c r="R746" s="10">
        <f t="shared" si="45"/>
        <v>101.71428571428571</v>
      </c>
      <c r="S746" s="8">
        <f t="shared" si="46"/>
        <v>43322.208333333328</v>
      </c>
      <c r="T746" s="8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t="s">
        <v>2034</v>
      </c>
      <c r="Q747" t="s">
        <v>2051</v>
      </c>
      <c r="R747" s="10">
        <f t="shared" si="45"/>
        <v>61.5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t="s">
        <v>2034</v>
      </c>
      <c r="Q748" t="s">
        <v>2047</v>
      </c>
      <c r="R748" s="10">
        <f t="shared" si="45"/>
        <v>35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t="s">
        <v>2035</v>
      </c>
      <c r="Q749" t="s">
        <v>2042</v>
      </c>
      <c r="R749" s="10">
        <f t="shared" si="45"/>
        <v>40.049999999999997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t="s">
        <v>2036</v>
      </c>
      <c r="Q750" t="s">
        <v>2045</v>
      </c>
      <c r="R750" s="10">
        <f t="shared" si="45"/>
        <v>110.97231270358306</v>
      </c>
      <c r="S750" s="8">
        <f t="shared" si="46"/>
        <v>40238.25</v>
      </c>
      <c r="T750" s="8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t="s">
        <v>2034</v>
      </c>
      <c r="Q751" t="s">
        <v>2051</v>
      </c>
      <c r="R751" s="10">
        <f t="shared" si="45"/>
        <v>36.959016393442624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t="s">
        <v>2033</v>
      </c>
      <c r="Q752" t="s">
        <v>2049</v>
      </c>
      <c r="R752" s="10">
        <f t="shared" si="45"/>
        <v>1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t="s">
        <v>2037</v>
      </c>
      <c r="Q753" t="s">
        <v>2044</v>
      </c>
      <c r="R753" s="10">
        <f t="shared" si="45"/>
        <v>30.974074074074075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t="s">
        <v>2035</v>
      </c>
      <c r="Q754" t="s">
        <v>2042</v>
      </c>
      <c r="R754" s="10">
        <f t="shared" si="45"/>
        <v>47.035087719298247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t="s">
        <v>2039</v>
      </c>
      <c r="Q755" t="s">
        <v>2055</v>
      </c>
      <c r="R755" s="10">
        <f t="shared" si="45"/>
        <v>88.065693430656935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t="s">
        <v>2035</v>
      </c>
      <c r="Q756" t="s">
        <v>2042</v>
      </c>
      <c r="R756" s="10">
        <f t="shared" si="45"/>
        <v>37.005616224648989</v>
      </c>
      <c r="S756" s="8">
        <f t="shared" si="46"/>
        <v>41210.208333333336</v>
      </c>
      <c r="T756" s="8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t="s">
        <v>2035</v>
      </c>
      <c r="Q757" t="s">
        <v>2042</v>
      </c>
      <c r="R757" s="10">
        <f t="shared" si="45"/>
        <v>26.027777777777779</v>
      </c>
      <c r="S757" s="8">
        <f t="shared" si="46"/>
        <v>43096.25</v>
      </c>
      <c r="T757" s="8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t="s">
        <v>2035</v>
      </c>
      <c r="Q758" t="s">
        <v>2042</v>
      </c>
      <c r="R758" s="10">
        <f t="shared" si="45"/>
        <v>67.817567567567565</v>
      </c>
      <c r="S758" s="8">
        <f t="shared" si="46"/>
        <v>42024.25</v>
      </c>
      <c r="T758" s="8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t="s">
        <v>2036</v>
      </c>
      <c r="Q759" t="s">
        <v>2043</v>
      </c>
      <c r="R759" s="10">
        <f t="shared" si="45"/>
        <v>49.964912280701753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t="s">
        <v>2033</v>
      </c>
      <c r="Q760" t="s">
        <v>2041</v>
      </c>
      <c r="R760" s="10">
        <f t="shared" si="45"/>
        <v>110.01646903820817</v>
      </c>
      <c r="S760" s="8">
        <f t="shared" si="46"/>
        <v>41936.208333333336</v>
      </c>
      <c r="T760" s="8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t="s">
        <v>2033</v>
      </c>
      <c r="Q761" t="s">
        <v>2049</v>
      </c>
      <c r="R761" s="10">
        <f t="shared" si="45"/>
        <v>89.964678178963894</v>
      </c>
      <c r="S761" s="8">
        <f t="shared" si="46"/>
        <v>43136.25</v>
      </c>
      <c r="T761" s="8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t="s">
        <v>2038</v>
      </c>
      <c r="Q762" t="s">
        <v>2052</v>
      </c>
      <c r="R762" s="10">
        <f t="shared" si="45"/>
        <v>79.009523809523813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t="s">
        <v>2033</v>
      </c>
      <c r="Q763" t="s">
        <v>2041</v>
      </c>
      <c r="R763" s="10">
        <f t="shared" si="45"/>
        <v>86.867469879518069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t="s">
        <v>2033</v>
      </c>
      <c r="Q764" t="s">
        <v>2058</v>
      </c>
      <c r="R764" s="10">
        <f t="shared" si="45"/>
        <v>62.04</v>
      </c>
      <c r="S764" s="8">
        <f t="shared" si="46"/>
        <v>41241.25</v>
      </c>
      <c r="T764" s="8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t="s">
        <v>2035</v>
      </c>
      <c r="Q765" t="s">
        <v>2042</v>
      </c>
      <c r="R765" s="10">
        <f t="shared" si="45"/>
        <v>26.970212765957445</v>
      </c>
      <c r="S765" s="8">
        <f t="shared" si="46"/>
        <v>41037.208333333336</v>
      </c>
      <c r="T765" s="8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t="s">
        <v>2033</v>
      </c>
      <c r="Q766" t="s">
        <v>2041</v>
      </c>
      <c r="R766" s="10">
        <f t="shared" si="45"/>
        <v>54.121621621621621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t="s">
        <v>2033</v>
      </c>
      <c r="Q767" t="s">
        <v>2050</v>
      </c>
      <c r="R767" s="10">
        <f t="shared" si="45"/>
        <v>41.035353535353536</v>
      </c>
      <c r="S767" s="8">
        <f t="shared" si="46"/>
        <v>42840.208333333328</v>
      </c>
      <c r="T767" s="8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t="s">
        <v>2036</v>
      </c>
      <c r="Q768" t="s">
        <v>2063</v>
      </c>
      <c r="R768" s="10">
        <f t="shared" si="45"/>
        <v>55.052419354838712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t="s">
        <v>2037</v>
      </c>
      <c r="Q769" t="s">
        <v>2059</v>
      </c>
      <c r="R769" s="10">
        <f t="shared" si="45"/>
        <v>107.93762183235867</v>
      </c>
      <c r="S769" s="8">
        <f t="shared" si="46"/>
        <v>42283.208333333328</v>
      </c>
      <c r="T769" s="8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t="s">
        <v>2035</v>
      </c>
      <c r="Q770" t="s">
        <v>2042</v>
      </c>
      <c r="R770" s="10">
        <f t="shared" si="45"/>
        <v>73.92</v>
      </c>
      <c r="S770" s="8">
        <f t="shared" si="46"/>
        <v>41619.25</v>
      </c>
      <c r="T770" s="8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t="s">
        <v>2038</v>
      </c>
      <c r="Q771" t="s">
        <v>2052</v>
      </c>
      <c r="R771" s="10">
        <f t="shared" ref="R771:R834" si="49">IFERROR(E771/H771,"0")</f>
        <v>31.995894428152493</v>
      </c>
      <c r="S771" s="8">
        <f t="shared" ref="S771:S834" si="50">K771/86400+DATE(1970,1,1)</f>
        <v>41501.208333333336</v>
      </c>
      <c r="T771" s="8">
        <f t="shared" ref="T771:T834" si="51">L771/86400+DATE(1970,1,1)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t="s">
        <v>2035</v>
      </c>
      <c r="Q772" t="s">
        <v>2042</v>
      </c>
      <c r="R772" s="10">
        <f t="shared" si="49"/>
        <v>53.898148148148145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t="s">
        <v>2035</v>
      </c>
      <c r="Q773" t="s">
        <v>2042</v>
      </c>
      <c r="R773" s="10">
        <f t="shared" si="49"/>
        <v>106.5</v>
      </c>
      <c r="S773" s="8">
        <f t="shared" si="50"/>
        <v>43491.25</v>
      </c>
      <c r="T773" s="8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t="s">
        <v>2033</v>
      </c>
      <c r="Q774" t="s">
        <v>2050</v>
      </c>
      <c r="R774" s="10">
        <f t="shared" si="49"/>
        <v>32.999805409612762</v>
      </c>
      <c r="S774" s="8">
        <f t="shared" si="50"/>
        <v>43505.25</v>
      </c>
      <c r="T774" s="8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t="s">
        <v>2035</v>
      </c>
      <c r="Q775" t="s">
        <v>2042</v>
      </c>
      <c r="R775" s="10">
        <f t="shared" si="49"/>
        <v>43.00254993625159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t="s">
        <v>2034</v>
      </c>
      <c r="Q776" t="s">
        <v>2047</v>
      </c>
      <c r="R776" s="10">
        <f t="shared" si="49"/>
        <v>86.858974358974365</v>
      </c>
      <c r="S776" s="8">
        <f t="shared" si="50"/>
        <v>42513.208333333328</v>
      </c>
      <c r="T776" s="8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t="s">
        <v>2033</v>
      </c>
      <c r="Q777" t="s">
        <v>2041</v>
      </c>
      <c r="R777" s="10">
        <f t="shared" si="49"/>
        <v>96.8</v>
      </c>
      <c r="S777" s="8">
        <f t="shared" si="50"/>
        <v>41949.25</v>
      </c>
      <c r="T777" s="8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t="s">
        <v>2035</v>
      </c>
      <c r="Q778" t="s">
        <v>2042</v>
      </c>
      <c r="R778" s="10">
        <f t="shared" si="49"/>
        <v>32.995456610631528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t="s">
        <v>2035</v>
      </c>
      <c r="Q779" t="s">
        <v>2042</v>
      </c>
      <c r="R779" s="10">
        <f t="shared" si="49"/>
        <v>68.028106508875737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t="s">
        <v>2036</v>
      </c>
      <c r="Q780" t="s">
        <v>2045</v>
      </c>
      <c r="R780" s="10">
        <f t="shared" si="49"/>
        <v>58.867816091954026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t="s">
        <v>2035</v>
      </c>
      <c r="Q781" t="s">
        <v>2042</v>
      </c>
      <c r="R781" s="10">
        <f t="shared" si="49"/>
        <v>105.04572803850782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t="s">
        <v>2036</v>
      </c>
      <c r="Q782" t="s">
        <v>2043</v>
      </c>
      <c r="R782" s="10">
        <f t="shared" si="49"/>
        <v>33.054878048780488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t="s">
        <v>2035</v>
      </c>
      <c r="Q783" t="s">
        <v>2042</v>
      </c>
      <c r="R783" s="10">
        <f t="shared" si="49"/>
        <v>78.821428571428569</v>
      </c>
      <c r="S783" s="8">
        <f t="shared" si="50"/>
        <v>40482.208333333336</v>
      </c>
      <c r="T783" s="8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t="s">
        <v>2036</v>
      </c>
      <c r="Q784" t="s">
        <v>2045</v>
      </c>
      <c r="R784" s="10">
        <f t="shared" si="49"/>
        <v>68.204968944099377</v>
      </c>
      <c r="S784" s="8">
        <f t="shared" si="50"/>
        <v>40603.25</v>
      </c>
      <c r="T784" s="8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t="s">
        <v>2033</v>
      </c>
      <c r="Q785" t="s">
        <v>2041</v>
      </c>
      <c r="R785" s="10">
        <f t="shared" si="49"/>
        <v>75.731884057971016</v>
      </c>
      <c r="S785" s="8">
        <f t="shared" si="50"/>
        <v>41625.25</v>
      </c>
      <c r="T785" s="8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t="s">
        <v>2034</v>
      </c>
      <c r="Q786" t="s">
        <v>2047</v>
      </c>
      <c r="R786" s="10">
        <f t="shared" si="49"/>
        <v>30.996070133010882</v>
      </c>
      <c r="S786" s="8">
        <f t="shared" si="50"/>
        <v>42435.25</v>
      </c>
      <c r="T786" s="8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t="s">
        <v>2036</v>
      </c>
      <c r="Q787" t="s">
        <v>2045</v>
      </c>
      <c r="R787" s="10">
        <f t="shared" si="49"/>
        <v>101.88188976377953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t="s">
        <v>2033</v>
      </c>
      <c r="Q788" t="s">
        <v>2058</v>
      </c>
      <c r="R788" s="10">
        <f t="shared" si="49"/>
        <v>52.879227053140099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t="s">
        <v>2033</v>
      </c>
      <c r="Q789" t="s">
        <v>2041</v>
      </c>
      <c r="R789" s="10">
        <f t="shared" si="49"/>
        <v>71.005820721769496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t="s">
        <v>2036</v>
      </c>
      <c r="Q790" t="s">
        <v>2045</v>
      </c>
      <c r="R790" s="10">
        <f t="shared" si="49"/>
        <v>102.38709677419355</v>
      </c>
      <c r="S790" s="8">
        <f t="shared" si="50"/>
        <v>41202.208333333336</v>
      </c>
      <c r="T790" s="8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t="s">
        <v>2035</v>
      </c>
      <c r="Q791" t="s">
        <v>2042</v>
      </c>
      <c r="R791" s="10">
        <f t="shared" si="49"/>
        <v>74.466666666666669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t="s">
        <v>2035</v>
      </c>
      <c r="Q792" t="s">
        <v>2042</v>
      </c>
      <c r="R792" s="10">
        <f t="shared" si="49"/>
        <v>51.009883198562441</v>
      </c>
      <c r="S792" s="8">
        <f t="shared" si="50"/>
        <v>40223.25</v>
      </c>
      <c r="T792" s="8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t="s">
        <v>2032</v>
      </c>
      <c r="Q793" t="s">
        <v>2046</v>
      </c>
      <c r="R793" s="10">
        <f t="shared" si="49"/>
        <v>90</v>
      </c>
      <c r="S793" s="8">
        <f t="shared" si="50"/>
        <v>42715.25</v>
      </c>
      <c r="T793" s="8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t="s">
        <v>2035</v>
      </c>
      <c r="Q794" t="s">
        <v>2042</v>
      </c>
      <c r="R794" s="10">
        <f t="shared" si="49"/>
        <v>97.142857142857139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t="s">
        <v>2037</v>
      </c>
      <c r="Q795" t="s">
        <v>2044</v>
      </c>
      <c r="R795" s="10">
        <f t="shared" si="49"/>
        <v>72.071823204419886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t="s">
        <v>2033</v>
      </c>
      <c r="Q796" t="s">
        <v>2041</v>
      </c>
      <c r="R796" s="10">
        <f t="shared" si="49"/>
        <v>75.236363636363635</v>
      </c>
      <c r="S796" s="8">
        <f t="shared" si="50"/>
        <v>43091.25</v>
      </c>
      <c r="T796" s="8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t="s">
        <v>2036</v>
      </c>
      <c r="Q797" t="s">
        <v>2043</v>
      </c>
      <c r="R797" s="10">
        <f t="shared" si="49"/>
        <v>32.967741935483872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t="s">
        <v>2038</v>
      </c>
      <c r="Q798" t="s">
        <v>2061</v>
      </c>
      <c r="R798" s="10">
        <f t="shared" si="49"/>
        <v>54.807692307692307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t="s">
        <v>2034</v>
      </c>
      <c r="Q799" t="s">
        <v>2047</v>
      </c>
      <c r="R799" s="10">
        <f t="shared" si="49"/>
        <v>45.037837837837834</v>
      </c>
      <c r="S799" s="8">
        <f t="shared" si="50"/>
        <v>43464.25</v>
      </c>
      <c r="T799" s="8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t="s">
        <v>2035</v>
      </c>
      <c r="Q800" t="s">
        <v>2042</v>
      </c>
      <c r="R800" s="10">
        <f t="shared" si="49"/>
        <v>52.958677685950413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t="s">
        <v>2035</v>
      </c>
      <c r="Q801" t="s">
        <v>2042</v>
      </c>
      <c r="R801" s="10">
        <f t="shared" si="49"/>
        <v>60.017959183673469</v>
      </c>
      <c r="S801" s="8">
        <f t="shared" si="50"/>
        <v>42399.25</v>
      </c>
      <c r="T801" s="8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t="s">
        <v>2033</v>
      </c>
      <c r="Q802" t="s">
        <v>2041</v>
      </c>
      <c r="R802" s="10">
        <f t="shared" si="49"/>
        <v>1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t="s">
        <v>2039</v>
      </c>
      <c r="Q803" t="s">
        <v>2055</v>
      </c>
      <c r="R803" s="10">
        <f t="shared" si="49"/>
        <v>44.028301886792455</v>
      </c>
      <c r="S803" s="8">
        <f t="shared" si="50"/>
        <v>43830.25</v>
      </c>
      <c r="T803" s="8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t="s">
        <v>2039</v>
      </c>
      <c r="Q804" t="s">
        <v>2055</v>
      </c>
      <c r="R804" s="10">
        <f t="shared" si="49"/>
        <v>86.028169014084511</v>
      </c>
      <c r="S804" s="8">
        <f t="shared" si="50"/>
        <v>43650.208333333328</v>
      </c>
      <c r="T804" s="8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t="s">
        <v>2035</v>
      </c>
      <c r="Q805" t="s">
        <v>2042</v>
      </c>
      <c r="R805" s="10">
        <f t="shared" si="49"/>
        <v>28.012875536480685</v>
      </c>
      <c r="S805" s="8">
        <f t="shared" si="50"/>
        <v>43492.25</v>
      </c>
      <c r="T805" s="8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t="s">
        <v>2033</v>
      </c>
      <c r="Q806" t="s">
        <v>2041</v>
      </c>
      <c r="R806" s="10">
        <f t="shared" si="49"/>
        <v>32.050458715596328</v>
      </c>
      <c r="S806" s="8">
        <f t="shared" si="50"/>
        <v>43102.25</v>
      </c>
      <c r="T806" s="8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t="s">
        <v>2036</v>
      </c>
      <c r="Q807" t="s">
        <v>2048</v>
      </c>
      <c r="R807" s="10">
        <f t="shared" si="49"/>
        <v>73.611940298507463</v>
      </c>
      <c r="S807" s="8">
        <f t="shared" si="50"/>
        <v>41958.25</v>
      </c>
      <c r="T807" s="8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t="s">
        <v>2036</v>
      </c>
      <c r="Q808" t="s">
        <v>2043</v>
      </c>
      <c r="R808" s="10">
        <f t="shared" si="49"/>
        <v>108.71052631578948</v>
      </c>
      <c r="S808" s="8">
        <f t="shared" si="50"/>
        <v>40973.25</v>
      </c>
      <c r="T808" s="8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t="s">
        <v>2035</v>
      </c>
      <c r="Q809" t="s">
        <v>2042</v>
      </c>
      <c r="R809" s="10">
        <f t="shared" si="49"/>
        <v>42.97674418604651</v>
      </c>
      <c r="S809" s="8">
        <f t="shared" si="50"/>
        <v>43753.208333333328</v>
      </c>
      <c r="T809" s="8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t="s">
        <v>2032</v>
      </c>
      <c r="Q810" t="s">
        <v>2046</v>
      </c>
      <c r="R810" s="10">
        <f t="shared" si="49"/>
        <v>83.315789473684205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t="s">
        <v>2036</v>
      </c>
      <c r="Q811" t="s">
        <v>2048</v>
      </c>
      <c r="R811" s="10">
        <f t="shared" si="49"/>
        <v>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t="s">
        <v>2035</v>
      </c>
      <c r="Q812" t="s">
        <v>2042</v>
      </c>
      <c r="R812" s="10">
        <f t="shared" si="49"/>
        <v>55.927601809954751</v>
      </c>
      <c r="S812" s="8">
        <f t="shared" si="50"/>
        <v>43067.25</v>
      </c>
      <c r="T812" s="8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t="s">
        <v>2038</v>
      </c>
      <c r="Q813" t="s">
        <v>2052</v>
      </c>
      <c r="R813" s="10">
        <f t="shared" si="49"/>
        <v>105.03681885125184</v>
      </c>
      <c r="S813" s="8">
        <f t="shared" si="50"/>
        <v>42378.25</v>
      </c>
      <c r="T813" s="8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t="s">
        <v>2037</v>
      </c>
      <c r="Q814" t="s">
        <v>2044</v>
      </c>
      <c r="R814" s="10">
        <f t="shared" si="49"/>
        <v>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t="s">
        <v>2038</v>
      </c>
      <c r="Q815" t="s">
        <v>2052</v>
      </c>
      <c r="R815" s="10">
        <f t="shared" si="49"/>
        <v>112.66176470588235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t="s">
        <v>2033</v>
      </c>
      <c r="Q816" t="s">
        <v>2041</v>
      </c>
      <c r="R816" s="10">
        <f t="shared" si="49"/>
        <v>81.944444444444443</v>
      </c>
      <c r="S816" s="8">
        <f t="shared" si="50"/>
        <v>42517.208333333328</v>
      </c>
      <c r="T816" s="8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t="s">
        <v>2033</v>
      </c>
      <c r="Q817" t="s">
        <v>2041</v>
      </c>
      <c r="R817" s="10">
        <f t="shared" si="49"/>
        <v>64.049180327868854</v>
      </c>
      <c r="S817" s="8">
        <f t="shared" si="50"/>
        <v>43068.25</v>
      </c>
      <c r="T817" s="8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t="s">
        <v>2035</v>
      </c>
      <c r="Q818" t="s">
        <v>2042</v>
      </c>
      <c r="R818" s="10">
        <f t="shared" si="49"/>
        <v>106.39097744360902</v>
      </c>
      <c r="S818" s="8">
        <f t="shared" si="50"/>
        <v>41680.25</v>
      </c>
      <c r="T818" s="8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t="s">
        <v>2037</v>
      </c>
      <c r="Q819" t="s">
        <v>2044</v>
      </c>
      <c r="R819" s="10">
        <f t="shared" si="49"/>
        <v>76.011249497790274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t="s">
        <v>2035</v>
      </c>
      <c r="Q820" t="s">
        <v>2042</v>
      </c>
      <c r="R820" s="10">
        <f t="shared" si="49"/>
        <v>111.07246376811594</v>
      </c>
      <c r="S820" s="8">
        <f t="shared" si="50"/>
        <v>43486.25</v>
      </c>
      <c r="T820" s="8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t="s">
        <v>2038</v>
      </c>
      <c r="Q821" t="s">
        <v>2052</v>
      </c>
      <c r="R821" s="10">
        <f t="shared" si="49"/>
        <v>95.936170212765958</v>
      </c>
      <c r="S821" s="8">
        <f t="shared" si="50"/>
        <v>41237.25</v>
      </c>
      <c r="T821" s="8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t="s">
        <v>2033</v>
      </c>
      <c r="Q822" t="s">
        <v>2041</v>
      </c>
      <c r="R822" s="10">
        <f t="shared" si="49"/>
        <v>43.043010752688176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t="s">
        <v>2036</v>
      </c>
      <c r="Q823" t="s">
        <v>2048</v>
      </c>
      <c r="R823" s="10">
        <f t="shared" si="49"/>
        <v>67.966666666666669</v>
      </c>
      <c r="S823" s="8">
        <f t="shared" si="50"/>
        <v>42794.25</v>
      </c>
      <c r="T823" s="8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t="s">
        <v>2033</v>
      </c>
      <c r="Q824" t="s">
        <v>2041</v>
      </c>
      <c r="R824" s="10">
        <f t="shared" si="49"/>
        <v>89.991428571428571</v>
      </c>
      <c r="S824" s="8">
        <f t="shared" si="50"/>
        <v>41698.25</v>
      </c>
      <c r="T824" s="8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t="s">
        <v>2033</v>
      </c>
      <c r="Q825" t="s">
        <v>2041</v>
      </c>
      <c r="R825" s="10">
        <f t="shared" si="49"/>
        <v>58.095238095238095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t="s">
        <v>2037</v>
      </c>
      <c r="Q826" t="s">
        <v>2044</v>
      </c>
      <c r="R826" s="10">
        <f t="shared" si="49"/>
        <v>83.996875000000003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t="s">
        <v>2036</v>
      </c>
      <c r="Q827" t="s">
        <v>2053</v>
      </c>
      <c r="R827" s="10">
        <f t="shared" si="49"/>
        <v>88.853503184713375</v>
      </c>
      <c r="S827" s="8">
        <f t="shared" si="50"/>
        <v>42941.208333333328</v>
      </c>
      <c r="T827" s="8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t="s">
        <v>2035</v>
      </c>
      <c r="Q828" t="s">
        <v>2042</v>
      </c>
      <c r="R828" s="10">
        <f t="shared" si="49"/>
        <v>65.963917525773198</v>
      </c>
      <c r="S828" s="8">
        <f t="shared" si="50"/>
        <v>40525.25</v>
      </c>
      <c r="T828" s="8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t="s">
        <v>2036</v>
      </c>
      <c r="Q829" t="s">
        <v>2043</v>
      </c>
      <c r="R829" s="10">
        <f t="shared" si="49"/>
        <v>74.804878048780495</v>
      </c>
      <c r="S829" s="8">
        <f t="shared" si="50"/>
        <v>40666.208333333336</v>
      </c>
      <c r="T829" s="8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t="s">
        <v>2035</v>
      </c>
      <c r="Q830" t="s">
        <v>2042</v>
      </c>
      <c r="R830" s="10">
        <f t="shared" si="49"/>
        <v>69.98571428571428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t="s">
        <v>2035</v>
      </c>
      <c r="Q831" t="s">
        <v>2042</v>
      </c>
      <c r="R831" s="10">
        <f t="shared" si="49"/>
        <v>32.006493506493506</v>
      </c>
      <c r="S831" s="8">
        <f t="shared" si="50"/>
        <v>42164.208333333328</v>
      </c>
      <c r="T831" s="8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t="s">
        <v>2035</v>
      </c>
      <c r="Q832" t="s">
        <v>2042</v>
      </c>
      <c r="R832" s="10">
        <f t="shared" si="49"/>
        <v>64.727272727272734</v>
      </c>
      <c r="S832" s="8">
        <f t="shared" si="50"/>
        <v>43103.25</v>
      </c>
      <c r="T832" s="8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t="s">
        <v>2039</v>
      </c>
      <c r="Q833" t="s">
        <v>2055</v>
      </c>
      <c r="R833" s="10">
        <f t="shared" si="49"/>
        <v>24.998110087408456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t="s">
        <v>2037</v>
      </c>
      <c r="Q834" t="s">
        <v>2059</v>
      </c>
      <c r="R834" s="10">
        <f t="shared" si="49"/>
        <v>104.97764070932922</v>
      </c>
      <c r="S834" s="8">
        <f t="shared" si="50"/>
        <v>42299.208333333328</v>
      </c>
      <c r="T834" s="8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t="s">
        <v>2037</v>
      </c>
      <c r="Q835" t="s">
        <v>2059</v>
      </c>
      <c r="R835" s="10">
        <f t="shared" ref="R835:R898" si="53">IFERROR(E835/H835,"0")</f>
        <v>64.987878787878785</v>
      </c>
      <c r="S835" s="8">
        <f t="shared" ref="S835:S898" si="54">K835/86400+DATE(1970,1,1)</f>
        <v>40588.25</v>
      </c>
      <c r="T835" s="8">
        <f t="shared" ref="T835:T898" si="55">L835/86400+DATE(1970,1,1)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t="s">
        <v>2035</v>
      </c>
      <c r="Q836" t="s">
        <v>2042</v>
      </c>
      <c r="R836" s="10">
        <f t="shared" si="53"/>
        <v>94.352941176470594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t="s">
        <v>2034</v>
      </c>
      <c r="Q837" t="s">
        <v>2047</v>
      </c>
      <c r="R837" s="10">
        <f t="shared" si="53"/>
        <v>44.001706484641637</v>
      </c>
      <c r="S837" s="8">
        <f t="shared" si="54"/>
        <v>42063.25</v>
      </c>
      <c r="T837" s="8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t="s">
        <v>2033</v>
      </c>
      <c r="Q838" t="s">
        <v>2050</v>
      </c>
      <c r="R838" s="10">
        <f t="shared" si="53"/>
        <v>64.744680851063833</v>
      </c>
      <c r="S838" s="8">
        <f t="shared" si="54"/>
        <v>40214.25</v>
      </c>
      <c r="T838" s="8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t="s">
        <v>2033</v>
      </c>
      <c r="Q839" t="s">
        <v>2058</v>
      </c>
      <c r="R839" s="10">
        <f t="shared" si="53"/>
        <v>84.00667779632721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t="s">
        <v>2035</v>
      </c>
      <c r="Q840" t="s">
        <v>2042</v>
      </c>
      <c r="R840" s="10">
        <f t="shared" si="53"/>
        <v>34.061302681992338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t="s">
        <v>2036</v>
      </c>
      <c r="Q841" t="s">
        <v>2048</v>
      </c>
      <c r="R841" s="10">
        <f t="shared" si="53"/>
        <v>93.273885350318466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t="s">
        <v>2035</v>
      </c>
      <c r="Q842" t="s">
        <v>2042</v>
      </c>
      <c r="R842" s="10">
        <f t="shared" si="53"/>
        <v>32.998301726577978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t="s">
        <v>2034</v>
      </c>
      <c r="Q843" t="s">
        <v>2047</v>
      </c>
      <c r="R843" s="10">
        <f t="shared" si="53"/>
        <v>83.812903225806451</v>
      </c>
      <c r="S843" s="8">
        <f t="shared" si="54"/>
        <v>42419.25</v>
      </c>
      <c r="T843" s="8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t="s">
        <v>2034</v>
      </c>
      <c r="Q844" t="s">
        <v>2051</v>
      </c>
      <c r="R844" s="10">
        <f t="shared" si="53"/>
        <v>63.992424242424242</v>
      </c>
      <c r="S844" s="8">
        <f t="shared" si="54"/>
        <v>43266.208333333328</v>
      </c>
      <c r="T844" s="8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t="s">
        <v>2039</v>
      </c>
      <c r="Q845" t="s">
        <v>2055</v>
      </c>
      <c r="R845" s="10">
        <f t="shared" si="53"/>
        <v>81.909090909090907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t="s">
        <v>2036</v>
      </c>
      <c r="Q846" t="s">
        <v>2048</v>
      </c>
      <c r="R846" s="10">
        <f t="shared" si="53"/>
        <v>93.053191489361708</v>
      </c>
      <c r="S846" s="8">
        <f t="shared" si="54"/>
        <v>40930.25</v>
      </c>
      <c r="T846" s="8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t="s">
        <v>2034</v>
      </c>
      <c r="Q847" t="s">
        <v>2047</v>
      </c>
      <c r="R847" s="10">
        <f t="shared" si="53"/>
        <v>101.98449039881831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t="s">
        <v>2034</v>
      </c>
      <c r="Q848" t="s">
        <v>2047</v>
      </c>
      <c r="R848" s="10">
        <f t="shared" si="53"/>
        <v>105.9375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t="s">
        <v>2032</v>
      </c>
      <c r="Q849" t="s">
        <v>2046</v>
      </c>
      <c r="R849" s="10">
        <f t="shared" si="53"/>
        <v>101.58181818181818</v>
      </c>
      <c r="S849" s="8">
        <f t="shared" si="54"/>
        <v>43107.25</v>
      </c>
      <c r="T849" s="8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t="s">
        <v>2036</v>
      </c>
      <c r="Q850" t="s">
        <v>2043</v>
      </c>
      <c r="R850" s="10">
        <f t="shared" si="53"/>
        <v>62.970930232558139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t="s">
        <v>2033</v>
      </c>
      <c r="Q851" t="s">
        <v>2050</v>
      </c>
      <c r="R851" s="10">
        <f t="shared" si="53"/>
        <v>29.045602605863191</v>
      </c>
      <c r="S851" s="8">
        <f t="shared" si="54"/>
        <v>40948.25</v>
      </c>
      <c r="T851" s="8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t="s">
        <v>2033</v>
      </c>
      <c r="Q852" t="s">
        <v>2041</v>
      </c>
      <c r="R852" s="10">
        <f t="shared" si="53"/>
        <v>1</v>
      </c>
      <c r="S852" s="8">
        <f t="shared" si="54"/>
        <v>40866.25</v>
      </c>
      <c r="T852" s="8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t="s">
        <v>2033</v>
      </c>
      <c r="Q853" t="s">
        <v>2049</v>
      </c>
      <c r="R853" s="10">
        <f t="shared" si="53"/>
        <v>77.924999999999997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t="s">
        <v>2038</v>
      </c>
      <c r="Q854" t="s">
        <v>2052</v>
      </c>
      <c r="R854" s="10">
        <f t="shared" si="53"/>
        <v>80.806451612903231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t="s">
        <v>2033</v>
      </c>
      <c r="Q855" t="s">
        <v>2050</v>
      </c>
      <c r="R855" s="10">
        <f t="shared" si="53"/>
        <v>76.006816632583508</v>
      </c>
      <c r="S855" s="8">
        <f t="shared" si="54"/>
        <v>40714.208333333336</v>
      </c>
      <c r="T855" s="8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t="s">
        <v>2037</v>
      </c>
      <c r="Q856" t="s">
        <v>2054</v>
      </c>
      <c r="R856" s="10">
        <f t="shared" si="53"/>
        <v>72.993613824192337</v>
      </c>
      <c r="S856" s="8">
        <f t="shared" si="54"/>
        <v>43787.25</v>
      </c>
      <c r="T856" s="8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t="s">
        <v>2035</v>
      </c>
      <c r="Q857" t="s">
        <v>2042</v>
      </c>
      <c r="R857" s="10">
        <f t="shared" si="53"/>
        <v>53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t="s">
        <v>2032</v>
      </c>
      <c r="Q858" t="s">
        <v>2046</v>
      </c>
      <c r="R858" s="10">
        <f t="shared" si="53"/>
        <v>54.164556962025316</v>
      </c>
      <c r="S858" s="8">
        <f t="shared" si="54"/>
        <v>41023.208333333336</v>
      </c>
      <c r="T858" s="8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t="s">
        <v>2036</v>
      </c>
      <c r="Q859" t="s">
        <v>2053</v>
      </c>
      <c r="R859" s="10">
        <f t="shared" si="53"/>
        <v>32.946666666666665</v>
      </c>
      <c r="S859" s="8">
        <f t="shared" si="54"/>
        <v>40944.25</v>
      </c>
      <c r="T859" s="8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t="s">
        <v>2032</v>
      </c>
      <c r="Q860" t="s">
        <v>2046</v>
      </c>
      <c r="R860" s="10">
        <f t="shared" si="53"/>
        <v>79.371428571428567</v>
      </c>
      <c r="S860" s="8">
        <f t="shared" si="54"/>
        <v>43211.208333333328</v>
      </c>
      <c r="T860" s="8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t="s">
        <v>2035</v>
      </c>
      <c r="Q861" t="s">
        <v>2042</v>
      </c>
      <c r="R861" s="10">
        <f t="shared" si="53"/>
        <v>41.174603174603178</v>
      </c>
      <c r="S861" s="8">
        <f t="shared" si="54"/>
        <v>41334.25</v>
      </c>
      <c r="T861" s="8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t="s">
        <v>2034</v>
      </c>
      <c r="Q862" t="s">
        <v>2051</v>
      </c>
      <c r="R862" s="10">
        <f t="shared" si="53"/>
        <v>77.430769230769229</v>
      </c>
      <c r="S862" s="8">
        <f t="shared" si="54"/>
        <v>43515.25</v>
      </c>
      <c r="T862" s="8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t="s">
        <v>2035</v>
      </c>
      <c r="Q863" t="s">
        <v>2042</v>
      </c>
      <c r="R863" s="10">
        <f t="shared" si="53"/>
        <v>57.159509202453989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t="s">
        <v>2035</v>
      </c>
      <c r="Q864" t="s">
        <v>2042</v>
      </c>
      <c r="R864" s="10">
        <f t="shared" si="53"/>
        <v>77.17647058823529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t="s">
        <v>2036</v>
      </c>
      <c r="Q865" t="s">
        <v>2060</v>
      </c>
      <c r="R865" s="10">
        <f t="shared" si="53"/>
        <v>24.953917050691246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t="s">
        <v>2036</v>
      </c>
      <c r="Q866" t="s">
        <v>2053</v>
      </c>
      <c r="R866" s="10">
        <f t="shared" si="53"/>
        <v>97.18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t="s">
        <v>2035</v>
      </c>
      <c r="Q867" t="s">
        <v>2042</v>
      </c>
      <c r="R867" s="10">
        <f t="shared" si="53"/>
        <v>46.000916870415651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t="s">
        <v>2039</v>
      </c>
      <c r="Q868" t="s">
        <v>2055</v>
      </c>
      <c r="R868" s="10">
        <f t="shared" si="53"/>
        <v>88.023385300668153</v>
      </c>
      <c r="S868" s="8">
        <f t="shared" si="54"/>
        <v>40671.208333333336</v>
      </c>
      <c r="T868" s="8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t="s">
        <v>2032</v>
      </c>
      <c r="Q869" t="s">
        <v>2046</v>
      </c>
      <c r="R869" s="10">
        <f t="shared" si="53"/>
        <v>25.99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t="s">
        <v>2035</v>
      </c>
      <c r="Q870" t="s">
        <v>2042</v>
      </c>
      <c r="R870" s="10">
        <f t="shared" si="53"/>
        <v>102.69047619047619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t="s">
        <v>2036</v>
      </c>
      <c r="Q871" t="s">
        <v>2043</v>
      </c>
      <c r="R871" s="10">
        <f t="shared" si="53"/>
        <v>72.958174904942965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t="s">
        <v>2035</v>
      </c>
      <c r="Q872" t="s">
        <v>2042</v>
      </c>
      <c r="R872" s="10">
        <f t="shared" si="53"/>
        <v>57.190082644628099</v>
      </c>
      <c r="S872" s="8">
        <f t="shared" si="54"/>
        <v>42240.208333333328</v>
      </c>
      <c r="T872" s="8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t="s">
        <v>2035</v>
      </c>
      <c r="Q873" t="s">
        <v>2042</v>
      </c>
      <c r="R873" s="10">
        <f t="shared" si="53"/>
        <v>84.013793103448279</v>
      </c>
      <c r="S873" s="8">
        <f t="shared" si="54"/>
        <v>43040.208333333328</v>
      </c>
      <c r="T873" s="8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t="s">
        <v>2036</v>
      </c>
      <c r="Q874" t="s">
        <v>2063</v>
      </c>
      <c r="R874" s="10">
        <f t="shared" si="53"/>
        <v>98.666666666666671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t="s">
        <v>2039</v>
      </c>
      <c r="Q875" t="s">
        <v>2055</v>
      </c>
      <c r="R875" s="10">
        <f t="shared" si="53"/>
        <v>42.007419183889773</v>
      </c>
      <c r="S875" s="8">
        <f t="shared" si="54"/>
        <v>41647.25</v>
      </c>
      <c r="T875" s="8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t="s">
        <v>2039</v>
      </c>
      <c r="Q876" t="s">
        <v>2055</v>
      </c>
      <c r="R876" s="10">
        <f t="shared" si="53"/>
        <v>32.002753556677376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t="s">
        <v>2033</v>
      </c>
      <c r="Q877" t="s">
        <v>2041</v>
      </c>
      <c r="R877" s="10">
        <f t="shared" si="53"/>
        <v>81.567164179104481</v>
      </c>
      <c r="S877" s="8">
        <f t="shared" si="54"/>
        <v>40556.25</v>
      </c>
      <c r="T877" s="8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t="s">
        <v>2039</v>
      </c>
      <c r="Q878" t="s">
        <v>2055</v>
      </c>
      <c r="R878" s="10">
        <f t="shared" si="53"/>
        <v>37.035087719298247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t="s">
        <v>2032</v>
      </c>
      <c r="Q879" t="s">
        <v>2046</v>
      </c>
      <c r="R879" s="10">
        <f t="shared" si="53"/>
        <v>103.033360455655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t="s">
        <v>2033</v>
      </c>
      <c r="Q880" t="s">
        <v>2057</v>
      </c>
      <c r="R880" s="10">
        <f t="shared" si="53"/>
        <v>84.333333333333329</v>
      </c>
      <c r="S880" s="8">
        <f t="shared" si="54"/>
        <v>43845.25</v>
      </c>
      <c r="T880" s="8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t="s">
        <v>2037</v>
      </c>
      <c r="Q881" t="s">
        <v>2044</v>
      </c>
      <c r="R881" s="10">
        <f t="shared" si="53"/>
        <v>102.60377358490567</v>
      </c>
      <c r="S881" s="8">
        <f t="shared" si="54"/>
        <v>42788.25</v>
      </c>
      <c r="T881" s="8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t="s">
        <v>2033</v>
      </c>
      <c r="Q882" t="s">
        <v>2049</v>
      </c>
      <c r="R882" s="10">
        <f t="shared" si="53"/>
        <v>79.992129246064621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t="s">
        <v>2035</v>
      </c>
      <c r="Q883" t="s">
        <v>2042</v>
      </c>
      <c r="R883" s="10">
        <f t="shared" si="53"/>
        <v>70.055309734513273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t="s">
        <v>2035</v>
      </c>
      <c r="Q884" t="s">
        <v>2042</v>
      </c>
      <c r="R884" s="10">
        <f t="shared" si="53"/>
        <v>37</v>
      </c>
      <c r="S884" s="8">
        <f t="shared" si="54"/>
        <v>42025.25</v>
      </c>
      <c r="T884" s="8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t="s">
        <v>2036</v>
      </c>
      <c r="Q885" t="s">
        <v>2053</v>
      </c>
      <c r="R885" s="10">
        <f t="shared" si="53"/>
        <v>41.911917098445599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t="s">
        <v>2035</v>
      </c>
      <c r="Q886" t="s">
        <v>2042</v>
      </c>
      <c r="R886" s="10">
        <f t="shared" si="53"/>
        <v>57.992576882290564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t="s">
        <v>2035</v>
      </c>
      <c r="Q887" t="s">
        <v>2042</v>
      </c>
      <c r="R887" s="10">
        <f t="shared" si="53"/>
        <v>40.942307692307693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t="s">
        <v>2033</v>
      </c>
      <c r="Q888" t="s">
        <v>2050</v>
      </c>
      <c r="R888" s="10">
        <f t="shared" si="53"/>
        <v>69.9972602739726</v>
      </c>
      <c r="S888" s="8">
        <f t="shared" si="54"/>
        <v>40416.208333333336</v>
      </c>
      <c r="T888" s="8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t="s">
        <v>2035</v>
      </c>
      <c r="Q889" t="s">
        <v>2042</v>
      </c>
      <c r="R889" s="10">
        <f t="shared" si="53"/>
        <v>73.838709677419359</v>
      </c>
      <c r="S889" s="8">
        <f t="shared" si="54"/>
        <v>42202.208333333328</v>
      </c>
      <c r="T889" s="8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t="s">
        <v>2035</v>
      </c>
      <c r="Q890" t="s">
        <v>2042</v>
      </c>
      <c r="R890" s="10">
        <f t="shared" si="53"/>
        <v>41.979310344827589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t="s">
        <v>2033</v>
      </c>
      <c r="Q891" t="s">
        <v>2049</v>
      </c>
      <c r="R891" s="10">
        <f t="shared" si="53"/>
        <v>77.93442622950819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t="s">
        <v>2033</v>
      </c>
      <c r="Q892" t="s">
        <v>2050</v>
      </c>
      <c r="R892" s="10">
        <f t="shared" si="53"/>
        <v>106.01972789115646</v>
      </c>
      <c r="S892" s="8">
        <f t="shared" si="54"/>
        <v>43640.208333333328</v>
      </c>
      <c r="T892" s="8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t="s">
        <v>2036</v>
      </c>
      <c r="Q893" t="s">
        <v>2048</v>
      </c>
      <c r="R893" s="10">
        <f t="shared" si="53"/>
        <v>47.018181818181816</v>
      </c>
      <c r="S893" s="8">
        <f t="shared" si="54"/>
        <v>40880.25</v>
      </c>
      <c r="T893" s="8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t="s">
        <v>2037</v>
      </c>
      <c r="Q894" t="s">
        <v>2059</v>
      </c>
      <c r="R894" s="10">
        <f t="shared" si="53"/>
        <v>76.016483516483518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t="s">
        <v>2036</v>
      </c>
      <c r="Q895" t="s">
        <v>2048</v>
      </c>
      <c r="R895" s="10">
        <f t="shared" si="53"/>
        <v>54.120603015075375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t="s">
        <v>2036</v>
      </c>
      <c r="Q896" t="s">
        <v>2060</v>
      </c>
      <c r="R896" s="10">
        <f t="shared" si="53"/>
        <v>57.285714285714285</v>
      </c>
      <c r="S896" s="8">
        <f t="shared" si="54"/>
        <v>41466.208333333336</v>
      </c>
      <c r="T896" s="8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t="s">
        <v>2035</v>
      </c>
      <c r="Q897" t="s">
        <v>2042</v>
      </c>
      <c r="R897" s="10">
        <f t="shared" si="53"/>
        <v>103.81308411214954</v>
      </c>
      <c r="S897" s="8">
        <f t="shared" si="54"/>
        <v>43134.25</v>
      </c>
      <c r="T897" s="8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t="s">
        <v>2032</v>
      </c>
      <c r="Q898" t="s">
        <v>2046</v>
      </c>
      <c r="R898" s="10">
        <f t="shared" si="53"/>
        <v>105.02602739726028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t="s">
        <v>2035</v>
      </c>
      <c r="Q899" t="s">
        <v>2042</v>
      </c>
      <c r="R899" s="10">
        <f t="shared" ref="R899:R962" si="57">IFERROR(E899/H899,"0")</f>
        <v>90.259259259259252</v>
      </c>
      <c r="S899" s="8">
        <f t="shared" ref="S899:S962" si="58">K899/86400+DATE(1970,1,1)</f>
        <v>43583.208333333328</v>
      </c>
      <c r="T899" s="8">
        <f t="shared" ref="T899:T962" si="59">L899/86400+DATE(1970,1,1)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t="s">
        <v>2036</v>
      </c>
      <c r="Q900" t="s">
        <v>2048</v>
      </c>
      <c r="R900" s="10">
        <f t="shared" si="57"/>
        <v>76.978705978705975</v>
      </c>
      <c r="S900" s="8">
        <f t="shared" si="58"/>
        <v>43815.25</v>
      </c>
      <c r="T900" s="8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t="s">
        <v>2033</v>
      </c>
      <c r="Q901" t="s">
        <v>2058</v>
      </c>
      <c r="R901" s="10">
        <f t="shared" si="57"/>
        <v>102.60162601626017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t="s">
        <v>2034</v>
      </c>
      <c r="Q902" t="s">
        <v>2047</v>
      </c>
      <c r="R902" s="10">
        <f t="shared" si="57"/>
        <v>2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t="s">
        <v>2033</v>
      </c>
      <c r="Q903" t="s">
        <v>2041</v>
      </c>
      <c r="R903" s="10">
        <f t="shared" si="57"/>
        <v>55.0062893081761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t="s">
        <v>2034</v>
      </c>
      <c r="Q904" t="s">
        <v>2047</v>
      </c>
      <c r="R904" s="10">
        <f t="shared" si="57"/>
        <v>32.127272727272725</v>
      </c>
      <c r="S904" s="8">
        <f t="shared" si="58"/>
        <v>42399.25</v>
      </c>
      <c r="T904" s="8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t="s">
        <v>2037</v>
      </c>
      <c r="Q905" t="s">
        <v>2044</v>
      </c>
      <c r="R905" s="10">
        <f t="shared" si="57"/>
        <v>50.642857142857146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t="s">
        <v>2037</v>
      </c>
      <c r="Q906" t="s">
        <v>2056</v>
      </c>
      <c r="R906" s="10">
        <f t="shared" si="57"/>
        <v>49.6875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t="s">
        <v>2035</v>
      </c>
      <c r="Q907" t="s">
        <v>2042</v>
      </c>
      <c r="R907" s="10">
        <f t="shared" si="57"/>
        <v>54.894067796610166</v>
      </c>
      <c r="S907" s="8">
        <f t="shared" si="58"/>
        <v>41536.208333333336</v>
      </c>
      <c r="T907" s="8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t="s">
        <v>2036</v>
      </c>
      <c r="Q908" t="s">
        <v>2048</v>
      </c>
      <c r="R908" s="10">
        <f t="shared" si="57"/>
        <v>46.931937172774866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t="s">
        <v>2035</v>
      </c>
      <c r="Q909" t="s">
        <v>2042</v>
      </c>
      <c r="R909" s="10">
        <f t="shared" si="57"/>
        <v>44.951219512195124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t="s">
        <v>2038</v>
      </c>
      <c r="Q910" t="s">
        <v>2052</v>
      </c>
      <c r="R910" s="10">
        <f t="shared" si="57"/>
        <v>30.99898322318251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t="s">
        <v>2035</v>
      </c>
      <c r="Q911" t="s">
        <v>2042</v>
      </c>
      <c r="R911" s="10">
        <f t="shared" si="57"/>
        <v>107.7625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t="s">
        <v>2035</v>
      </c>
      <c r="Q912" t="s">
        <v>2042</v>
      </c>
      <c r="R912" s="10">
        <f t="shared" si="57"/>
        <v>102.07770270270271</v>
      </c>
      <c r="S912" s="8">
        <f t="shared" si="58"/>
        <v>42026.25</v>
      </c>
      <c r="T912" s="8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t="s">
        <v>2034</v>
      </c>
      <c r="Q913" t="s">
        <v>2047</v>
      </c>
      <c r="R913" s="10">
        <f t="shared" si="57"/>
        <v>24.976190476190474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t="s">
        <v>2036</v>
      </c>
      <c r="Q914" t="s">
        <v>2043</v>
      </c>
      <c r="R914" s="10">
        <f t="shared" si="57"/>
        <v>79.944134078212286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t="s">
        <v>2036</v>
      </c>
      <c r="Q915" t="s">
        <v>2043</v>
      </c>
      <c r="R915" s="10">
        <f t="shared" si="57"/>
        <v>67.946462715105156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t="s">
        <v>2035</v>
      </c>
      <c r="Q916" t="s">
        <v>2042</v>
      </c>
      <c r="R916" s="10">
        <f t="shared" si="57"/>
        <v>26.070921985815602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t="s">
        <v>2036</v>
      </c>
      <c r="Q917" t="s">
        <v>2060</v>
      </c>
      <c r="R917" s="10">
        <f t="shared" si="57"/>
        <v>105.0032154340836</v>
      </c>
      <c r="S917" s="8">
        <f t="shared" si="58"/>
        <v>42976.208333333328</v>
      </c>
      <c r="T917" s="8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t="s">
        <v>2039</v>
      </c>
      <c r="Q918" t="s">
        <v>2055</v>
      </c>
      <c r="R918" s="10">
        <f t="shared" si="57"/>
        <v>25.826923076923077</v>
      </c>
      <c r="S918" s="8">
        <f t="shared" si="58"/>
        <v>41991.25</v>
      </c>
      <c r="T918" s="8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t="s">
        <v>2036</v>
      </c>
      <c r="Q919" t="s">
        <v>2053</v>
      </c>
      <c r="R919" s="10">
        <f t="shared" si="57"/>
        <v>77.666666666666671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t="s">
        <v>2037</v>
      </c>
      <c r="Q920" t="s">
        <v>2056</v>
      </c>
      <c r="R920" s="10">
        <f t="shared" si="57"/>
        <v>57.82692307692308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t="s">
        <v>2035</v>
      </c>
      <c r="Q921" t="s">
        <v>2042</v>
      </c>
      <c r="R921" s="10">
        <f t="shared" si="57"/>
        <v>92.955555555555549</v>
      </c>
      <c r="S921" s="8">
        <f t="shared" si="58"/>
        <v>43022.208333333328</v>
      </c>
      <c r="T921" s="8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t="s">
        <v>2036</v>
      </c>
      <c r="Q922" t="s">
        <v>2045</v>
      </c>
      <c r="R922" s="10">
        <f t="shared" si="57"/>
        <v>37.945098039215686</v>
      </c>
      <c r="S922" s="8">
        <f t="shared" si="58"/>
        <v>43503.25</v>
      </c>
      <c r="T922" s="8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t="s">
        <v>2034</v>
      </c>
      <c r="Q923" t="s">
        <v>2047</v>
      </c>
      <c r="R923" s="10">
        <f t="shared" si="57"/>
        <v>31.842105263157894</v>
      </c>
      <c r="S923" s="8">
        <f t="shared" si="58"/>
        <v>40951.25</v>
      </c>
      <c r="T923" s="8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t="s">
        <v>2033</v>
      </c>
      <c r="Q924" t="s">
        <v>2062</v>
      </c>
      <c r="R924" s="10">
        <f t="shared" si="57"/>
        <v>40</v>
      </c>
      <c r="S924" s="8">
        <f t="shared" si="58"/>
        <v>43443.25</v>
      </c>
      <c r="T924" s="8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t="s">
        <v>2035</v>
      </c>
      <c r="Q925" t="s">
        <v>2042</v>
      </c>
      <c r="R925" s="10">
        <f t="shared" si="57"/>
        <v>101.1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t="s">
        <v>2035</v>
      </c>
      <c r="Q926" t="s">
        <v>2042</v>
      </c>
      <c r="R926" s="10">
        <f t="shared" si="57"/>
        <v>84.006989951944078</v>
      </c>
      <c r="S926" s="8">
        <f t="shared" si="58"/>
        <v>43769.208333333328</v>
      </c>
      <c r="T926" s="8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t="s">
        <v>2035</v>
      </c>
      <c r="Q927" t="s">
        <v>2042</v>
      </c>
      <c r="R927" s="10">
        <f t="shared" si="57"/>
        <v>103.41538461538461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t="s">
        <v>2032</v>
      </c>
      <c r="Q928" t="s">
        <v>2046</v>
      </c>
      <c r="R928" s="10">
        <f t="shared" si="57"/>
        <v>105.13333333333334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t="s">
        <v>2035</v>
      </c>
      <c r="Q929" t="s">
        <v>2042</v>
      </c>
      <c r="R929" s="10">
        <f t="shared" si="57"/>
        <v>89.21621621621621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t="s">
        <v>2034</v>
      </c>
      <c r="Q930" t="s">
        <v>2047</v>
      </c>
      <c r="R930" s="10">
        <f t="shared" si="57"/>
        <v>51.995234312946785</v>
      </c>
      <c r="S930" s="8">
        <f t="shared" si="58"/>
        <v>41637.25</v>
      </c>
      <c r="T930" s="8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t="s">
        <v>2035</v>
      </c>
      <c r="Q931" t="s">
        <v>2042</v>
      </c>
      <c r="R931" s="10">
        <f t="shared" si="57"/>
        <v>64.956521739130437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t="s">
        <v>2035</v>
      </c>
      <c r="Q932" t="s">
        <v>2042</v>
      </c>
      <c r="R932" s="10">
        <f t="shared" si="57"/>
        <v>46.235294117647058</v>
      </c>
      <c r="S932" s="8">
        <f t="shared" si="58"/>
        <v>42060.25</v>
      </c>
      <c r="T932" s="8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t="s">
        <v>2035</v>
      </c>
      <c r="Q933" t="s">
        <v>2042</v>
      </c>
      <c r="R933" s="10">
        <f t="shared" si="57"/>
        <v>51.151785714285715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t="s">
        <v>2033</v>
      </c>
      <c r="Q934" t="s">
        <v>2041</v>
      </c>
      <c r="R934" s="10">
        <f t="shared" si="57"/>
        <v>33.909722222222221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t="s">
        <v>2035</v>
      </c>
      <c r="Q935" t="s">
        <v>2042</v>
      </c>
      <c r="R935" s="10">
        <f t="shared" si="57"/>
        <v>92.016298633017882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t="s">
        <v>2035</v>
      </c>
      <c r="Q936" t="s">
        <v>2042</v>
      </c>
      <c r="R936" s="10">
        <f t="shared" si="57"/>
        <v>107.42857142857143</v>
      </c>
      <c r="S936" s="8">
        <f t="shared" si="58"/>
        <v>42422.25</v>
      </c>
      <c r="T936" s="8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t="s">
        <v>2035</v>
      </c>
      <c r="Q937" t="s">
        <v>2042</v>
      </c>
      <c r="R937" s="10">
        <f t="shared" si="57"/>
        <v>75.848484848484844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t="s">
        <v>2035</v>
      </c>
      <c r="Q938" t="s">
        <v>2042</v>
      </c>
      <c r="R938" s="10">
        <f t="shared" si="57"/>
        <v>80.476190476190482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t="s">
        <v>2036</v>
      </c>
      <c r="Q939" t="s">
        <v>2048</v>
      </c>
      <c r="R939" s="10">
        <f t="shared" si="57"/>
        <v>86.978483606557376</v>
      </c>
      <c r="S939" s="8">
        <f t="shared" si="58"/>
        <v>42334.25</v>
      </c>
      <c r="T939" s="8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t="s">
        <v>2037</v>
      </c>
      <c r="Q940" t="s">
        <v>2054</v>
      </c>
      <c r="R940" s="10">
        <f t="shared" si="57"/>
        <v>105.13541666666667</v>
      </c>
      <c r="S940" s="8">
        <f t="shared" si="58"/>
        <v>43263.208333333328</v>
      </c>
      <c r="T940" s="8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t="s">
        <v>2038</v>
      </c>
      <c r="Q941" t="s">
        <v>2052</v>
      </c>
      <c r="R941" s="10">
        <f t="shared" si="57"/>
        <v>57.298507462686565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t="s">
        <v>2034</v>
      </c>
      <c r="Q942" t="s">
        <v>2047</v>
      </c>
      <c r="R942" s="10">
        <f t="shared" si="57"/>
        <v>93.348484848484844</v>
      </c>
      <c r="S942" s="8">
        <f t="shared" si="58"/>
        <v>41244.25</v>
      </c>
      <c r="T942" s="8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t="s">
        <v>2035</v>
      </c>
      <c r="Q943" t="s">
        <v>2042</v>
      </c>
      <c r="R943" s="10">
        <f t="shared" si="57"/>
        <v>71.987179487179489</v>
      </c>
      <c r="S943" s="8">
        <f t="shared" si="58"/>
        <v>40552.25</v>
      </c>
      <c r="T943" s="8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t="s">
        <v>2035</v>
      </c>
      <c r="Q944" t="s">
        <v>2042</v>
      </c>
      <c r="R944" s="10">
        <f t="shared" si="57"/>
        <v>92.611940298507463</v>
      </c>
      <c r="S944" s="8">
        <f t="shared" si="58"/>
        <v>40568.25</v>
      </c>
      <c r="T944" s="8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t="s">
        <v>2032</v>
      </c>
      <c r="Q945" t="s">
        <v>2046</v>
      </c>
      <c r="R945" s="10">
        <f t="shared" si="57"/>
        <v>104.99122807017544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t="s">
        <v>2039</v>
      </c>
      <c r="Q946" t="s">
        <v>2055</v>
      </c>
      <c r="R946" s="10">
        <f t="shared" si="57"/>
        <v>30.958174904942965</v>
      </c>
      <c r="S946" s="8">
        <f t="shared" si="58"/>
        <v>42776.25</v>
      </c>
      <c r="T946" s="8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t="s">
        <v>2039</v>
      </c>
      <c r="Q947" t="s">
        <v>2055</v>
      </c>
      <c r="R947" s="10">
        <f t="shared" si="57"/>
        <v>33.001182732111175</v>
      </c>
      <c r="S947" s="8">
        <f t="shared" si="58"/>
        <v>41004.208333333336</v>
      </c>
      <c r="T947" s="8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t="s">
        <v>2035</v>
      </c>
      <c r="Q948" t="s">
        <v>2042</v>
      </c>
      <c r="R948" s="10">
        <f t="shared" si="57"/>
        <v>84.187845303867405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t="s">
        <v>2035</v>
      </c>
      <c r="Q949" t="s">
        <v>2042</v>
      </c>
      <c r="R949" s="10">
        <f t="shared" si="57"/>
        <v>73.92307692307692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t="s">
        <v>2036</v>
      </c>
      <c r="Q950" t="s">
        <v>2048</v>
      </c>
      <c r="R950" s="10">
        <f t="shared" si="57"/>
        <v>36.987499999999997</v>
      </c>
      <c r="S950" s="8">
        <f t="shared" si="58"/>
        <v>41985.25</v>
      </c>
      <c r="T950" s="8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t="s">
        <v>2034</v>
      </c>
      <c r="Q951" t="s">
        <v>2047</v>
      </c>
      <c r="R951" s="10">
        <f t="shared" si="57"/>
        <v>46.896551724137929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t="s">
        <v>2035</v>
      </c>
      <c r="Q952" t="s">
        <v>2042</v>
      </c>
      <c r="R952" s="10">
        <f t="shared" si="57"/>
        <v>5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t="s">
        <v>2033</v>
      </c>
      <c r="Q953" t="s">
        <v>2041</v>
      </c>
      <c r="R953" s="10">
        <f t="shared" si="57"/>
        <v>102.02437459910199</v>
      </c>
      <c r="S953" s="8">
        <f t="shared" si="58"/>
        <v>42730.25</v>
      </c>
      <c r="T953" s="8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t="s">
        <v>2036</v>
      </c>
      <c r="Q954" t="s">
        <v>2048</v>
      </c>
      <c r="R954" s="10">
        <f t="shared" si="57"/>
        <v>45.007502206531335</v>
      </c>
      <c r="S954" s="8">
        <f t="shared" si="58"/>
        <v>42591.208333333328</v>
      </c>
      <c r="T954" s="8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t="s">
        <v>2036</v>
      </c>
      <c r="Q955" t="s">
        <v>2063</v>
      </c>
      <c r="R955" s="10">
        <f t="shared" si="57"/>
        <v>94.285714285714292</v>
      </c>
      <c r="S955" s="8">
        <f t="shared" si="58"/>
        <v>42358.25</v>
      </c>
      <c r="T955" s="8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t="s">
        <v>2034</v>
      </c>
      <c r="Q956" t="s">
        <v>2047</v>
      </c>
      <c r="R956" s="10">
        <f t="shared" si="57"/>
        <v>101.02325581395348</v>
      </c>
      <c r="S956" s="8">
        <f t="shared" si="58"/>
        <v>41174.208333333336</v>
      </c>
      <c r="T956" s="8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t="s">
        <v>2035</v>
      </c>
      <c r="Q957" t="s">
        <v>2042</v>
      </c>
      <c r="R957" s="10">
        <f t="shared" si="57"/>
        <v>97.037499999999994</v>
      </c>
      <c r="S957" s="8">
        <f t="shared" si="58"/>
        <v>41238.25</v>
      </c>
      <c r="T957" s="8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t="s">
        <v>2036</v>
      </c>
      <c r="Q958" t="s">
        <v>2063</v>
      </c>
      <c r="R958" s="10">
        <f t="shared" si="57"/>
        <v>43.00963855421687</v>
      </c>
      <c r="S958" s="8">
        <f t="shared" si="58"/>
        <v>42360.25</v>
      </c>
      <c r="T958" s="8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t="s">
        <v>2035</v>
      </c>
      <c r="Q959" t="s">
        <v>2042</v>
      </c>
      <c r="R959" s="10">
        <f t="shared" si="57"/>
        <v>94.916030534351151</v>
      </c>
      <c r="S959" s="8">
        <f t="shared" si="58"/>
        <v>40955.25</v>
      </c>
      <c r="T959" s="8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t="s">
        <v>2036</v>
      </c>
      <c r="Q960" t="s">
        <v>2045</v>
      </c>
      <c r="R960" s="10">
        <f t="shared" si="57"/>
        <v>72.151785714285708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t="s">
        <v>2037</v>
      </c>
      <c r="Q961" t="s">
        <v>2059</v>
      </c>
      <c r="R961" s="10">
        <f t="shared" si="57"/>
        <v>51.007692307692309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t="s">
        <v>2034</v>
      </c>
      <c r="Q962" t="s">
        <v>2047</v>
      </c>
      <c r="R962" s="10">
        <f t="shared" si="57"/>
        <v>85.054545454545448</v>
      </c>
      <c r="S962" s="8">
        <f t="shared" si="58"/>
        <v>42408.25</v>
      </c>
      <c r="T962" s="8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t="s">
        <v>2037</v>
      </c>
      <c r="Q963" t="s">
        <v>2059</v>
      </c>
      <c r="R963" s="10">
        <f t="shared" ref="R963:R1001" si="61">IFERROR(E963/H963,"0")</f>
        <v>43.87096774193548</v>
      </c>
      <c r="S963" s="8">
        <f t="shared" ref="S963:S1001" si="62">K963/86400+DATE(1970,1,1)</f>
        <v>40591.25</v>
      </c>
      <c r="T963" s="8">
        <f t="shared" ref="T963:T1001" si="63">L963/86400+DATE(1970,1,1)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t="s">
        <v>2032</v>
      </c>
      <c r="Q964" t="s">
        <v>2046</v>
      </c>
      <c r="R964" s="10">
        <f t="shared" si="61"/>
        <v>40.063909774436091</v>
      </c>
      <c r="S964" s="8">
        <f t="shared" si="62"/>
        <v>41592.25</v>
      </c>
      <c r="T964" s="8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t="s">
        <v>2039</v>
      </c>
      <c r="Q965" t="s">
        <v>2055</v>
      </c>
      <c r="R965" s="10">
        <f t="shared" si="61"/>
        <v>43.833333333333336</v>
      </c>
      <c r="S965" s="8">
        <f t="shared" si="62"/>
        <v>40607.25</v>
      </c>
      <c r="T965" s="8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t="s">
        <v>2035</v>
      </c>
      <c r="Q966" t="s">
        <v>2042</v>
      </c>
      <c r="R966" s="10">
        <f t="shared" si="61"/>
        <v>84.92903225806451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t="s">
        <v>2033</v>
      </c>
      <c r="Q967" t="s">
        <v>2041</v>
      </c>
      <c r="R967" s="10">
        <f t="shared" si="61"/>
        <v>41.067632850241544</v>
      </c>
      <c r="S967" s="8">
        <f t="shared" si="62"/>
        <v>40203.25</v>
      </c>
      <c r="T967" s="8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t="s">
        <v>2035</v>
      </c>
      <c r="Q968" t="s">
        <v>2042</v>
      </c>
      <c r="R968" s="10">
        <f t="shared" si="61"/>
        <v>54.971428571428568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t="s">
        <v>2033</v>
      </c>
      <c r="Q969" t="s">
        <v>2062</v>
      </c>
      <c r="R969" s="10">
        <f t="shared" si="61"/>
        <v>77.010807374443743</v>
      </c>
      <c r="S969" s="8">
        <f t="shared" si="62"/>
        <v>41005.208333333336</v>
      </c>
      <c r="T969" s="8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t="s">
        <v>2032</v>
      </c>
      <c r="Q970" t="s">
        <v>2046</v>
      </c>
      <c r="R970" s="10">
        <f t="shared" si="61"/>
        <v>71.201754385964918</v>
      </c>
      <c r="S970" s="8">
        <f t="shared" si="62"/>
        <v>40544.25</v>
      </c>
      <c r="T970" s="8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t="s">
        <v>2035</v>
      </c>
      <c r="Q971" t="s">
        <v>2042</v>
      </c>
      <c r="R971" s="10">
        <f t="shared" si="61"/>
        <v>91.935483870967744</v>
      </c>
      <c r="S971" s="8">
        <f t="shared" si="62"/>
        <v>43821.25</v>
      </c>
      <c r="T971" s="8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t="s">
        <v>2035</v>
      </c>
      <c r="Q972" t="s">
        <v>2042</v>
      </c>
      <c r="R972" s="10">
        <f t="shared" si="61"/>
        <v>97.069023569023571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t="s">
        <v>2036</v>
      </c>
      <c r="Q973" t="s">
        <v>2060</v>
      </c>
      <c r="R973" s="10">
        <f t="shared" si="61"/>
        <v>58.916666666666664</v>
      </c>
      <c r="S973" s="8">
        <f t="shared" si="62"/>
        <v>41555.208333333336</v>
      </c>
      <c r="T973" s="8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t="s">
        <v>2034</v>
      </c>
      <c r="Q974" t="s">
        <v>2047</v>
      </c>
      <c r="R974" s="10">
        <f t="shared" si="61"/>
        <v>58.015466983938133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t="s">
        <v>2035</v>
      </c>
      <c r="Q975" t="s">
        <v>2042</v>
      </c>
      <c r="R975" s="10">
        <f t="shared" si="61"/>
        <v>103.87301587301587</v>
      </c>
      <c r="S975" s="8">
        <f t="shared" si="62"/>
        <v>40522.25</v>
      </c>
      <c r="T975" s="8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t="s">
        <v>2033</v>
      </c>
      <c r="Q976" t="s">
        <v>2050</v>
      </c>
      <c r="R976" s="10">
        <f t="shared" si="61"/>
        <v>93.46875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t="s">
        <v>2035</v>
      </c>
      <c r="Q977" t="s">
        <v>2042</v>
      </c>
      <c r="R977" s="10">
        <f t="shared" si="61"/>
        <v>61.970370370370368</v>
      </c>
      <c r="S977" s="8">
        <f t="shared" si="62"/>
        <v>42337.25</v>
      </c>
      <c r="T977" s="8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t="s">
        <v>2035</v>
      </c>
      <c r="Q978" t="s">
        <v>2042</v>
      </c>
      <c r="R978" s="10">
        <f t="shared" si="61"/>
        <v>92.042857142857144</v>
      </c>
      <c r="S978" s="8">
        <f t="shared" si="62"/>
        <v>40571.25</v>
      </c>
      <c r="T978" s="8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t="s">
        <v>2032</v>
      </c>
      <c r="Q979" t="s">
        <v>2046</v>
      </c>
      <c r="R979" s="10">
        <f t="shared" si="61"/>
        <v>77.268656716417908</v>
      </c>
      <c r="S979" s="8">
        <f t="shared" si="62"/>
        <v>43138.25</v>
      </c>
      <c r="T979" s="8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t="s">
        <v>2038</v>
      </c>
      <c r="Q980" t="s">
        <v>2052</v>
      </c>
      <c r="R980" s="10">
        <f t="shared" si="61"/>
        <v>93.923913043478265</v>
      </c>
      <c r="S980" s="8">
        <f t="shared" si="62"/>
        <v>42686.25</v>
      </c>
      <c r="T980" s="8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t="s">
        <v>2035</v>
      </c>
      <c r="Q981" t="s">
        <v>2042</v>
      </c>
      <c r="R981" s="10">
        <f t="shared" si="61"/>
        <v>84.969458128078813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t="s">
        <v>2037</v>
      </c>
      <c r="Q982" t="s">
        <v>2044</v>
      </c>
      <c r="R982" s="10">
        <f t="shared" si="61"/>
        <v>105.97035040431267</v>
      </c>
      <c r="S982" s="8">
        <f t="shared" si="62"/>
        <v>42307.208333333328</v>
      </c>
      <c r="T982" s="8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t="s">
        <v>2034</v>
      </c>
      <c r="Q983" t="s">
        <v>2047</v>
      </c>
      <c r="R983" s="10">
        <f t="shared" si="61"/>
        <v>36.969040247678016</v>
      </c>
      <c r="S983" s="8">
        <f t="shared" si="62"/>
        <v>43094.25</v>
      </c>
      <c r="T983" s="8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t="s">
        <v>2036</v>
      </c>
      <c r="Q984" t="s">
        <v>2048</v>
      </c>
      <c r="R984" s="10">
        <f t="shared" si="61"/>
        <v>81.533333333333331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t="s">
        <v>2036</v>
      </c>
      <c r="Q985" t="s">
        <v>2048</v>
      </c>
      <c r="R985" s="10">
        <f t="shared" si="61"/>
        <v>80.999140154772135</v>
      </c>
      <c r="S985" s="8">
        <f t="shared" si="62"/>
        <v>43681.208333333328</v>
      </c>
      <c r="T985" s="8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t="s">
        <v>2035</v>
      </c>
      <c r="Q986" t="s">
        <v>2042</v>
      </c>
      <c r="R986" s="10">
        <f t="shared" si="61"/>
        <v>26.010498687664043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t="s">
        <v>2033</v>
      </c>
      <c r="Q987" t="s">
        <v>2041</v>
      </c>
      <c r="R987" s="10">
        <f t="shared" si="61"/>
        <v>25.998410896708286</v>
      </c>
      <c r="S987" s="8">
        <f t="shared" si="62"/>
        <v>41614.25</v>
      </c>
      <c r="T987" s="8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t="s">
        <v>2033</v>
      </c>
      <c r="Q988" t="s">
        <v>2041</v>
      </c>
      <c r="R988" s="10">
        <f t="shared" si="61"/>
        <v>34.173913043478258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t="s">
        <v>2036</v>
      </c>
      <c r="Q989" t="s">
        <v>2048</v>
      </c>
      <c r="R989" s="10">
        <f t="shared" si="61"/>
        <v>28.002083333333335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t="s">
        <v>2037</v>
      </c>
      <c r="Q990" t="s">
        <v>2056</v>
      </c>
      <c r="R990" s="10">
        <f t="shared" si="61"/>
        <v>76.546875</v>
      </c>
      <c r="S990" s="8">
        <f t="shared" si="62"/>
        <v>42686.25</v>
      </c>
      <c r="T990" s="8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t="s">
        <v>2037</v>
      </c>
      <c r="Q991" t="s">
        <v>2059</v>
      </c>
      <c r="R991" s="10">
        <f t="shared" si="61"/>
        <v>53.053097345132741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t="s">
        <v>2036</v>
      </c>
      <c r="Q992" t="s">
        <v>2043</v>
      </c>
      <c r="R992" s="10">
        <f t="shared" si="61"/>
        <v>106.859375</v>
      </c>
      <c r="S992" s="8">
        <f t="shared" si="62"/>
        <v>42432.25</v>
      </c>
      <c r="T992" s="8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t="s">
        <v>2033</v>
      </c>
      <c r="Q993" t="s">
        <v>2041</v>
      </c>
      <c r="R993" s="10">
        <f t="shared" si="61"/>
        <v>46.020746887966808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t="s">
        <v>2036</v>
      </c>
      <c r="Q994" t="s">
        <v>2043</v>
      </c>
      <c r="R994" s="10">
        <f t="shared" si="61"/>
        <v>100.17424242424242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t="s">
        <v>2039</v>
      </c>
      <c r="Q995" t="s">
        <v>2055</v>
      </c>
      <c r="R995" s="10">
        <f t="shared" si="61"/>
        <v>101.44</v>
      </c>
      <c r="S995" s="8">
        <f t="shared" si="62"/>
        <v>42362.25</v>
      </c>
      <c r="T995" s="8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t="s">
        <v>2037</v>
      </c>
      <c r="Q996" t="s">
        <v>2059</v>
      </c>
      <c r="R996" s="10">
        <f t="shared" si="61"/>
        <v>87.972684085510693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t="s">
        <v>2032</v>
      </c>
      <c r="Q997" t="s">
        <v>2046</v>
      </c>
      <c r="R997" s="10">
        <f t="shared" si="61"/>
        <v>74.995594713656388</v>
      </c>
      <c r="S997" s="8">
        <f t="shared" si="62"/>
        <v>43408.208333333328</v>
      </c>
      <c r="T997" s="8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t="s">
        <v>2035</v>
      </c>
      <c r="Q998" t="s">
        <v>2042</v>
      </c>
      <c r="R998" s="10">
        <f t="shared" si="61"/>
        <v>42.982142857142854</v>
      </c>
      <c r="S998" s="8">
        <f t="shared" si="62"/>
        <v>41276.25</v>
      </c>
      <c r="T998" s="8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t="s">
        <v>2035</v>
      </c>
      <c r="Q999" t="s">
        <v>2042</v>
      </c>
      <c r="R999" s="10">
        <f t="shared" si="61"/>
        <v>33.115107913669064</v>
      </c>
      <c r="S999" s="8">
        <f t="shared" si="62"/>
        <v>41659.25</v>
      </c>
      <c r="T999" s="8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t="s">
        <v>2033</v>
      </c>
      <c r="Q1000" t="s">
        <v>2050</v>
      </c>
      <c r="R1000" s="10">
        <f t="shared" si="61"/>
        <v>101.13101604278074</v>
      </c>
      <c r="S1000" s="8">
        <f t="shared" si="62"/>
        <v>40220.25</v>
      </c>
      <c r="T1000" s="8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t="s">
        <v>2032</v>
      </c>
      <c r="Q1001" t="s">
        <v>2046</v>
      </c>
      <c r="R1001" s="10">
        <f t="shared" si="61"/>
        <v>55.98841354723708</v>
      </c>
      <c r="S1001" s="8">
        <f t="shared" si="62"/>
        <v>42550.208333333328</v>
      </c>
      <c r="T1001" s="8">
        <f t="shared" si="63"/>
        <v>42557.208333333328</v>
      </c>
    </row>
  </sheetData>
  <autoFilter ref="P1:Q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8696B"/>
        <color theme="9"/>
        <color theme="8" tint="-0.249977111117893"/>
      </colorScale>
    </cfRule>
  </conditionalFormatting>
  <conditionalFormatting sqref="F1005">
    <cfRule type="colorScale" priority="5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G1:G6 G8:G1048576">
    <cfRule type="expression" dxfId="23" priority="11">
      <formula>"outcome=""failed"""</formula>
    </cfRule>
  </conditionalFormatting>
  <conditionalFormatting sqref="G1:G1048576">
    <cfRule type="containsText" dxfId="22" priority="1" operator="containsText" text="canceled">
      <formula>NOT(ISERROR(SEARCH("canceled",G1)))</formula>
    </cfRule>
    <cfRule type="containsText" dxfId="21" priority="2" operator="containsText" text="live">
      <formula>NOT(ISERROR(SEARCH("live",G1)))</formula>
    </cfRule>
    <cfRule type="containsText" dxfId="20" priority="3" operator="containsText" text="failed">
      <formula>NOT(ISERROR(SEARCH("failed",G1)))</formula>
    </cfRule>
    <cfRule type="cellIs" dxfId="19" priority="6" operator="between">
      <formula>"canceled"</formula>
      <formula>"canceled"</formula>
    </cfRule>
    <cfRule type="cellIs" dxfId="18" priority="7" operator="between">
      <formula>"Live"</formula>
      <formula>"Live"</formula>
    </cfRule>
    <cfRule type="cellIs" dxfId="17" priority="8" operator="between">
      <formula>"Successful"</formula>
      <formula>"Sucessful"</formula>
    </cfRule>
    <cfRule type="cellIs" dxfId="16" priority="9" operator="between">
      <formula>"Suc"</formula>
      <formula>"suc"</formula>
    </cfRule>
    <cfRule type="cellIs" dxfId="15" priority="10" operator="between">
      <formula>"failed"</formula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046C-1665-4F4D-B4CD-01B2309B3B14}">
  <dimension ref="A1:F43"/>
  <sheetViews>
    <sheetView topLeftCell="A19" workbookViewId="0">
      <selection activeCell="E30" sqref="E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2068</v>
      </c>
      <c r="B3" s="5" t="s">
        <v>2070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2036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5">
      <c r="A6" s="6" t="s">
        <v>2032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5">
      <c r="A7" s="6" t="s">
        <v>2038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5">
      <c r="A8" s="6" t="s">
        <v>2040</v>
      </c>
      <c r="B8" s="18"/>
      <c r="C8" s="18"/>
      <c r="D8" s="18"/>
      <c r="E8" s="18">
        <v>4</v>
      </c>
      <c r="F8" s="18">
        <v>4</v>
      </c>
    </row>
    <row r="9" spans="1:6" x14ac:dyDescent="0.25">
      <c r="A9" s="6" t="s">
        <v>2033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5">
      <c r="A10" s="6" t="s">
        <v>2039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5">
      <c r="A11" s="6" t="s">
        <v>2037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5">
      <c r="A12" s="6" t="s">
        <v>2034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5">
      <c r="A13" s="6" t="s">
        <v>2035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5">
      <c r="A14" s="6" t="s">
        <v>2067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  <row r="29" spans="1:2" x14ac:dyDescent="0.25">
      <c r="A29" s="26" t="s">
        <v>2142</v>
      </c>
    </row>
    <row r="32" spans="1:2" x14ac:dyDescent="0.25">
      <c r="A32" t="s">
        <v>2068</v>
      </c>
      <c r="B32" t="s">
        <v>2070</v>
      </c>
    </row>
    <row r="33" spans="1:6" x14ac:dyDescent="0.25">
      <c r="A33" s="19" t="s">
        <v>2066</v>
      </c>
      <c r="B33" s="19" t="s">
        <v>14</v>
      </c>
      <c r="C33" s="19" t="s">
        <v>20</v>
      </c>
      <c r="D33" s="22" t="s">
        <v>2139</v>
      </c>
      <c r="E33" s="23" t="s">
        <v>2140</v>
      </c>
      <c r="F33" s="23" t="s">
        <v>2141</v>
      </c>
    </row>
    <row r="34" spans="1:6" x14ac:dyDescent="0.25">
      <c r="A34" s="20" t="s">
        <v>2036</v>
      </c>
      <c r="B34" s="21">
        <v>60</v>
      </c>
      <c r="C34" s="21">
        <v>102</v>
      </c>
      <c r="D34" s="21">
        <f>SUM(B34:C34)</f>
        <v>162</v>
      </c>
      <c r="E34" s="24">
        <f>B34/D34</f>
        <v>0.37037037037037035</v>
      </c>
      <c r="F34" s="24">
        <f>C34/D34</f>
        <v>0.62962962962962965</v>
      </c>
    </row>
    <row r="35" spans="1:6" x14ac:dyDescent="0.25">
      <c r="A35" s="20" t="s">
        <v>2032</v>
      </c>
      <c r="B35" s="21">
        <v>20</v>
      </c>
      <c r="C35" s="21">
        <v>22</v>
      </c>
      <c r="D35" s="21">
        <f t="shared" ref="D35:D42" si="0">SUM(B35:C35)</f>
        <v>42</v>
      </c>
      <c r="E35" s="24">
        <f t="shared" ref="E35:E42" si="1">B35/D35</f>
        <v>0.47619047619047616</v>
      </c>
      <c r="F35" s="24">
        <f t="shared" ref="F35:F42" si="2">C35/D35</f>
        <v>0.52380952380952384</v>
      </c>
    </row>
    <row r="36" spans="1:6" x14ac:dyDescent="0.25">
      <c r="A36" s="20" t="s">
        <v>2038</v>
      </c>
      <c r="B36" s="21">
        <v>23</v>
      </c>
      <c r="C36" s="21">
        <v>21</v>
      </c>
      <c r="D36" s="21">
        <f t="shared" si="0"/>
        <v>44</v>
      </c>
      <c r="E36" s="24">
        <f t="shared" si="1"/>
        <v>0.52272727272727271</v>
      </c>
      <c r="F36" s="24">
        <f t="shared" si="2"/>
        <v>0.47727272727272729</v>
      </c>
    </row>
    <row r="37" spans="1:6" x14ac:dyDescent="0.25">
      <c r="A37" s="20" t="s">
        <v>2040</v>
      </c>
      <c r="B37" s="21"/>
      <c r="C37" s="21">
        <v>4</v>
      </c>
      <c r="D37" s="21">
        <f t="shared" si="0"/>
        <v>4</v>
      </c>
      <c r="E37" s="24">
        <f t="shared" si="1"/>
        <v>0</v>
      </c>
      <c r="F37" s="24">
        <f t="shared" si="2"/>
        <v>1</v>
      </c>
    </row>
    <row r="38" spans="1:6" x14ac:dyDescent="0.25">
      <c r="A38" s="20" t="s">
        <v>2033</v>
      </c>
      <c r="B38" s="21">
        <v>66</v>
      </c>
      <c r="C38" s="21">
        <v>99</v>
      </c>
      <c r="D38" s="21">
        <f t="shared" si="0"/>
        <v>165</v>
      </c>
      <c r="E38" s="24">
        <f t="shared" si="1"/>
        <v>0.4</v>
      </c>
      <c r="F38" s="24">
        <f t="shared" si="2"/>
        <v>0.6</v>
      </c>
    </row>
    <row r="39" spans="1:6" x14ac:dyDescent="0.25">
      <c r="A39" s="25" t="s">
        <v>2039</v>
      </c>
      <c r="B39" s="21">
        <v>11</v>
      </c>
      <c r="C39" s="21">
        <v>26</v>
      </c>
      <c r="D39" s="21">
        <f t="shared" si="0"/>
        <v>37</v>
      </c>
      <c r="E39" s="24">
        <f t="shared" si="1"/>
        <v>0.29729729729729731</v>
      </c>
      <c r="F39" s="24">
        <f t="shared" si="2"/>
        <v>0.70270270270270274</v>
      </c>
    </row>
    <row r="40" spans="1:6" x14ac:dyDescent="0.25">
      <c r="A40" s="20" t="s">
        <v>2037</v>
      </c>
      <c r="B40" s="21">
        <v>24</v>
      </c>
      <c r="C40" s="21">
        <v>40</v>
      </c>
      <c r="D40" s="21">
        <f t="shared" si="0"/>
        <v>64</v>
      </c>
      <c r="E40" s="24">
        <f t="shared" si="1"/>
        <v>0.375</v>
      </c>
      <c r="F40" s="24">
        <f t="shared" si="2"/>
        <v>0.625</v>
      </c>
    </row>
    <row r="41" spans="1:6" x14ac:dyDescent="0.25">
      <c r="A41" s="25" t="s">
        <v>2034</v>
      </c>
      <c r="B41" s="21">
        <v>28</v>
      </c>
      <c r="C41" s="21">
        <v>64</v>
      </c>
      <c r="D41" s="21">
        <f t="shared" si="0"/>
        <v>92</v>
      </c>
      <c r="E41" s="24">
        <f t="shared" si="1"/>
        <v>0.30434782608695654</v>
      </c>
      <c r="F41" s="24">
        <f t="shared" si="2"/>
        <v>0.69565217391304346</v>
      </c>
    </row>
    <row r="42" spans="1:6" x14ac:dyDescent="0.25">
      <c r="A42" s="20" t="s">
        <v>2035</v>
      </c>
      <c r="B42" s="21">
        <v>132</v>
      </c>
      <c r="C42" s="21">
        <v>187</v>
      </c>
      <c r="D42" s="21">
        <f t="shared" si="0"/>
        <v>319</v>
      </c>
      <c r="E42" s="24">
        <f t="shared" si="1"/>
        <v>0.41379310344827586</v>
      </c>
      <c r="F42" s="24">
        <f t="shared" si="2"/>
        <v>0.58620689655172409</v>
      </c>
    </row>
    <row r="43" spans="1:6" x14ac:dyDescent="0.25">
      <c r="A43" s="20" t="s">
        <v>2067</v>
      </c>
      <c r="B43" s="21">
        <v>364</v>
      </c>
      <c r="C43" s="21">
        <v>565</v>
      </c>
      <c r="D43" s="18"/>
    </row>
  </sheetData>
  <conditionalFormatting sqref="E33:E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F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9E0B-5777-4994-B51A-3311FBFFC72C}">
  <dimension ref="A1:F22"/>
  <sheetViews>
    <sheetView workbookViewId="0">
      <selection activeCell="Q6" sqref="Q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0.875" bestFit="1" customWidth="1"/>
    <col min="9" max="9" width="8.25" bestFit="1" customWidth="1"/>
    <col min="10" max="16" width="11.75" bestFit="1" customWidth="1"/>
    <col min="17" max="17" width="8" bestFit="1" customWidth="1"/>
    <col min="18" max="23" width="11.125" bestFit="1" customWidth="1"/>
    <col min="24" max="24" width="8.125" bestFit="1" customWidth="1"/>
    <col min="25" max="30" width="11.125" bestFit="1" customWidth="1"/>
    <col min="31" max="31" width="8.125" bestFit="1" customWidth="1"/>
    <col min="32" max="38" width="11.125" bestFit="1" customWidth="1"/>
    <col min="39" max="39" width="8.125" bestFit="1" customWidth="1"/>
    <col min="40" max="47" width="11.75" bestFit="1" customWidth="1"/>
    <col min="48" max="48" width="7.25" bestFit="1" customWidth="1"/>
    <col min="49" max="57" width="11.75" bestFit="1" customWidth="1"/>
    <col min="58" max="58" width="7.875" bestFit="1" customWidth="1"/>
    <col min="59" max="59" width="10.875" bestFit="1" customWidth="1"/>
  </cols>
  <sheetData>
    <row r="1" spans="1:6" x14ac:dyDescent="0.25">
      <c r="A1" s="5" t="s">
        <v>6</v>
      </c>
      <c r="B1" t="s">
        <v>26</v>
      </c>
    </row>
    <row r="2" spans="1:6" x14ac:dyDescent="0.25">
      <c r="A2" s="5" t="s">
        <v>2030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2045</v>
      </c>
      <c r="B6" s="18"/>
      <c r="C6" s="18"/>
      <c r="D6" s="18"/>
      <c r="E6" s="18">
        <v>1</v>
      </c>
      <c r="F6" s="18">
        <v>1</v>
      </c>
    </row>
    <row r="7" spans="1:6" x14ac:dyDescent="0.25">
      <c r="A7" s="6" t="s">
        <v>2048</v>
      </c>
      <c r="B7" s="18"/>
      <c r="C7" s="18">
        <v>1</v>
      </c>
      <c r="D7" s="18">
        <v>1</v>
      </c>
      <c r="E7" s="18">
        <v>1</v>
      </c>
      <c r="F7" s="18">
        <v>3</v>
      </c>
    </row>
    <row r="8" spans="1:6" x14ac:dyDescent="0.25">
      <c r="A8" s="6" t="s">
        <v>2043</v>
      </c>
      <c r="B8" s="18"/>
      <c r="C8" s="18">
        <v>1</v>
      </c>
      <c r="D8" s="18"/>
      <c r="E8" s="18">
        <v>3</v>
      </c>
      <c r="F8" s="18">
        <v>4</v>
      </c>
    </row>
    <row r="9" spans="1:6" x14ac:dyDescent="0.25">
      <c r="A9" s="6" t="s">
        <v>2046</v>
      </c>
      <c r="B9" s="18">
        <v>1</v>
      </c>
      <c r="C9" s="18">
        <v>1</v>
      </c>
      <c r="D9" s="18"/>
      <c r="E9" s="18">
        <v>1</v>
      </c>
      <c r="F9" s="18">
        <v>3</v>
      </c>
    </row>
    <row r="10" spans="1:6" x14ac:dyDescent="0.25">
      <c r="A10" s="6" t="s">
        <v>2050</v>
      </c>
      <c r="B10" s="18"/>
      <c r="C10" s="18"/>
      <c r="D10" s="18"/>
      <c r="E10" s="18">
        <v>1</v>
      </c>
      <c r="F10" s="18">
        <v>1</v>
      </c>
    </row>
    <row r="11" spans="1:6" x14ac:dyDescent="0.25">
      <c r="A11" s="6" t="s">
        <v>2058</v>
      </c>
      <c r="B11" s="18"/>
      <c r="C11" s="18"/>
      <c r="D11" s="18"/>
      <c r="E11" s="18">
        <v>1</v>
      </c>
      <c r="F11" s="18">
        <v>1</v>
      </c>
    </row>
    <row r="12" spans="1:6" x14ac:dyDescent="0.25">
      <c r="A12" s="6" t="s">
        <v>2061</v>
      </c>
      <c r="B12" s="18"/>
      <c r="C12" s="18"/>
      <c r="D12" s="18"/>
      <c r="E12" s="18">
        <v>1</v>
      </c>
      <c r="F12" s="18">
        <v>1</v>
      </c>
    </row>
    <row r="13" spans="1:6" x14ac:dyDescent="0.25">
      <c r="A13" s="6" t="s">
        <v>2044</v>
      </c>
      <c r="B13" s="18"/>
      <c r="C13" s="18"/>
      <c r="D13" s="18"/>
      <c r="E13" s="18">
        <v>1</v>
      </c>
      <c r="F13" s="18">
        <v>1</v>
      </c>
    </row>
    <row r="14" spans="1:6" x14ac:dyDescent="0.25">
      <c r="A14" s="6" t="s">
        <v>2055</v>
      </c>
      <c r="B14" s="18"/>
      <c r="C14" s="18">
        <v>2</v>
      </c>
      <c r="D14" s="18"/>
      <c r="E14" s="18">
        <v>1</v>
      </c>
      <c r="F14" s="18">
        <v>3</v>
      </c>
    </row>
    <row r="15" spans="1:6" x14ac:dyDescent="0.25">
      <c r="A15" s="6" t="s">
        <v>2042</v>
      </c>
      <c r="B15" s="18"/>
      <c r="C15" s="18">
        <v>5</v>
      </c>
      <c r="D15" s="18"/>
      <c r="E15" s="18">
        <v>6</v>
      </c>
      <c r="F15" s="18">
        <v>11</v>
      </c>
    </row>
    <row r="16" spans="1:6" x14ac:dyDescent="0.25">
      <c r="A16" s="6" t="s">
        <v>2056</v>
      </c>
      <c r="B16" s="18"/>
      <c r="C16" s="18">
        <v>1</v>
      </c>
      <c r="D16" s="18"/>
      <c r="E16" s="18"/>
      <c r="F16" s="18">
        <v>1</v>
      </c>
    </row>
    <row r="17" spans="1:6" x14ac:dyDescent="0.25">
      <c r="A17" s="6" t="s">
        <v>2041</v>
      </c>
      <c r="B17" s="18">
        <v>1</v>
      </c>
      <c r="C17" s="18">
        <v>2</v>
      </c>
      <c r="D17" s="18"/>
      <c r="E17" s="18"/>
      <c r="F17" s="18">
        <v>3</v>
      </c>
    </row>
    <row r="18" spans="1:6" x14ac:dyDescent="0.25">
      <c r="A18" s="6" t="s">
        <v>2063</v>
      </c>
      <c r="B18" s="18"/>
      <c r="C18" s="18">
        <v>1</v>
      </c>
      <c r="D18" s="18"/>
      <c r="E18" s="18">
        <v>1</v>
      </c>
      <c r="F18" s="18">
        <v>2</v>
      </c>
    </row>
    <row r="19" spans="1:6" x14ac:dyDescent="0.25">
      <c r="A19" s="6" t="s">
        <v>2052</v>
      </c>
      <c r="B19" s="18"/>
      <c r="C19" s="18">
        <v>1</v>
      </c>
      <c r="D19" s="18"/>
      <c r="E19" s="18">
        <v>1</v>
      </c>
      <c r="F19" s="18">
        <v>2</v>
      </c>
    </row>
    <row r="20" spans="1:6" x14ac:dyDescent="0.25">
      <c r="A20" s="6" t="s">
        <v>2051</v>
      </c>
      <c r="B20" s="18"/>
      <c r="C20" s="18"/>
      <c r="D20" s="18"/>
      <c r="E20" s="18">
        <v>1</v>
      </c>
      <c r="F20" s="18">
        <v>1</v>
      </c>
    </row>
    <row r="21" spans="1:6" x14ac:dyDescent="0.25">
      <c r="A21" s="6" t="s">
        <v>2047</v>
      </c>
      <c r="B21" s="18"/>
      <c r="C21" s="18">
        <v>1</v>
      </c>
      <c r="D21" s="18"/>
      <c r="E21" s="18">
        <v>4</v>
      </c>
      <c r="F21" s="18">
        <v>5</v>
      </c>
    </row>
    <row r="22" spans="1:6" x14ac:dyDescent="0.25">
      <c r="A22" s="6" t="s">
        <v>2067</v>
      </c>
      <c r="B22" s="18">
        <v>2</v>
      </c>
      <c r="C22" s="18">
        <v>16</v>
      </c>
      <c r="D22" s="18">
        <v>1</v>
      </c>
      <c r="E22" s="18">
        <v>24</v>
      </c>
      <c r="F22" s="18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29A-7B31-4A11-8BFD-72A39DEAB10C}">
  <dimension ref="A1:E18"/>
  <sheetViews>
    <sheetView tabSelected="1" workbookViewId="0">
      <selection activeCell="B5" sqref="B5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0.875" bestFit="1" customWidth="1"/>
  </cols>
  <sheetData>
    <row r="1" spans="1:5" x14ac:dyDescent="0.25">
      <c r="A1" s="5" t="s">
        <v>2030</v>
      </c>
      <c r="B1" t="s">
        <v>2069</v>
      </c>
    </row>
    <row r="2" spans="1:5" x14ac:dyDescent="0.25">
      <c r="A2" s="5" t="s">
        <v>2085</v>
      </c>
      <c r="B2" t="s">
        <v>2069</v>
      </c>
    </row>
    <row r="4" spans="1:5" x14ac:dyDescent="0.25">
      <c r="A4" s="5" t="s">
        <v>2068</v>
      </c>
      <c r="B4" s="5" t="s">
        <v>2070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5">
      <c r="A7" s="6" t="s">
        <v>2074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5">
      <c r="A8" s="6" t="s">
        <v>2075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5">
      <c r="A9" s="6" t="s">
        <v>2076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5">
      <c r="A10" s="6" t="s">
        <v>2077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5">
      <c r="A11" s="6" t="s">
        <v>2078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5">
      <c r="A12" s="6" t="s">
        <v>2079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5">
      <c r="A13" s="6" t="s">
        <v>2080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5">
      <c r="A14" s="6" t="s">
        <v>2081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5">
      <c r="A15" s="6" t="s">
        <v>2082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5">
      <c r="A16" s="6" t="s">
        <v>2083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5">
      <c r="A17" s="6" t="s">
        <v>2084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5">
      <c r="A18" s="6" t="s">
        <v>2067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0FAF-1646-4C3B-BC33-BEE1412D67E7}">
  <dimension ref="A1:K14"/>
  <sheetViews>
    <sheetView workbookViewId="0">
      <selection activeCell="L16" sqref="L16"/>
    </sheetView>
  </sheetViews>
  <sheetFormatPr defaultRowHeight="15.75" x14ac:dyDescent="0.25"/>
  <cols>
    <col min="1" max="1" width="17.25" customWidth="1"/>
    <col min="2" max="2" width="16.75" bestFit="1" customWidth="1"/>
    <col min="3" max="3" width="13.25" bestFit="1" customWidth="1"/>
    <col min="4" max="4" width="16.375" bestFit="1" customWidth="1"/>
    <col min="5" max="5" width="12.625" customWidth="1"/>
    <col min="6" max="6" width="18.375" style="4" customWidth="1"/>
    <col min="7" max="7" width="15.75" bestFit="1" customWidth="1"/>
    <col min="8" max="8" width="18.875" bestFit="1" customWidth="1"/>
    <col min="9" max="9" width="8.75" customWidth="1"/>
    <col min="10" max="11" width="0" hidden="1" customWidth="1"/>
    <col min="12" max="12" width="15.75" customWidth="1"/>
  </cols>
  <sheetData>
    <row r="1" spans="1:11" s="12" customFormat="1" x14ac:dyDescent="0.25">
      <c r="A1" s="12" t="s">
        <v>2086</v>
      </c>
      <c r="B1" s="12" t="s">
        <v>2091</v>
      </c>
      <c r="C1" s="12" t="s">
        <v>2087</v>
      </c>
      <c r="D1" s="12" t="s">
        <v>2088</v>
      </c>
      <c r="E1" s="12" t="s">
        <v>2126</v>
      </c>
      <c r="F1" s="13" t="s">
        <v>2127</v>
      </c>
      <c r="G1" s="12" t="s">
        <v>2089</v>
      </c>
      <c r="H1" s="12" t="s">
        <v>2090</v>
      </c>
    </row>
    <row r="2" spans="1:11" x14ac:dyDescent="0.25">
      <c r="A2" t="s">
        <v>2092</v>
      </c>
      <c r="B2">
        <f>COUNTIFS(Crowdfunding!D:D,J2,Crowdfunding!D:D,K2,Crowdfunding!G:G,"successful")</f>
        <v>30</v>
      </c>
      <c r="C2">
        <f>COUNTIFS(Crowdfunding!D:D,J2,Crowdfunding!D:D,K2,Crowdfunding!G:G,"failed")</f>
        <v>20</v>
      </c>
      <c r="D2">
        <f>COUNTIFS(Crowdfunding!D:D,J2,Crowdfunding!D:D,K2,Crowdfunding!G:G,"canceled")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  <c r="J2" t="s">
        <v>2095</v>
      </c>
      <c r="K2" t="s">
        <v>2095</v>
      </c>
    </row>
    <row r="3" spans="1:11" x14ac:dyDescent="0.25">
      <c r="A3" t="s">
        <v>2093</v>
      </c>
      <c r="B3">
        <f>COUNTIFS(Crowdfunding!D:D,J3,Crowdfunding!D:D,K3,Crowdfunding!G:G,"successful")</f>
        <v>191</v>
      </c>
      <c r="C3">
        <f>COUNTIFS(Crowdfunding!D:D,J3,Crowdfunding!D:D,K3,Crowdfunding!G:G,"failed")</f>
        <v>38</v>
      </c>
      <c r="D3">
        <f>COUNTIFS(Crowdfunding!D:D,J3,Crowdfunding!D:D,K3,Crowdfunding!G:G,"canceled")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  <c r="J3" t="s">
        <v>2096</v>
      </c>
      <c r="K3" t="s">
        <v>2097</v>
      </c>
    </row>
    <row r="4" spans="1:11" x14ac:dyDescent="0.25">
      <c r="A4" t="s">
        <v>2099</v>
      </c>
      <c r="B4">
        <f>COUNTIFS(Crowdfunding!D:D,J4,Crowdfunding!D:D,K4,Crowdfunding!G:G,"successful")</f>
        <v>164</v>
      </c>
      <c r="C4">
        <f>COUNTIFS(Crowdfunding!D:D,J4,Crowdfunding!D:D,K4,Crowdfunding!G:G,"failed")</f>
        <v>126</v>
      </c>
      <c r="D4">
        <f>COUNTIFS(Crowdfunding!D:D,J4,Crowdfunding!D:D,K4,Crowdfunding!G:G,"canceled")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  <c r="J4" t="s">
        <v>2098</v>
      </c>
      <c r="K4" t="s">
        <v>2100</v>
      </c>
    </row>
    <row r="5" spans="1:11" x14ac:dyDescent="0.25">
      <c r="A5" t="s">
        <v>2101</v>
      </c>
      <c r="B5">
        <f>COUNTIFS(Crowdfunding!D:D,J5,Crowdfunding!D:D,K5,Crowdfunding!G:G,"successful")</f>
        <v>4</v>
      </c>
      <c r="C5">
        <f>COUNTIFS(Crowdfunding!D:D,J5,Crowdfunding!D:D,K5,Crowdfunding!G:G,"failed")</f>
        <v>5</v>
      </c>
      <c r="D5">
        <f>COUNTIFS(Crowdfunding!D:D,J5,Crowdfunding!D:D,K5,Crowdfunding!G:G,"canceled")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  <c r="J5" t="s">
        <v>2109</v>
      </c>
      <c r="K5" t="s">
        <v>2110</v>
      </c>
    </row>
    <row r="6" spans="1:11" x14ac:dyDescent="0.25">
      <c r="A6" t="s">
        <v>2102</v>
      </c>
      <c r="B6">
        <f>COUNTIFS(Crowdfunding!D:D,J6,Crowdfunding!D:D,K6,Crowdfunding!G:G,"successful")</f>
        <v>10</v>
      </c>
      <c r="C6">
        <f>COUNTIFS(Crowdfunding!D:D,J6,Crowdfunding!D:D,K6,Crowdfunding!G:G,"failed")</f>
        <v>0</v>
      </c>
      <c r="D6">
        <f>COUNTIFS(Crowdfunding!D:D,J6,Crowdfunding!D:D,K6,Crowdfunding!G:G,"canceled")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  <c r="J6" t="s">
        <v>2111</v>
      </c>
      <c r="K6" t="s">
        <v>2112</v>
      </c>
    </row>
    <row r="7" spans="1:11" x14ac:dyDescent="0.25">
      <c r="A7" t="s">
        <v>2103</v>
      </c>
      <c r="B7">
        <f>COUNTIFS(Crowdfunding!D:D,J7,Crowdfunding!D:D,K7,Crowdfunding!G:G,"successful")</f>
        <v>7</v>
      </c>
      <c r="C7">
        <f>COUNTIFS(Crowdfunding!D:D,J7,Crowdfunding!D:D,K7,Crowdfunding!G:G,"failed")</f>
        <v>0</v>
      </c>
      <c r="D7">
        <f>COUNTIFS(Crowdfunding!D:D,J7,Crowdfunding!D:D,K7,Crowdfunding!G:G,"canceled")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  <c r="J7" t="s">
        <v>2113</v>
      </c>
      <c r="K7" t="s">
        <v>2114</v>
      </c>
    </row>
    <row r="8" spans="1:11" x14ac:dyDescent="0.25">
      <c r="A8" t="s">
        <v>2104</v>
      </c>
      <c r="B8">
        <f>COUNTIFS(Crowdfunding!D:D,J8,Crowdfunding!D:D,K8,Crowdfunding!G:G,"successful")</f>
        <v>11</v>
      </c>
      <c r="C8">
        <f>COUNTIFS(Crowdfunding!D:D,J8,Crowdfunding!D:D,K8,Crowdfunding!G:G,"failed")</f>
        <v>3</v>
      </c>
      <c r="D8">
        <f>COUNTIFS(Crowdfunding!D:D,J8,Crowdfunding!D:D,K8,Crowdfunding!G:G,"canceled")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  <c r="J8" t="s">
        <v>2115</v>
      </c>
      <c r="K8" t="s">
        <v>2116</v>
      </c>
    </row>
    <row r="9" spans="1:11" x14ac:dyDescent="0.25">
      <c r="A9" t="s">
        <v>2105</v>
      </c>
      <c r="B9">
        <f>COUNTIFS(Crowdfunding!D:D,J9,Crowdfunding!D:D,K9,Crowdfunding!G:G,"successful")</f>
        <v>7</v>
      </c>
      <c r="C9">
        <f>COUNTIFS(Crowdfunding!D:D,J9,Crowdfunding!D:D,K9,Crowdfunding!G:G,"failed")</f>
        <v>0</v>
      </c>
      <c r="D9">
        <f>COUNTIFS(Crowdfunding!D:D,J9,Crowdfunding!D:D,K9,Crowdfunding!G:G,"canceled")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  <c r="J9" t="s">
        <v>2117</v>
      </c>
      <c r="K9" t="s">
        <v>2118</v>
      </c>
    </row>
    <row r="10" spans="1:11" x14ac:dyDescent="0.25">
      <c r="A10" t="s">
        <v>2106</v>
      </c>
      <c r="B10">
        <f>COUNTIFS(Crowdfunding!D:D,J10,Crowdfunding!D:D,K10,Crowdfunding!G:G,"successful")</f>
        <v>8</v>
      </c>
      <c r="C10">
        <f>COUNTIFS(Crowdfunding!D:D,J10,Crowdfunding!D:D,K10,Crowdfunding!G:G,"failed")</f>
        <v>3</v>
      </c>
      <c r="D10">
        <f>COUNTIFS(Crowdfunding!D:D,J10,Crowdfunding!D:D,K10,Crowdfunding!G:G,"canceled")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  <c r="J10" t="s">
        <v>2119</v>
      </c>
      <c r="K10" t="s">
        <v>2120</v>
      </c>
    </row>
    <row r="11" spans="1:11" x14ac:dyDescent="0.25">
      <c r="A11" t="s">
        <v>2107</v>
      </c>
      <c r="B11">
        <f>COUNTIFS(Crowdfunding!D:D,J11,Crowdfunding!D:D,K11,Crowdfunding!G:G,"successful")</f>
        <v>11</v>
      </c>
      <c r="C11">
        <f>COUNTIFS(Crowdfunding!D:D,J11,Crowdfunding!D:D,K11,Crowdfunding!G:G,"failed")</f>
        <v>3</v>
      </c>
      <c r="D11">
        <f>COUNTIFS(Crowdfunding!D:D,J11,Crowdfunding!D:D,K11,Crowdfunding!G:G,"canceled")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  <c r="J11" t="s">
        <v>2121</v>
      </c>
      <c r="K11" t="s">
        <v>2122</v>
      </c>
    </row>
    <row r="12" spans="1:11" x14ac:dyDescent="0.25">
      <c r="A12" t="s">
        <v>2108</v>
      </c>
      <c r="B12">
        <f>COUNTIFS(Crowdfunding!D:D,J12,Crowdfunding!D:D,K12,Crowdfunding!G:G,"successful")</f>
        <v>8</v>
      </c>
      <c r="C12">
        <f>COUNTIFS(Crowdfunding!D:D,J12,Crowdfunding!D:D,K12,Crowdfunding!G:G,"failed")</f>
        <v>3</v>
      </c>
      <c r="D12">
        <f>COUNTIFS(Crowdfunding!D:D,J12,Crowdfunding!D:D,K12,Crowdfunding!G:G,"canceled")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  <c r="J12" t="s">
        <v>2123</v>
      </c>
      <c r="K12" t="s">
        <v>2124</v>
      </c>
    </row>
    <row r="13" spans="1:11" x14ac:dyDescent="0.25">
      <c r="A13" t="s">
        <v>2094</v>
      </c>
      <c r="B13">
        <f>COUNTIFS(Crowdfunding!D:D,J13,Crowdfunding!D:D,K13,Crowdfunding!G:G,"successful")</f>
        <v>114</v>
      </c>
      <c r="C13">
        <f>COUNTIFS(Crowdfunding!D:D,J13,Crowdfunding!D:D,K13,Crowdfunding!G:G,"failed")</f>
        <v>163</v>
      </c>
      <c r="D13">
        <f>COUNTIFS(Crowdfunding!D:D,J13,Crowdfunding!D:D,K13,Crowdfunding!G:G,"canceled")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  <c r="J13" t="s">
        <v>2125</v>
      </c>
      <c r="K13" t="s">
        <v>2125</v>
      </c>
    </row>
    <row r="14" spans="1:11" x14ac:dyDescent="0.25">
      <c r="F14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B41-961F-4D10-9E90-09FEDD05C1BD}">
  <dimension ref="A1:M566"/>
  <sheetViews>
    <sheetView workbookViewId="0">
      <selection activeCell="P8" sqref="P8"/>
    </sheetView>
  </sheetViews>
  <sheetFormatPr defaultRowHeight="15.75" x14ac:dyDescent="0.25"/>
  <cols>
    <col min="2" max="2" width="13.25" customWidth="1"/>
    <col min="3" max="4" width="13.25" hidden="1" customWidth="1"/>
    <col min="6" max="6" width="13.125" customWidth="1"/>
    <col min="9" max="9" width="24.75" customWidth="1"/>
    <col min="10" max="10" width="9" style="4"/>
    <col min="12" max="12" width="20" bestFit="1" customWidth="1"/>
  </cols>
  <sheetData>
    <row r="1" spans="1:13" x14ac:dyDescent="0.25">
      <c r="A1" s="1" t="s">
        <v>4</v>
      </c>
      <c r="B1" s="1" t="s">
        <v>5</v>
      </c>
      <c r="C1" s="1" t="s">
        <v>2137</v>
      </c>
      <c r="D1" s="16" t="s">
        <v>2138</v>
      </c>
      <c r="E1" s="1" t="s">
        <v>4</v>
      </c>
      <c r="F1" s="1" t="s">
        <v>5</v>
      </c>
      <c r="I1" s="14" t="s">
        <v>2128</v>
      </c>
      <c r="L1" s="17" t="s">
        <v>2133</v>
      </c>
    </row>
    <row r="2" spans="1:13" x14ac:dyDescent="0.25">
      <c r="A2" t="s">
        <v>20</v>
      </c>
      <c r="B2">
        <v>158</v>
      </c>
      <c r="C2" s="4">
        <f>B2-$J$2</f>
        <v>-693.14690265486729</v>
      </c>
      <c r="D2" s="4">
        <f>C2^2</f>
        <v>480452.62866003608</v>
      </c>
      <c r="E2" s="17" t="s">
        <v>14</v>
      </c>
      <c r="F2">
        <v>0</v>
      </c>
      <c r="I2" t="s">
        <v>2129</v>
      </c>
      <c r="J2" s="4">
        <f>AVERAGE(B2:B566)</f>
        <v>851.14690265486729</v>
      </c>
      <c r="L2" t="s">
        <v>2129</v>
      </c>
      <c r="M2" s="4">
        <f>AVERAGE(F2:F566)</f>
        <v>585.61538461538464</v>
      </c>
    </row>
    <row r="3" spans="1:13" x14ac:dyDescent="0.25">
      <c r="A3" t="s">
        <v>20</v>
      </c>
      <c r="B3">
        <v>1425</v>
      </c>
      <c r="C3" s="4">
        <f t="shared" ref="C3:C66" si="0">B3-$J$2</f>
        <v>573.85309734513271</v>
      </c>
      <c r="D3" s="4">
        <f t="shared" ref="D3:D66" si="1">C3^2</f>
        <v>329307.37733260234</v>
      </c>
      <c r="E3" t="s">
        <v>14</v>
      </c>
      <c r="F3">
        <v>24</v>
      </c>
      <c r="I3" t="s">
        <v>2130</v>
      </c>
      <c r="J3" s="4">
        <f>MEDIAN(B2:B566)</f>
        <v>201</v>
      </c>
      <c r="L3" t="s">
        <v>2130</v>
      </c>
      <c r="M3" s="4">
        <f>MEDIAN(F2:F566)</f>
        <v>114.5</v>
      </c>
    </row>
    <row r="4" spans="1:13" x14ac:dyDescent="0.25">
      <c r="A4" t="s">
        <v>20</v>
      </c>
      <c r="B4">
        <v>174</v>
      </c>
      <c r="C4" s="4">
        <f t="shared" si="0"/>
        <v>-677.14690265486729</v>
      </c>
      <c r="D4" s="4">
        <f t="shared" si="1"/>
        <v>458527.92777508032</v>
      </c>
      <c r="E4" t="s">
        <v>14</v>
      </c>
      <c r="F4">
        <v>53</v>
      </c>
      <c r="I4" t="s">
        <v>2131</v>
      </c>
      <c r="J4" s="4">
        <f>MIN(B2:B566)</f>
        <v>16</v>
      </c>
      <c r="L4" t="s">
        <v>2131</v>
      </c>
      <c r="M4" s="4">
        <f>MIN(F2:F566)</f>
        <v>0</v>
      </c>
    </row>
    <row r="5" spans="1:13" x14ac:dyDescent="0.25">
      <c r="A5" t="s">
        <v>20</v>
      </c>
      <c r="B5">
        <v>227</v>
      </c>
      <c r="C5" s="4">
        <f t="shared" si="0"/>
        <v>-624.14690265486729</v>
      </c>
      <c r="D5" s="4">
        <f t="shared" si="1"/>
        <v>389559.35609366436</v>
      </c>
      <c r="E5" t="s">
        <v>14</v>
      </c>
      <c r="F5">
        <v>18</v>
      </c>
      <c r="I5" t="s">
        <v>2132</v>
      </c>
      <c r="J5" s="4">
        <f>MAX(B2:B566)</f>
        <v>7295</v>
      </c>
      <c r="L5" t="s">
        <v>2132</v>
      </c>
      <c r="M5" s="4">
        <f>MAX(F2:F566)</f>
        <v>6080</v>
      </c>
    </row>
    <row r="6" spans="1:13" x14ac:dyDescent="0.25">
      <c r="A6" t="s">
        <v>20</v>
      </c>
      <c r="B6">
        <v>220</v>
      </c>
      <c r="C6" s="4">
        <f t="shared" si="0"/>
        <v>-631.14690265486729</v>
      </c>
      <c r="D6" s="4">
        <f t="shared" si="1"/>
        <v>398346.41273083253</v>
      </c>
      <c r="E6" t="s">
        <v>14</v>
      </c>
      <c r="F6">
        <v>44</v>
      </c>
      <c r="I6" t="s">
        <v>2136</v>
      </c>
      <c r="J6" s="4">
        <f>COUNT(B:B)</f>
        <v>565</v>
      </c>
    </row>
    <row r="7" spans="1:13" x14ac:dyDescent="0.25">
      <c r="A7" t="s">
        <v>20</v>
      </c>
      <c r="B7">
        <v>98</v>
      </c>
      <c r="C7" s="4">
        <f t="shared" si="0"/>
        <v>-753.14690265486729</v>
      </c>
      <c r="D7" s="4">
        <f t="shared" si="1"/>
        <v>567230.25697862019</v>
      </c>
      <c r="E7" t="s">
        <v>14</v>
      </c>
      <c r="F7">
        <v>27</v>
      </c>
      <c r="I7" t="s">
        <v>2134</v>
      </c>
      <c r="J7" s="4">
        <f>_xlfn.VAR.S(B2:B566)</f>
        <v>1606216.5936295739</v>
      </c>
      <c r="L7" t="s">
        <v>2134</v>
      </c>
      <c r="M7" s="4">
        <f>_xlfn.VAR.S(F2:F566)</f>
        <v>924113.45496927318</v>
      </c>
    </row>
    <row r="8" spans="1:13" x14ac:dyDescent="0.25">
      <c r="A8" t="s">
        <v>20</v>
      </c>
      <c r="B8">
        <v>100</v>
      </c>
      <c r="C8" s="4">
        <f t="shared" si="0"/>
        <v>-751.14690265486729</v>
      </c>
      <c r="D8" s="4">
        <f t="shared" si="1"/>
        <v>564221.6693680007</v>
      </c>
      <c r="E8" t="s">
        <v>14</v>
      </c>
      <c r="F8">
        <v>55</v>
      </c>
      <c r="I8" t="s">
        <v>2135</v>
      </c>
      <c r="J8" s="4">
        <f>SQRT(J7)</f>
        <v>1267.366006183523</v>
      </c>
      <c r="L8" t="s">
        <v>2135</v>
      </c>
      <c r="M8" s="4">
        <f>SQRT(M7)</f>
        <v>961.30819978260524</v>
      </c>
    </row>
    <row r="9" spans="1:13" x14ac:dyDescent="0.25">
      <c r="A9" t="s">
        <v>20</v>
      </c>
      <c r="B9">
        <v>1249</v>
      </c>
      <c r="C9" s="4">
        <f t="shared" si="0"/>
        <v>397.85309734513271</v>
      </c>
      <c r="D9" s="4">
        <f t="shared" si="1"/>
        <v>158287.08706711564</v>
      </c>
      <c r="E9" t="s">
        <v>14</v>
      </c>
      <c r="F9">
        <v>200</v>
      </c>
    </row>
    <row r="10" spans="1:13" x14ac:dyDescent="0.25">
      <c r="A10" t="s">
        <v>20</v>
      </c>
      <c r="B10">
        <v>1396</v>
      </c>
      <c r="C10" s="4">
        <f t="shared" si="0"/>
        <v>544.85309734513271</v>
      </c>
      <c r="D10" s="4">
        <f t="shared" si="1"/>
        <v>296864.89768658468</v>
      </c>
      <c r="E10" t="s">
        <v>14</v>
      </c>
      <c r="F10">
        <v>452</v>
      </c>
    </row>
    <row r="11" spans="1:13" x14ac:dyDescent="0.25">
      <c r="A11" t="s">
        <v>20</v>
      </c>
      <c r="B11">
        <v>890</v>
      </c>
      <c r="C11" s="4">
        <f t="shared" si="0"/>
        <v>38.85309734513271</v>
      </c>
      <c r="D11" s="4">
        <f t="shared" si="1"/>
        <v>1509.5631733103585</v>
      </c>
      <c r="E11" t="s">
        <v>14</v>
      </c>
      <c r="F11">
        <v>674</v>
      </c>
    </row>
    <row r="12" spans="1:13" x14ac:dyDescent="0.25">
      <c r="A12" t="s">
        <v>20</v>
      </c>
      <c r="B12">
        <v>142</v>
      </c>
      <c r="C12" s="4">
        <f t="shared" si="0"/>
        <v>-709.14690265486729</v>
      </c>
      <c r="D12" s="4">
        <f t="shared" si="1"/>
        <v>502889.32954499184</v>
      </c>
      <c r="E12" t="s">
        <v>14</v>
      </c>
      <c r="F12">
        <v>558</v>
      </c>
    </row>
    <row r="13" spans="1:13" x14ac:dyDescent="0.25">
      <c r="A13" t="s">
        <v>20</v>
      </c>
      <c r="B13">
        <v>2673</v>
      </c>
      <c r="C13" s="4">
        <f t="shared" si="0"/>
        <v>1821.8530973451327</v>
      </c>
      <c r="D13" s="4">
        <f t="shared" si="1"/>
        <v>3319148.7083060537</v>
      </c>
      <c r="E13" t="s">
        <v>14</v>
      </c>
      <c r="F13">
        <v>15</v>
      </c>
    </row>
    <row r="14" spans="1:13" x14ac:dyDescent="0.25">
      <c r="A14" t="s">
        <v>20</v>
      </c>
      <c r="B14">
        <v>163</v>
      </c>
      <c r="C14" s="4">
        <f t="shared" si="0"/>
        <v>-688.14690265486729</v>
      </c>
      <c r="D14" s="4">
        <f t="shared" si="1"/>
        <v>473546.1596334874</v>
      </c>
      <c r="E14" t="s">
        <v>14</v>
      </c>
      <c r="F14">
        <v>2307</v>
      </c>
      <c r="I14" s="4"/>
      <c r="J14" s="15"/>
    </row>
    <row r="15" spans="1:13" x14ac:dyDescent="0.25">
      <c r="A15" t="s">
        <v>20</v>
      </c>
      <c r="B15">
        <v>2220</v>
      </c>
      <c r="C15" s="4">
        <f t="shared" si="0"/>
        <v>1368.8530973451327</v>
      </c>
      <c r="D15" s="4">
        <f t="shared" si="1"/>
        <v>1873758.8021113633</v>
      </c>
      <c r="E15" t="s">
        <v>14</v>
      </c>
      <c r="F15">
        <v>88</v>
      </c>
      <c r="I15" s="4"/>
    </row>
    <row r="16" spans="1:13" x14ac:dyDescent="0.25">
      <c r="A16" t="s">
        <v>20</v>
      </c>
      <c r="B16">
        <v>1606</v>
      </c>
      <c r="C16" s="4">
        <f t="shared" si="0"/>
        <v>754.85309734513271</v>
      </c>
      <c r="D16" s="4">
        <f t="shared" si="1"/>
        <v>569803.19857154042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C17" s="4">
        <f t="shared" si="0"/>
        <v>-722.14690265486729</v>
      </c>
      <c r="D17" s="4">
        <f t="shared" si="1"/>
        <v>521496.14901401836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C18" s="4">
        <f t="shared" si="0"/>
        <v>-625.14690265486729</v>
      </c>
      <c r="D18" s="4">
        <f t="shared" si="1"/>
        <v>390808.64989897411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C19" s="4">
        <f t="shared" si="0"/>
        <v>4567.8530973451325</v>
      </c>
      <c r="D19" s="4">
        <f t="shared" si="1"/>
        <v>20865281.91892552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C20" s="4">
        <f t="shared" si="0"/>
        <v>-686.14690265486729</v>
      </c>
      <c r="D20" s="4">
        <f t="shared" si="1"/>
        <v>470797.57202286791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C21" s="4">
        <f t="shared" si="0"/>
        <v>1113.8530973451327</v>
      </c>
      <c r="D21" s="4">
        <f t="shared" si="1"/>
        <v>1240668.7224653456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C22" s="4">
        <f t="shared" si="0"/>
        <v>-835.14690265486729</v>
      </c>
      <c r="D22" s="4">
        <f t="shared" si="1"/>
        <v>697470.34901401843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C23" s="4">
        <f t="shared" si="0"/>
        <v>-744.14690265486729</v>
      </c>
      <c r="D23" s="4">
        <f t="shared" si="1"/>
        <v>553754.61273083254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C24" s="4">
        <f t="shared" si="0"/>
        <v>-717.14690265486729</v>
      </c>
      <c r="D24" s="4">
        <f t="shared" si="1"/>
        <v>514299.67998746969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C25" s="4">
        <f t="shared" si="0"/>
        <v>-653.14690265486729</v>
      </c>
      <c r="D25" s="4">
        <f t="shared" si="1"/>
        <v>426600.8764476467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C26" s="4">
        <f t="shared" si="0"/>
        <v>-740.14690265486729</v>
      </c>
      <c r="D26" s="4">
        <f t="shared" si="1"/>
        <v>547817.43750959355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C27" s="4">
        <f t="shared" si="0"/>
        <v>-629.14690265486729</v>
      </c>
      <c r="D27" s="4">
        <f t="shared" si="1"/>
        <v>395825.82512021303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C28" s="4">
        <f t="shared" si="0"/>
        <v>5360.8530973451325</v>
      </c>
      <c r="D28" s="4">
        <f t="shared" si="1"/>
        <v>28738745.931314901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C29" s="4">
        <f t="shared" si="0"/>
        <v>-753.14690265486729</v>
      </c>
      <c r="D29" s="4">
        <f t="shared" si="1"/>
        <v>567230.25697862019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C30" s="4">
        <f t="shared" si="0"/>
        <v>-759.14690265486729</v>
      </c>
      <c r="D30" s="4">
        <f t="shared" si="1"/>
        <v>576304.01981047855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C31" s="4">
        <f t="shared" si="0"/>
        <v>-702.14690265486729</v>
      </c>
      <c r="D31" s="4">
        <f t="shared" si="1"/>
        <v>493010.27290782367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C32" s="4">
        <f t="shared" si="0"/>
        <v>1579.8530973451327</v>
      </c>
      <c r="D32" s="4">
        <f t="shared" si="1"/>
        <v>2495935.8091910095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C33" s="4">
        <f t="shared" si="0"/>
        <v>-548.14690265486729</v>
      </c>
      <c r="D33" s="4">
        <f t="shared" si="1"/>
        <v>300465.02689012454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C34" s="4">
        <f t="shared" si="0"/>
        <v>-642.14690265486729</v>
      </c>
      <c r="D34" s="4">
        <f t="shared" si="1"/>
        <v>412352.64458923962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C35" s="4">
        <f t="shared" si="0"/>
        <v>-720.14690265486729</v>
      </c>
      <c r="D35" s="4">
        <f t="shared" si="1"/>
        <v>518611.56140339893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C36" s="4">
        <f t="shared" si="0"/>
        <v>-687.14690265486729</v>
      </c>
      <c r="D36" s="4">
        <f t="shared" si="1"/>
        <v>472170.86582817766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C37" s="4">
        <f t="shared" si="0"/>
        <v>-650.14690265486729</v>
      </c>
      <c r="D37" s="4">
        <f t="shared" si="1"/>
        <v>422690.99503171747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C38" s="4">
        <f t="shared" si="0"/>
        <v>-640.14690265486729</v>
      </c>
      <c r="D38" s="4">
        <f t="shared" si="1"/>
        <v>409788.05697862012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C39" s="4">
        <f t="shared" si="0"/>
        <v>-723.14690265486729</v>
      </c>
      <c r="D39" s="4">
        <f t="shared" si="1"/>
        <v>522941.44281932811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C40" s="4">
        <f t="shared" si="0"/>
        <v>748.85309734513271</v>
      </c>
      <c r="D40" s="4">
        <f t="shared" si="1"/>
        <v>560780.96140339877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C41" s="4">
        <f t="shared" si="0"/>
        <v>-602.14690265486729</v>
      </c>
      <c r="D41" s="4">
        <f t="shared" si="1"/>
        <v>362580.89237685024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C42" s="4">
        <f t="shared" si="0"/>
        <v>-615.14690265486729</v>
      </c>
      <c r="D42" s="4">
        <f t="shared" si="1"/>
        <v>378405.71184587677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C43" s="4">
        <f t="shared" si="0"/>
        <v>3213.8530973451325</v>
      </c>
      <c r="D43" s="4">
        <f t="shared" si="1"/>
        <v>10328851.731314901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C44" s="4">
        <f t="shared" si="0"/>
        <v>-605.14690265486729</v>
      </c>
      <c r="D44" s="4">
        <f t="shared" si="1"/>
        <v>366202.77379277942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C45" s="4">
        <f t="shared" si="0"/>
        <v>1623.8530973451327</v>
      </c>
      <c r="D45" s="4">
        <f t="shared" si="1"/>
        <v>2636898.8817573809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C46" s="4">
        <f t="shared" si="0"/>
        <v>-775.14690265486729</v>
      </c>
      <c r="D46" s="4">
        <f t="shared" si="1"/>
        <v>600852.72069543425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C47" s="4">
        <f t="shared" si="0"/>
        <v>-797.14690265486729</v>
      </c>
      <c r="D47" s="4">
        <f t="shared" si="1"/>
        <v>635443.18441224843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C48" s="4">
        <f t="shared" si="0"/>
        <v>-763.14690265486729</v>
      </c>
      <c r="D48" s="4">
        <f t="shared" si="1"/>
        <v>582393.19503171754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C49" s="4">
        <f t="shared" si="0"/>
        <v>-766.14690265486729</v>
      </c>
      <c r="D49" s="4">
        <f t="shared" si="1"/>
        <v>586981.07644764672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C50" s="4">
        <f t="shared" si="0"/>
        <v>-681.14690265486729</v>
      </c>
      <c r="D50" s="4">
        <f t="shared" si="1"/>
        <v>463961.10299631924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C51" s="4">
        <f t="shared" si="0"/>
        <v>-521.14690265486729</v>
      </c>
      <c r="D51" s="4">
        <f t="shared" si="1"/>
        <v>271594.09414676175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C52" s="4">
        <f t="shared" si="0"/>
        <v>-724.14690265486729</v>
      </c>
      <c r="D52" s="4">
        <f t="shared" si="1"/>
        <v>524388.73662463785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C53" s="4">
        <f t="shared" si="0"/>
        <v>-440.14690265486729</v>
      </c>
      <c r="D53" s="4">
        <f t="shared" si="1"/>
        <v>193729.29591667323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C54" s="4">
        <f t="shared" si="0"/>
        <v>-671.14690265486729</v>
      </c>
      <c r="D54" s="4">
        <f t="shared" si="1"/>
        <v>450438.1649432219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C55" s="4">
        <f t="shared" si="0"/>
        <v>-477.14690265486729</v>
      </c>
      <c r="D55" s="4">
        <f t="shared" si="1"/>
        <v>227669.1667131334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C56" s="4">
        <f t="shared" si="0"/>
        <v>-780.14690265486729</v>
      </c>
      <c r="D56" s="4">
        <f t="shared" si="1"/>
        <v>608629.18972198293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C57" s="4">
        <f t="shared" si="0"/>
        <v>-648.14690265486729</v>
      </c>
      <c r="D57" s="4">
        <f t="shared" si="1"/>
        <v>420094.40742109803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C58" s="4">
        <f t="shared" si="0"/>
        <v>-738.14690265486729</v>
      </c>
      <c r="D58" s="4">
        <f t="shared" si="1"/>
        <v>544860.84989897418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C59" s="4">
        <f t="shared" si="0"/>
        <v>-755.14690265486729</v>
      </c>
      <c r="D59" s="4">
        <f t="shared" si="1"/>
        <v>570246.84458923957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C60" s="4">
        <f t="shared" si="0"/>
        <v>-353.14690265486729</v>
      </c>
      <c r="D60" s="4">
        <f t="shared" si="1"/>
        <v>124712.73485472631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C61" s="4">
        <f t="shared" si="0"/>
        <v>-671.14690265486729</v>
      </c>
      <c r="D61" s="4">
        <f t="shared" si="1"/>
        <v>450438.1649432219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C62" s="4">
        <f t="shared" si="0"/>
        <v>-824.14690265486729</v>
      </c>
      <c r="D62" s="4">
        <f t="shared" si="1"/>
        <v>679218.11715561128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C63" s="4">
        <f t="shared" si="0"/>
        <v>1479.8530973451327</v>
      </c>
      <c r="D63" s="4">
        <f t="shared" si="1"/>
        <v>2189965.1897219829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C64" s="4">
        <f t="shared" si="0"/>
        <v>-738.14690265486729</v>
      </c>
      <c r="D64" s="4">
        <f t="shared" si="1"/>
        <v>544860.84989897418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C65" s="4">
        <f t="shared" si="0"/>
        <v>-687.14690265486729</v>
      </c>
      <c r="D65" s="4">
        <f t="shared" si="1"/>
        <v>472170.86582817766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C66" s="4">
        <f t="shared" si="0"/>
        <v>-687.14690265486729</v>
      </c>
      <c r="D66" s="4">
        <f t="shared" si="1"/>
        <v>472170.86582817766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C67" s="4">
        <f t="shared" ref="C67:C130" si="2">B67-$J$2</f>
        <v>-515.14690265486729</v>
      </c>
      <c r="D67" s="4">
        <f t="shared" ref="D67:D130" si="3">C67^2</f>
        <v>265376.33131490333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C68" s="4">
        <f t="shared" si="2"/>
        <v>1065.8530973451327</v>
      </c>
      <c r="D68" s="4">
        <f t="shared" si="3"/>
        <v>1136042.825120213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C69" s="4">
        <f t="shared" si="2"/>
        <v>-756.14690265486729</v>
      </c>
      <c r="D69" s="4">
        <f t="shared" si="3"/>
        <v>571758.13839454937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C70" s="4">
        <f t="shared" si="2"/>
        <v>-704.14690265486729</v>
      </c>
      <c r="D70" s="4">
        <f t="shared" si="3"/>
        <v>495822.86051844317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C71" s="4">
        <f t="shared" si="2"/>
        <v>-765.14690265486729</v>
      </c>
      <c r="D71" s="4">
        <f t="shared" si="3"/>
        <v>585449.78264233691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C72" s="4">
        <f t="shared" si="2"/>
        <v>-768.14690265486729</v>
      </c>
      <c r="D72" s="4">
        <f t="shared" si="3"/>
        <v>590049.66405826621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C73" s="4">
        <f t="shared" si="2"/>
        <v>-175.14690265486729</v>
      </c>
      <c r="D73" s="4">
        <f t="shared" si="3"/>
        <v>30676.437509593557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C74" s="4">
        <f t="shared" si="2"/>
        <v>-490.14690265486729</v>
      </c>
      <c r="D74" s="4">
        <f t="shared" si="3"/>
        <v>240243.98618215995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C75" s="4">
        <f t="shared" si="2"/>
        <v>-720.14690265486729</v>
      </c>
      <c r="D75" s="4">
        <f t="shared" si="3"/>
        <v>518611.56140339893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C76" s="4">
        <f t="shared" si="2"/>
        <v>-725.14690265486729</v>
      </c>
      <c r="D76" s="4">
        <f t="shared" si="3"/>
        <v>525838.03042994754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C77" s="4">
        <f t="shared" si="2"/>
        <v>-576.14690265486729</v>
      </c>
      <c r="D77" s="4">
        <f t="shared" si="3"/>
        <v>331945.25343879714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C78" s="4">
        <f t="shared" si="2"/>
        <v>-784.14690265486729</v>
      </c>
      <c r="D78" s="4">
        <f t="shared" si="3"/>
        <v>614886.36494322191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C79" s="4">
        <f t="shared" si="2"/>
        <v>-697.14690265486729</v>
      </c>
      <c r="D79" s="4">
        <f t="shared" si="3"/>
        <v>486013.803881275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C80" s="4">
        <f t="shared" si="2"/>
        <v>930.85309734513271</v>
      </c>
      <c r="D80" s="4">
        <f t="shared" si="3"/>
        <v>866487.48883702711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C81" s="4">
        <f t="shared" si="2"/>
        <v>51.85309734513271</v>
      </c>
      <c r="D81" s="4">
        <f t="shared" si="3"/>
        <v>2688.7437042838087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C82" s="4">
        <f t="shared" si="2"/>
        <v>-757.14690265486729</v>
      </c>
      <c r="D82" s="4">
        <f t="shared" si="3"/>
        <v>573271.43219985906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C83" s="4">
        <f t="shared" si="2"/>
        <v>-671.14690265486729</v>
      </c>
      <c r="D83" s="4">
        <f t="shared" si="3"/>
        <v>450438.1649432219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C84" s="4">
        <f t="shared" si="2"/>
        <v>-318.14690265486729</v>
      </c>
      <c r="D84" s="4">
        <f t="shared" si="3"/>
        <v>101217.45166888561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C85" s="4">
        <f t="shared" si="2"/>
        <v>1591.8530973451327</v>
      </c>
      <c r="D85" s="4">
        <f t="shared" si="3"/>
        <v>2533996.2835272928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C86" s="4">
        <f t="shared" si="2"/>
        <v>-762.14690265486729</v>
      </c>
      <c r="D86" s="4">
        <f t="shared" si="3"/>
        <v>580867.90122640773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C87" s="4">
        <f t="shared" si="2"/>
        <v>-692.14690265486729</v>
      </c>
      <c r="D87" s="4">
        <f t="shared" si="3"/>
        <v>479067.33485472633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C88" s="4">
        <f t="shared" si="2"/>
        <v>-801.14690265486729</v>
      </c>
      <c r="D88" s="4">
        <f t="shared" si="3"/>
        <v>641836.35963348742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C89" s="4">
        <f t="shared" si="2"/>
        <v>-665.14690265486729</v>
      </c>
      <c r="D89" s="4">
        <f t="shared" si="3"/>
        <v>442420.40211136348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C90" s="4">
        <f t="shared" si="2"/>
        <v>219.85309734513271</v>
      </c>
      <c r="D90" s="4">
        <f t="shared" si="3"/>
        <v>48335.384412248401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C91" s="4">
        <f t="shared" si="2"/>
        <v>-734.14690265486729</v>
      </c>
      <c r="D91" s="4">
        <f t="shared" si="3"/>
        <v>538971.67467773519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C92" s="4">
        <f t="shared" si="2"/>
        <v>-781.14690265486729</v>
      </c>
      <c r="D92" s="4">
        <f t="shared" si="3"/>
        <v>610190.48352729273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C93" s="4">
        <f t="shared" si="2"/>
        <v>-716.14690265486729</v>
      </c>
      <c r="D93" s="4">
        <f t="shared" si="3"/>
        <v>512866.38618215994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C94" s="4">
        <f t="shared" si="2"/>
        <v>-83.14690265486729</v>
      </c>
      <c r="D94" s="4">
        <f t="shared" si="3"/>
        <v>6913.407421097977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C95" s="4">
        <f t="shared" si="2"/>
        <v>-652.14690265486729</v>
      </c>
      <c r="D95" s="4">
        <f t="shared" si="3"/>
        <v>425295.58264233696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C96" s="4">
        <f t="shared" si="2"/>
        <v>-744.14690265486729</v>
      </c>
      <c r="D96" s="4">
        <f t="shared" si="3"/>
        <v>553754.61273083254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C97" s="4">
        <f t="shared" si="2"/>
        <v>-656.14690265486729</v>
      </c>
      <c r="D97" s="4">
        <f t="shared" si="3"/>
        <v>430528.75786357588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C98" s="4">
        <f t="shared" si="2"/>
        <v>2524.8530973451325</v>
      </c>
      <c r="D98" s="4">
        <f t="shared" si="3"/>
        <v>6374883.1631733086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C99" s="4">
        <f t="shared" si="2"/>
        <v>-810.14690265486729</v>
      </c>
      <c r="D99" s="4">
        <f t="shared" si="3"/>
        <v>656338.00388127507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C100" s="4">
        <f t="shared" si="2"/>
        <v>969.85309734513271</v>
      </c>
      <c r="D100" s="4">
        <f t="shared" si="3"/>
        <v>940615.03042994742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C101" s="4">
        <f t="shared" si="2"/>
        <v>-687.14690265486729</v>
      </c>
      <c r="D101" s="4">
        <f t="shared" si="3"/>
        <v>472170.86582817766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C102" s="4">
        <f t="shared" si="2"/>
        <v>-694.14690265486729</v>
      </c>
      <c r="D102" s="4">
        <f t="shared" si="3"/>
        <v>481839.92246534582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C103" s="4">
        <f t="shared" si="2"/>
        <v>-605.14690265486729</v>
      </c>
      <c r="D103" s="4">
        <f t="shared" si="3"/>
        <v>366202.77379277942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C104" s="4">
        <f t="shared" si="2"/>
        <v>544.85309734513271</v>
      </c>
      <c r="D104" s="4">
        <f t="shared" si="3"/>
        <v>296864.89768658468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C105" s="4">
        <f t="shared" si="2"/>
        <v>1654.8530973451327</v>
      </c>
      <c r="D105" s="4">
        <f t="shared" si="3"/>
        <v>2738538.7737927791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C106" s="4">
        <f t="shared" si="2"/>
        <v>-607.14690265486729</v>
      </c>
      <c r="D106" s="4">
        <f t="shared" si="3"/>
        <v>368627.36140339891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C107" s="4">
        <f t="shared" si="2"/>
        <v>-705.14690265486729</v>
      </c>
      <c r="D107" s="4">
        <f t="shared" si="3"/>
        <v>497232.15432375291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C108" s="4">
        <f t="shared" si="2"/>
        <v>415.85309734513271</v>
      </c>
      <c r="D108" s="4">
        <f t="shared" si="3"/>
        <v>172933.79857154042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C109" s="4">
        <f t="shared" si="2"/>
        <v>709.85309734513271</v>
      </c>
      <c r="D109" s="4">
        <f t="shared" si="3"/>
        <v>503891.41981047846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C110" s="4">
        <f t="shared" si="2"/>
        <v>-803.14690265486729</v>
      </c>
      <c r="D110" s="4">
        <f t="shared" si="3"/>
        <v>645044.94724410691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C111" s="4">
        <f t="shared" si="2"/>
        <v>1887.8530973451327</v>
      </c>
      <c r="D111" s="4">
        <f t="shared" si="3"/>
        <v>3563989.3171556112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C112" s="4">
        <f t="shared" si="2"/>
        <v>2685.8530973451325</v>
      </c>
      <c r="D112" s="4">
        <f t="shared" si="3"/>
        <v>7213806.8605184415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C113" s="4">
        <f t="shared" si="2"/>
        <v>1255.8530973451327</v>
      </c>
      <c r="D113" s="4">
        <f t="shared" si="3"/>
        <v>1577167.0021113635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C114" s="4">
        <f t="shared" si="2"/>
        <v>2466.8530973451325</v>
      </c>
      <c r="D114" s="4">
        <f t="shared" si="3"/>
        <v>6085364.203881274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C115" s="4">
        <f t="shared" si="2"/>
        <v>-511.14690265486729</v>
      </c>
      <c r="D115" s="4">
        <f t="shared" si="3"/>
        <v>261271.15609366438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C116" s="4">
        <f t="shared" si="2"/>
        <v>590.85309734513271</v>
      </c>
      <c r="D116" s="4">
        <f t="shared" si="3"/>
        <v>349107.38264233689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C117" s="4">
        <f t="shared" si="2"/>
        <v>-725.14690265486729</v>
      </c>
      <c r="D117" s="4">
        <f t="shared" si="3"/>
        <v>525838.03042994754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C118" s="4">
        <f t="shared" si="2"/>
        <v>-327.14690265486729</v>
      </c>
      <c r="D118" s="4">
        <f t="shared" si="3"/>
        <v>107025.09591667322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C119" s="4">
        <f t="shared" si="2"/>
        <v>1137.8530973451327</v>
      </c>
      <c r="D119" s="4">
        <f t="shared" si="3"/>
        <v>1294709.671137912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C120" s="4">
        <f t="shared" si="2"/>
        <v>-694.14690265486729</v>
      </c>
      <c r="D120" s="4">
        <f t="shared" si="3"/>
        <v>481839.92246534582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C121" s="4">
        <f t="shared" si="2"/>
        <v>3646.8530973451325</v>
      </c>
      <c r="D121" s="4">
        <f t="shared" si="3"/>
        <v>13299537.513615787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C122" s="4">
        <f t="shared" si="2"/>
        <v>-771.14690265486729</v>
      </c>
      <c r="D122" s="4">
        <f t="shared" si="3"/>
        <v>594667.54547419539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C123" s="4">
        <f t="shared" si="2"/>
        <v>-808.14690265486729</v>
      </c>
      <c r="D123" s="4">
        <f t="shared" si="3"/>
        <v>653101.41627065558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C124" s="4">
        <f t="shared" si="2"/>
        <v>1201.8530973451327</v>
      </c>
      <c r="D124" s="4">
        <f t="shared" si="3"/>
        <v>1444450.8675980892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C125" s="4">
        <f t="shared" si="2"/>
        <v>-683.14690265486729</v>
      </c>
      <c r="D125" s="4">
        <f t="shared" si="3"/>
        <v>466689.69060693873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C126" s="4">
        <f t="shared" si="2"/>
        <v>3437.8530973451325</v>
      </c>
      <c r="D126" s="4">
        <f t="shared" si="3"/>
        <v>11818833.91892552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C127" s="4">
        <f t="shared" si="2"/>
        <v>-686.14690265486729</v>
      </c>
      <c r="D127" s="4">
        <f t="shared" si="3"/>
        <v>470797.57202286791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C128" s="4">
        <f t="shared" si="2"/>
        <v>963.85309734513271</v>
      </c>
      <c r="D128" s="4">
        <f t="shared" si="3"/>
        <v>929012.7932618059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C129" s="4">
        <f t="shared" si="2"/>
        <v>-454.14690265486729</v>
      </c>
      <c r="D129" s="4">
        <f t="shared" si="3"/>
        <v>206249.4091910095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C130" s="4">
        <f t="shared" si="2"/>
        <v>687.85309734513271</v>
      </c>
      <c r="D130" s="4">
        <f t="shared" si="3"/>
        <v>473141.88352729264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C131" s="4">
        <f t="shared" ref="C131:C194" si="4">B131-$J$2</f>
        <v>-713.14690265486729</v>
      </c>
      <c r="D131" s="4">
        <f t="shared" ref="D131:D194" si="5">C131^2</f>
        <v>508578.50476623076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C132" s="4">
        <f t="shared" si="4"/>
        <v>2742.8530973451325</v>
      </c>
      <c r="D132" s="4">
        <f t="shared" si="5"/>
        <v>7523243.1136157867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C133" s="4">
        <f t="shared" si="4"/>
        <v>5028.8530973451325</v>
      </c>
      <c r="D133" s="4">
        <f t="shared" si="5"/>
        <v>25289363.474677734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C134" s="4">
        <f t="shared" si="4"/>
        <v>-739.14690265486729</v>
      </c>
      <c r="D134" s="4">
        <f t="shared" si="5"/>
        <v>546338.14370428387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C135" s="4">
        <f t="shared" si="4"/>
        <v>91.85309734513271</v>
      </c>
      <c r="D135" s="4">
        <f t="shared" si="5"/>
        <v>8436.9914918944251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C136" s="4">
        <f t="shared" si="4"/>
        <v>1616.8530973451327</v>
      </c>
      <c r="D136" s="4">
        <f t="shared" si="5"/>
        <v>2614213.9383945493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C137" s="4">
        <f t="shared" si="4"/>
        <v>1699.8530973451327</v>
      </c>
      <c r="D137" s="4">
        <f t="shared" si="5"/>
        <v>2889500.5525538414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C138" s="4">
        <f t="shared" si="4"/>
        <v>-750.14690265486729</v>
      </c>
      <c r="D138" s="4">
        <f t="shared" si="5"/>
        <v>562720.3755626909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C139" s="4">
        <f t="shared" si="4"/>
        <v>-759.14690265486729</v>
      </c>
      <c r="D139" s="4">
        <f t="shared" si="5"/>
        <v>576304.01981047855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C140" s="4">
        <f t="shared" si="4"/>
        <v>-789.14690265486729</v>
      </c>
      <c r="D140" s="4">
        <f t="shared" si="5"/>
        <v>622752.83396977058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C141" s="4">
        <f t="shared" si="4"/>
        <v>-702.14690265486729</v>
      </c>
      <c r="D141" s="4">
        <f t="shared" si="5"/>
        <v>493010.27290782367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C142" s="4">
        <f t="shared" si="4"/>
        <v>-522.14690265486729</v>
      </c>
      <c r="D142" s="4">
        <f t="shared" si="5"/>
        <v>272637.38795207144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C143" s="4">
        <f t="shared" si="4"/>
        <v>-754.14690265486729</v>
      </c>
      <c r="D143" s="4">
        <f t="shared" si="5"/>
        <v>568737.55078392988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C144" s="4">
        <f t="shared" si="4"/>
        <v>932.85309734513271</v>
      </c>
      <c r="D144" s="4">
        <f t="shared" si="5"/>
        <v>870214.90122640762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C145" s="4">
        <f t="shared" si="4"/>
        <v>832.85309734513271</v>
      </c>
      <c r="D145" s="4">
        <f t="shared" si="5"/>
        <v>693644.28175738105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C146" s="4">
        <f t="shared" si="4"/>
        <v>-601.14690265486729</v>
      </c>
      <c r="D146" s="4">
        <f t="shared" si="5"/>
        <v>361377.5985715405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C147" s="4">
        <f t="shared" si="4"/>
        <v>-613.14690265486729</v>
      </c>
      <c r="D147" s="4">
        <f t="shared" si="5"/>
        <v>375949.12423525733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C148" s="4">
        <f t="shared" si="4"/>
        <v>-798.14690265486729</v>
      </c>
      <c r="D148" s="4">
        <f t="shared" si="5"/>
        <v>637038.47821755824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C149" s="4">
        <f t="shared" si="4"/>
        <v>-637.14690265486729</v>
      </c>
      <c r="D149" s="4">
        <f t="shared" si="5"/>
        <v>405956.17556269094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C150" s="4">
        <f t="shared" si="4"/>
        <v>-629.14690265486729</v>
      </c>
      <c r="D150" s="4">
        <f t="shared" si="5"/>
        <v>395825.82512021303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C151" s="4">
        <f t="shared" si="4"/>
        <v>1032.8530973451327</v>
      </c>
      <c r="D151" s="4">
        <f t="shared" si="5"/>
        <v>1066785.5206954342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C152" s="4">
        <f t="shared" si="4"/>
        <v>-633.14690265486729</v>
      </c>
      <c r="D152" s="4">
        <f t="shared" si="5"/>
        <v>400875.00034145202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C153" s="4">
        <f t="shared" si="4"/>
        <v>5613.8530973451325</v>
      </c>
      <c r="D153" s="4">
        <f t="shared" si="5"/>
        <v>31515346.598571539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C154" s="4">
        <f t="shared" si="4"/>
        <v>-792.14690265486729</v>
      </c>
      <c r="D154" s="4">
        <f t="shared" si="5"/>
        <v>627496.71538569976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C155" s="4">
        <f t="shared" si="4"/>
        <v>-763.14690265486729</v>
      </c>
      <c r="D155" s="4">
        <f t="shared" si="5"/>
        <v>582393.19503171754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C156" s="4">
        <f t="shared" si="4"/>
        <v>845.85309734513271</v>
      </c>
      <c r="D156" s="4">
        <f t="shared" si="5"/>
        <v>715467.46228835452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C157" s="4">
        <f t="shared" si="4"/>
        <v>-759.14690265486729</v>
      </c>
      <c r="D157" s="4">
        <f t="shared" si="5"/>
        <v>576304.01981047855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C158" s="4">
        <f t="shared" si="4"/>
        <v>-665.14690265486729</v>
      </c>
      <c r="D158" s="4">
        <f t="shared" si="5"/>
        <v>442420.40211136348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C159" s="4">
        <f t="shared" si="4"/>
        <v>-713.14690265486729</v>
      </c>
      <c r="D159" s="4">
        <f t="shared" si="5"/>
        <v>508578.50476623076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C160" s="4">
        <f t="shared" si="4"/>
        <v>-590.14690265486729</v>
      </c>
      <c r="D160" s="4">
        <f t="shared" si="5"/>
        <v>348273.36671313341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C161" s="4">
        <f t="shared" si="4"/>
        <v>-744.14690265486729</v>
      </c>
      <c r="D161" s="4">
        <f t="shared" si="5"/>
        <v>553754.61273083254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C162" s="4">
        <f t="shared" si="4"/>
        <v>-652.14690265486729</v>
      </c>
      <c r="D162" s="4">
        <f t="shared" si="5"/>
        <v>425295.58264233696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C163" s="4">
        <f t="shared" si="4"/>
        <v>4660.8530973451325</v>
      </c>
      <c r="D163" s="4">
        <f t="shared" si="5"/>
        <v>21723551.595031716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C164" s="4">
        <f t="shared" si="4"/>
        <v>-765.14690265486729</v>
      </c>
      <c r="D164" s="4">
        <f t="shared" si="5"/>
        <v>585449.78264233691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C165" s="4">
        <f t="shared" si="4"/>
        <v>1916.8530973451327</v>
      </c>
      <c r="D165" s="4">
        <f t="shared" si="5"/>
        <v>3674325.796801629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C166" s="4">
        <f t="shared" si="4"/>
        <v>-803.14690265486729</v>
      </c>
      <c r="D166" s="4">
        <f t="shared" si="5"/>
        <v>645044.94724410691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C167" s="4">
        <f t="shared" si="4"/>
        <v>-764.14690265486729</v>
      </c>
      <c r="D167" s="4">
        <f t="shared" si="5"/>
        <v>583920.48883702722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C168" s="4">
        <f t="shared" si="4"/>
        <v>1042.8530973451327</v>
      </c>
      <c r="D168" s="4">
        <f t="shared" si="5"/>
        <v>1087542.5826423368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C169" s="4">
        <f t="shared" si="4"/>
        <v>-569.14690265486729</v>
      </c>
      <c r="D169" s="4">
        <f t="shared" si="5"/>
        <v>323928.19680162898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C170" s="4">
        <f t="shared" si="4"/>
        <v>-735.14690265486729</v>
      </c>
      <c r="D170" s="4">
        <f t="shared" si="5"/>
        <v>540440.96848304488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C171" s="4">
        <f t="shared" si="4"/>
        <v>-768.14690265486729</v>
      </c>
      <c r="D171" s="4">
        <f t="shared" si="5"/>
        <v>590049.66405826621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C172" s="4">
        <f t="shared" si="4"/>
        <v>-760.14690265486729</v>
      </c>
      <c r="D172" s="4">
        <f t="shared" si="5"/>
        <v>577823.31361578824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C173" s="4">
        <f t="shared" si="4"/>
        <v>-305.14690265486729</v>
      </c>
      <c r="D173" s="4">
        <f t="shared" si="5"/>
        <v>93114.632199859057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C174" s="4">
        <f t="shared" si="4"/>
        <v>-458.14690265486729</v>
      </c>
      <c r="D174" s="4">
        <f t="shared" si="5"/>
        <v>209898.58441224846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C175" s="4">
        <f t="shared" si="4"/>
        <v>-718.14690265486729</v>
      </c>
      <c r="D175" s="4">
        <f t="shared" si="5"/>
        <v>515734.97379277943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C176" s="4">
        <f t="shared" si="4"/>
        <v>-597.14690265486729</v>
      </c>
      <c r="D176" s="4">
        <f t="shared" si="5"/>
        <v>356584.42335030157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C177" s="4">
        <f t="shared" si="4"/>
        <v>-675.14690265486729</v>
      </c>
      <c r="D177" s="4">
        <f t="shared" si="5"/>
        <v>455823.34016446082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C178" s="4">
        <f t="shared" si="4"/>
        <v>-514.14690265486729</v>
      </c>
      <c r="D178" s="4">
        <f t="shared" si="5"/>
        <v>264347.03750959359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C179" s="4">
        <f t="shared" si="4"/>
        <v>-744.14690265486729</v>
      </c>
      <c r="D179" s="4">
        <f t="shared" si="5"/>
        <v>553754.61273083254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C180" s="4">
        <f t="shared" si="4"/>
        <v>-668.14690265486729</v>
      </c>
      <c r="D180" s="4">
        <f t="shared" si="5"/>
        <v>446420.28352729272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C181" s="4">
        <f t="shared" si="4"/>
        <v>-779.14690265486729</v>
      </c>
      <c r="D181" s="4">
        <f t="shared" si="5"/>
        <v>607069.89591667324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C182" s="4">
        <f t="shared" si="4"/>
        <v>-556.14690265486729</v>
      </c>
      <c r="D182" s="4">
        <f t="shared" si="5"/>
        <v>309299.37733260245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C183" s="4">
        <f t="shared" si="4"/>
        <v>-709.14690265486729</v>
      </c>
      <c r="D183" s="4">
        <f t="shared" si="5"/>
        <v>502889.32954499184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C184" s="4">
        <f t="shared" si="4"/>
        <v>-766.14690265486729</v>
      </c>
      <c r="D184" s="4">
        <f t="shared" si="5"/>
        <v>586981.07644764672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C185" s="4">
        <f t="shared" si="4"/>
        <v>-192.14690265486729</v>
      </c>
      <c r="D185" s="4">
        <f t="shared" si="5"/>
        <v>36920.432199859046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C186" s="4">
        <f t="shared" si="4"/>
        <v>-730.14690265486729</v>
      </c>
      <c r="D186" s="4">
        <f t="shared" si="5"/>
        <v>533114.49945649621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C187" s="4">
        <f t="shared" si="4"/>
        <v>2890.8530973451325</v>
      </c>
      <c r="D187" s="4">
        <f t="shared" si="5"/>
        <v>8357031.6304299459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C188" s="4">
        <f t="shared" si="4"/>
        <v>-628.14690265486729</v>
      </c>
      <c r="D188" s="4">
        <f t="shared" si="5"/>
        <v>394568.53131490335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C189" s="4">
        <f t="shared" si="4"/>
        <v>-718.14690265486729</v>
      </c>
      <c r="D189" s="4">
        <f t="shared" si="5"/>
        <v>515734.97379277943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C190" s="4">
        <f t="shared" si="4"/>
        <v>4316.8530973451325</v>
      </c>
      <c r="D190" s="4">
        <f t="shared" si="5"/>
        <v>18635220.664058264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C191" s="4">
        <f t="shared" si="4"/>
        <v>-544.14690265486729</v>
      </c>
      <c r="D191" s="4">
        <f t="shared" si="5"/>
        <v>296095.85166888562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C192" s="4">
        <f t="shared" si="4"/>
        <v>1589.8530973451327</v>
      </c>
      <c r="D192" s="4">
        <f t="shared" si="5"/>
        <v>2527632.8711379119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C193" s="4">
        <f t="shared" si="4"/>
        <v>533.85309734513271</v>
      </c>
      <c r="D193" s="4">
        <f t="shared" si="5"/>
        <v>284999.12954499177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C194" s="4">
        <f t="shared" si="4"/>
        <v>-661.14690265486729</v>
      </c>
      <c r="D194" s="4">
        <f t="shared" si="5"/>
        <v>437115.22689012456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C195" s="4">
        <f t="shared" ref="C195:C258" si="6">B195-$J$2</f>
        <v>-381.14690265486729</v>
      </c>
      <c r="D195" s="4">
        <f t="shared" ref="D195:D258" si="7">C195^2</f>
        <v>145272.96140339889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C196" s="4">
        <f t="shared" si="6"/>
        <v>-598.14690265486729</v>
      </c>
      <c r="D196" s="4">
        <f t="shared" si="7"/>
        <v>357779.71715561126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C197" s="4">
        <f t="shared" si="6"/>
        <v>261.85309734513271</v>
      </c>
      <c r="D197" s="4">
        <f t="shared" si="7"/>
        <v>68567.044589239551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C198" s="4">
        <f t="shared" si="6"/>
        <v>1431.8530973451327</v>
      </c>
      <c r="D198" s="4">
        <f t="shared" si="7"/>
        <v>2050203.29237685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C199" s="4">
        <f t="shared" si="6"/>
        <v>243.85309734513271</v>
      </c>
      <c r="D199" s="4">
        <f t="shared" si="7"/>
        <v>59464.333084814767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C200" s="4">
        <f t="shared" si="6"/>
        <v>838.85309734513271</v>
      </c>
      <c r="D200" s="4">
        <f t="shared" si="7"/>
        <v>703674.51892552269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C201" s="4">
        <f t="shared" si="6"/>
        <v>-660.14690265486729</v>
      </c>
      <c r="D201" s="4">
        <f t="shared" si="7"/>
        <v>435793.93308481481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C202" s="4">
        <f t="shared" si="6"/>
        <v>1161.8530973451327</v>
      </c>
      <c r="D202" s="4">
        <f t="shared" si="7"/>
        <v>1349902.6198104785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C203" s="4">
        <f t="shared" si="6"/>
        <v>851.85309734513271</v>
      </c>
      <c r="D203" s="4">
        <f t="shared" si="7"/>
        <v>725653.69945649616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C204" s="4">
        <f t="shared" si="6"/>
        <v>-771.14690265486729</v>
      </c>
      <c r="D204" s="4">
        <f t="shared" si="7"/>
        <v>594667.54547419539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C205" s="4">
        <f t="shared" si="6"/>
        <v>-810.14690265486729</v>
      </c>
      <c r="D205" s="4">
        <f t="shared" si="7"/>
        <v>656338.00388127507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C206" s="4">
        <f t="shared" si="6"/>
        <v>-664.14690265486729</v>
      </c>
      <c r="D206" s="4">
        <f t="shared" si="7"/>
        <v>441091.10830605379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C207" s="4">
        <f t="shared" si="6"/>
        <v>2023.8530973451327</v>
      </c>
      <c r="D207" s="4">
        <f t="shared" si="7"/>
        <v>4095981.3596334872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C208" s="4">
        <f t="shared" si="6"/>
        <v>-763.14690265486729</v>
      </c>
      <c r="D208" s="4">
        <f t="shared" si="7"/>
        <v>582393.19503171754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C209" s="4">
        <f t="shared" si="6"/>
        <v>-660.14690265486729</v>
      </c>
      <c r="D209" s="4">
        <f t="shared" si="7"/>
        <v>435793.93308481481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C210" s="4">
        <f t="shared" si="6"/>
        <v>-712.14690265486729</v>
      </c>
      <c r="D210" s="4">
        <f t="shared" si="7"/>
        <v>507153.21096092102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C211" s="4">
        <f t="shared" si="6"/>
        <v>-665.14690265486729</v>
      </c>
      <c r="D211" s="4">
        <f t="shared" si="7"/>
        <v>442420.40211136348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C212" s="4">
        <f t="shared" si="6"/>
        <v>-739.14690265486729</v>
      </c>
      <c r="D212" s="4">
        <f t="shared" si="7"/>
        <v>546338.14370428387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C213" s="4">
        <f t="shared" si="6"/>
        <v>-750.14690265486729</v>
      </c>
      <c r="D213" s="4">
        <f t="shared" si="7"/>
        <v>562720.3755626909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C214" s="4">
        <f t="shared" si="6"/>
        <v>-645.14690265486729</v>
      </c>
      <c r="D214" s="4">
        <f t="shared" si="7"/>
        <v>416214.52600516879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C215" s="4">
        <f t="shared" si="6"/>
        <v>-697.14690265486729</v>
      </c>
      <c r="D215" s="4">
        <f t="shared" si="7"/>
        <v>486013.803881275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C216" s="4">
        <f t="shared" si="6"/>
        <v>5114.8530973451325</v>
      </c>
      <c r="D216" s="4">
        <f t="shared" si="7"/>
        <v>26161722.207421094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C217" s="4">
        <f t="shared" si="6"/>
        <v>-682.14690265486729</v>
      </c>
      <c r="D217" s="4">
        <f t="shared" si="7"/>
        <v>465324.39680162899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C218" s="4">
        <f t="shared" si="6"/>
        <v>1254.8530973451327</v>
      </c>
      <c r="D218" s="4">
        <f t="shared" si="7"/>
        <v>1574656.295916673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C219" s="4">
        <f t="shared" si="6"/>
        <v>-720.14690265486729</v>
      </c>
      <c r="D219" s="4">
        <f t="shared" si="7"/>
        <v>518611.56140339893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C220" s="4">
        <f t="shared" si="6"/>
        <v>-767.14690265486729</v>
      </c>
      <c r="D220" s="4">
        <f t="shared" si="7"/>
        <v>588514.3702529564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C221" s="4">
        <f t="shared" si="6"/>
        <v>-696.14690265486729</v>
      </c>
      <c r="D221" s="4">
        <f t="shared" si="7"/>
        <v>484620.51007596526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C222" s="4">
        <f t="shared" si="6"/>
        <v>-662.14690265486729</v>
      </c>
      <c r="D222" s="4">
        <f t="shared" si="7"/>
        <v>438438.5206954343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C223" s="4">
        <f t="shared" si="6"/>
        <v>3947.8530973451325</v>
      </c>
      <c r="D223" s="4">
        <f t="shared" si="7"/>
        <v>15585544.078217557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C224" s="4">
        <f t="shared" si="6"/>
        <v>285.85309734513271</v>
      </c>
      <c r="D224" s="4">
        <f t="shared" si="7"/>
        <v>81711.99326180591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C225" s="4">
        <f t="shared" si="6"/>
        <v>300.85309734513271</v>
      </c>
      <c r="D225" s="4">
        <f t="shared" si="7"/>
        <v>90512.586182159896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C226" s="4">
        <f t="shared" si="6"/>
        <v>-801.14690265486729</v>
      </c>
      <c r="D226" s="4">
        <f t="shared" si="7"/>
        <v>641836.35963348742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C227" s="4">
        <f t="shared" si="6"/>
        <v>2207.8530973451325</v>
      </c>
      <c r="D227" s="4">
        <f t="shared" si="7"/>
        <v>4874615.2994564949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C228" s="4">
        <f t="shared" si="6"/>
        <v>-817.14690265486729</v>
      </c>
      <c r="D228" s="4">
        <f t="shared" si="7"/>
        <v>667729.06051844312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C229" s="4">
        <f t="shared" si="6"/>
        <v>-631.14690265486729</v>
      </c>
      <c r="D229" s="4">
        <f t="shared" si="7"/>
        <v>398346.41273083253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C230" s="4">
        <f t="shared" si="6"/>
        <v>752.85309734513271</v>
      </c>
      <c r="D230" s="4">
        <f t="shared" si="7"/>
        <v>566787.78618215991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C231" s="4">
        <f t="shared" si="6"/>
        <v>-397.14690265486729</v>
      </c>
      <c r="D231" s="4">
        <f t="shared" si="7"/>
        <v>157725.66228835462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C232" s="4">
        <f t="shared" si="6"/>
        <v>-728.14690265486729</v>
      </c>
      <c r="D232" s="4">
        <f t="shared" si="7"/>
        <v>530197.91184587684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C233" s="4">
        <f t="shared" si="6"/>
        <v>-552.14690265486729</v>
      </c>
      <c r="D233" s="4">
        <f t="shared" si="7"/>
        <v>304866.20211136347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C234" s="4">
        <f t="shared" si="6"/>
        <v>1385.8530973451327</v>
      </c>
      <c r="D234" s="4">
        <f t="shared" si="7"/>
        <v>1920588.8074210978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C235" s="4">
        <f t="shared" si="6"/>
        <v>-206.14690265486729</v>
      </c>
      <c r="D235" s="4">
        <f t="shared" si="7"/>
        <v>42496.545474195329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C236" s="4">
        <f t="shared" si="6"/>
        <v>-367.14690265486729</v>
      </c>
      <c r="D236" s="4">
        <f t="shared" si="7"/>
        <v>134796.84812906259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C237" s="4">
        <f t="shared" si="6"/>
        <v>-697.14690265486729</v>
      </c>
      <c r="D237" s="4">
        <f t="shared" si="7"/>
        <v>486013.803881275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C238" s="4">
        <f t="shared" si="6"/>
        <v>-769.14690265486729</v>
      </c>
      <c r="D238" s="4">
        <f t="shared" si="7"/>
        <v>591586.9578635759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C239" s="4">
        <f t="shared" si="6"/>
        <v>-717.14690265486729</v>
      </c>
      <c r="D239" s="4">
        <f t="shared" si="7"/>
        <v>514299.67998746969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C240" s="4">
        <f t="shared" si="6"/>
        <v>4351.8530973451325</v>
      </c>
      <c r="D240" s="4">
        <f t="shared" si="7"/>
        <v>18938625.380872425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C241" s="4">
        <f t="shared" si="6"/>
        <v>-757.14690265486729</v>
      </c>
      <c r="D241" s="4">
        <f t="shared" si="7"/>
        <v>573271.43219985906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C242" s="4">
        <f t="shared" si="6"/>
        <v>-646.14690265486729</v>
      </c>
      <c r="D242" s="4">
        <f t="shared" si="7"/>
        <v>417505.81981047854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C243" s="4">
        <f t="shared" si="6"/>
        <v>-759.14690265486729</v>
      </c>
      <c r="D243" s="4">
        <f t="shared" si="7"/>
        <v>576304.01981047855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C244" s="4">
        <f t="shared" si="6"/>
        <v>-632.14690265486729</v>
      </c>
      <c r="D244" s="4">
        <f t="shared" si="7"/>
        <v>399609.70653614227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C245" s="4">
        <f t="shared" si="6"/>
        <v>1674.8530973451327</v>
      </c>
      <c r="D245" s="4">
        <f t="shared" si="7"/>
        <v>2805132.8976865844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C246" s="4">
        <f t="shared" si="6"/>
        <v>-757.14690265486729</v>
      </c>
      <c r="D246" s="4">
        <f t="shared" si="7"/>
        <v>573271.43219985906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C247" s="4">
        <f t="shared" si="6"/>
        <v>861.85309734513271</v>
      </c>
      <c r="D247" s="4">
        <f t="shared" si="7"/>
        <v>742790.76140339882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C248" s="4">
        <f t="shared" si="6"/>
        <v>-602.14690265486729</v>
      </c>
      <c r="D248" s="4">
        <f t="shared" si="7"/>
        <v>362580.89237685024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C249" s="4">
        <f t="shared" si="6"/>
        <v>-659.14690265486729</v>
      </c>
      <c r="D249" s="4">
        <f t="shared" si="7"/>
        <v>434474.63927950512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C250" s="4">
        <f t="shared" si="6"/>
        <v>-604.14690265486729</v>
      </c>
      <c r="D250" s="4">
        <f t="shared" si="7"/>
        <v>364993.47998746968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C251" s="4">
        <f t="shared" si="6"/>
        <v>1441.8530973451327</v>
      </c>
      <c r="D251" s="4">
        <f t="shared" si="7"/>
        <v>2078940.3543237527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C252" s="4">
        <f t="shared" si="6"/>
        <v>2279.8530973451325</v>
      </c>
      <c r="D252" s="4">
        <f t="shared" si="7"/>
        <v>5197730.1454741945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C253" s="4">
        <f t="shared" si="6"/>
        <v>-708.14690265486729</v>
      </c>
      <c r="D253" s="4">
        <f t="shared" si="7"/>
        <v>501472.03573968209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C254" s="4">
        <f t="shared" si="6"/>
        <v>-555.14690265486729</v>
      </c>
      <c r="D254" s="4">
        <f t="shared" si="7"/>
        <v>308188.08352729271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C255" s="4">
        <f t="shared" si="6"/>
        <v>-681.14690265486729</v>
      </c>
      <c r="D255" s="4">
        <f t="shared" si="7"/>
        <v>463961.10299631924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C256" s="4">
        <f t="shared" si="6"/>
        <v>-765.14690265486729</v>
      </c>
      <c r="D256" s="4">
        <f t="shared" si="7"/>
        <v>585449.78264233691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C257" s="4">
        <f t="shared" si="6"/>
        <v>5434.8530973451325</v>
      </c>
      <c r="D257" s="4">
        <f t="shared" si="7"/>
        <v>29537628.189721979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C258" s="4">
        <f t="shared" si="6"/>
        <v>2875.8530973451325</v>
      </c>
      <c r="D258" s="4">
        <f t="shared" si="7"/>
        <v>8270531.0375095922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C259" s="4">
        <f t="shared" ref="C259:C322" si="8">B259-$J$2</f>
        <v>753.85309734513271</v>
      </c>
      <c r="D259" s="4">
        <f t="shared" ref="D259:D322" si="9">C259^2</f>
        <v>568294.4923768501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C260" s="4">
        <f t="shared" si="8"/>
        <v>1268.8530973451327</v>
      </c>
      <c r="D260" s="4">
        <f t="shared" si="9"/>
        <v>1609988.1826423369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C261" s="4">
        <f t="shared" si="8"/>
        <v>-801.14690265486729</v>
      </c>
      <c r="D261" s="4">
        <f t="shared" si="9"/>
        <v>641836.35963348742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C262" s="4">
        <f t="shared" si="8"/>
        <v>1228.8530973451327</v>
      </c>
      <c r="D262" s="4">
        <f t="shared" si="9"/>
        <v>1510079.9348547263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C263" s="4">
        <f t="shared" si="8"/>
        <v>1253.8530973451327</v>
      </c>
      <c r="D263" s="4">
        <f t="shared" si="9"/>
        <v>1572147.5897219828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C264" s="4">
        <f t="shared" si="8"/>
        <v>1584.8530973451327</v>
      </c>
      <c r="D264" s="4">
        <f t="shared" si="9"/>
        <v>2511759.3401644607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C265" s="4">
        <f t="shared" si="8"/>
        <v>-771.14690265486729</v>
      </c>
      <c r="D265" s="4">
        <f t="shared" si="9"/>
        <v>594667.54547419539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C266" s="4">
        <f t="shared" si="8"/>
        <v>-809.14690265486729</v>
      </c>
      <c r="D266" s="4">
        <f t="shared" si="9"/>
        <v>654718.71007596527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C267" s="4">
        <f t="shared" si="8"/>
        <v>-712.14690265486729</v>
      </c>
      <c r="D267" s="4">
        <f t="shared" si="9"/>
        <v>507153.21096092102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C268" s="4">
        <f t="shared" si="8"/>
        <v>-692.14690265486729</v>
      </c>
      <c r="D268" s="4">
        <f t="shared" si="9"/>
        <v>479067.33485472633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C269" s="4">
        <f t="shared" si="8"/>
        <v>-470.14690265486729</v>
      </c>
      <c r="D269" s="4">
        <f t="shared" si="9"/>
        <v>221038.11007596526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C270" s="4">
        <f t="shared" si="8"/>
        <v>-657.14690265486729</v>
      </c>
      <c r="D270" s="4">
        <f t="shared" si="9"/>
        <v>431842.05166888563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C271" s="4">
        <f t="shared" si="8"/>
        <v>-745.14690265486729</v>
      </c>
      <c r="D271" s="4">
        <f t="shared" si="9"/>
        <v>555243.90653614223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C272" s="4">
        <f t="shared" si="8"/>
        <v>-709.14690265486729</v>
      </c>
      <c r="D272" s="4">
        <f t="shared" si="9"/>
        <v>502889.32954499184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C273" s="4">
        <f t="shared" si="8"/>
        <v>-640.14690265486729</v>
      </c>
      <c r="D273" s="4">
        <f t="shared" si="9"/>
        <v>409788.05697862012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C274" s="4">
        <f t="shared" si="8"/>
        <v>1904.8530973451327</v>
      </c>
      <c r="D274" s="4">
        <f t="shared" si="9"/>
        <v>3628465.3224653457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C275" s="4">
        <f t="shared" si="8"/>
        <v>-678.14690265486729</v>
      </c>
      <c r="D275" s="4">
        <f t="shared" si="9"/>
        <v>459883.22158039006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C276" s="4">
        <f t="shared" si="8"/>
        <v>-764.14690265486729</v>
      </c>
      <c r="D276" s="4">
        <f t="shared" si="9"/>
        <v>583920.48883702722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C277" s="4">
        <f t="shared" si="8"/>
        <v>720.85309734513271</v>
      </c>
      <c r="D277" s="4">
        <f t="shared" si="9"/>
        <v>519629.18795207137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C278" s="4">
        <f t="shared" si="8"/>
        <v>1494.8530973451327</v>
      </c>
      <c r="D278" s="4">
        <f t="shared" si="9"/>
        <v>2234585.782642337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C279" s="4">
        <f t="shared" si="8"/>
        <v>-736.14690265486729</v>
      </c>
      <c r="D279" s="4">
        <f t="shared" si="9"/>
        <v>541912.26228835469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C280" s="4">
        <f t="shared" si="8"/>
        <v>-766.14690265486729</v>
      </c>
      <c r="D280" s="4">
        <f t="shared" si="9"/>
        <v>586981.07644764672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C281" s="4">
        <f t="shared" si="8"/>
        <v>-707.14690265486729</v>
      </c>
      <c r="D281" s="4">
        <f t="shared" si="9"/>
        <v>500056.74193437234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C282" s="4">
        <f t="shared" si="8"/>
        <v>1591.8530973451327</v>
      </c>
      <c r="D282" s="4">
        <f t="shared" si="9"/>
        <v>2533996.2835272928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C283" s="4">
        <f t="shared" si="8"/>
        <v>-787.14690265486729</v>
      </c>
      <c r="D283" s="4">
        <f t="shared" si="9"/>
        <v>619600.24635915109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C284" s="4">
        <f t="shared" si="8"/>
        <v>-583.14690265486729</v>
      </c>
      <c r="D284" s="4">
        <f t="shared" si="9"/>
        <v>340060.31007596524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C285" s="4">
        <f t="shared" si="8"/>
        <v>-656.14690265486729</v>
      </c>
      <c r="D285" s="4">
        <f t="shared" si="9"/>
        <v>430528.75786357588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C286" s="4">
        <f t="shared" si="8"/>
        <v>-665.14690265486729</v>
      </c>
      <c r="D286" s="4">
        <f t="shared" si="9"/>
        <v>442420.40211136348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C287" s="4">
        <f t="shared" si="8"/>
        <v>-391.14690265486729</v>
      </c>
      <c r="D287" s="4">
        <f t="shared" si="9"/>
        <v>152995.89945649623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C288" s="4">
        <f t="shared" si="8"/>
        <v>1676.8530973451327</v>
      </c>
      <c r="D288" s="4">
        <f t="shared" si="9"/>
        <v>2811836.3100759652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C289" s="4">
        <f t="shared" si="8"/>
        <v>2805.8530973451325</v>
      </c>
      <c r="D289" s="4">
        <f t="shared" si="9"/>
        <v>7872811.6038812734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C290" s="4">
        <f t="shared" si="8"/>
        <v>-720.14690265486729</v>
      </c>
      <c r="D290" s="4">
        <f t="shared" si="9"/>
        <v>518611.56140339893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C291" s="4">
        <f t="shared" si="8"/>
        <v>-612.14690265486729</v>
      </c>
      <c r="D291" s="4">
        <f t="shared" si="9"/>
        <v>374723.83042994759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C292" s="4">
        <f t="shared" si="8"/>
        <v>-773.14690265486729</v>
      </c>
      <c r="D292" s="4">
        <f t="shared" si="9"/>
        <v>597756.13308481488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C293" s="4">
        <f t="shared" si="8"/>
        <v>921.85309734513271</v>
      </c>
      <c r="D293" s="4">
        <f t="shared" si="9"/>
        <v>849813.13308481476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C294" s="4">
        <f t="shared" si="8"/>
        <v>-819.14690265486729</v>
      </c>
      <c r="D294" s="4">
        <f t="shared" si="9"/>
        <v>671001.64812906261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C295" s="4">
        <f t="shared" si="8"/>
        <v>-482.14690265486729</v>
      </c>
      <c r="D295" s="4">
        <f t="shared" si="9"/>
        <v>232465.63573968207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C296" s="4">
        <f t="shared" si="8"/>
        <v>-762.14690265486729</v>
      </c>
      <c r="D296" s="4">
        <f t="shared" si="9"/>
        <v>580867.90122640773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C297" s="4">
        <f t="shared" si="8"/>
        <v>-704.14690265486729</v>
      </c>
      <c r="D297" s="4">
        <f t="shared" si="9"/>
        <v>495822.86051844317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C298" s="4">
        <f t="shared" si="8"/>
        <v>-725.14690265486729</v>
      </c>
      <c r="D298" s="4">
        <f t="shared" si="9"/>
        <v>525838.03042994754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C299" s="4">
        <f t="shared" si="8"/>
        <v>1366.8530973451327</v>
      </c>
      <c r="D299" s="4">
        <f t="shared" si="9"/>
        <v>1868287.3897219829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C300" s="4">
        <f t="shared" si="8"/>
        <v>-649.14690265486729</v>
      </c>
      <c r="D300" s="4">
        <f t="shared" si="9"/>
        <v>421391.70122640778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C301" s="4">
        <f t="shared" si="8"/>
        <v>-711.14690265486729</v>
      </c>
      <c r="D301" s="4">
        <f t="shared" si="9"/>
        <v>505729.91715561127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C302" s="4">
        <f t="shared" si="8"/>
        <v>200.85309734513271</v>
      </c>
      <c r="D302" s="4">
        <f t="shared" si="9"/>
        <v>40341.966713133355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C303" s="4">
        <f t="shared" si="8"/>
        <v>-604.14690265486729</v>
      </c>
      <c r="D303" s="4">
        <f t="shared" si="9"/>
        <v>364993.47998746968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C304" s="4">
        <f t="shared" si="8"/>
        <v>-767.14690265486729</v>
      </c>
      <c r="D304" s="4">
        <f t="shared" si="9"/>
        <v>588514.3702529564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C305" s="4">
        <f t="shared" si="8"/>
        <v>-763.14690265486729</v>
      </c>
      <c r="D305" s="4">
        <f t="shared" si="9"/>
        <v>582393.19503171754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C306" s="4">
        <f t="shared" si="8"/>
        <v>-695.14690265486729</v>
      </c>
      <c r="D306" s="4">
        <f t="shared" si="9"/>
        <v>483229.21627065557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C307" s="4">
        <f t="shared" si="8"/>
        <v>2133.8530973451325</v>
      </c>
      <c r="D307" s="4">
        <f t="shared" si="9"/>
        <v>4553329.0410494152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C308" s="4">
        <f t="shared" si="8"/>
        <v>-89.14690265486729</v>
      </c>
      <c r="D308" s="4">
        <f t="shared" si="9"/>
        <v>7947.1702529563845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C309" s="4">
        <f t="shared" si="8"/>
        <v>-297.14690265486729</v>
      </c>
      <c r="D309" s="4">
        <f t="shared" si="9"/>
        <v>88296.281757381177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C310" s="4">
        <f t="shared" si="8"/>
        <v>-716.14690265486729</v>
      </c>
      <c r="D310" s="4">
        <f t="shared" si="9"/>
        <v>512866.38618215994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C311" s="4">
        <f t="shared" si="8"/>
        <v>-729.14690265486729</v>
      </c>
      <c r="D311" s="4">
        <f t="shared" si="9"/>
        <v>531655.20565118652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C312" s="4">
        <f t="shared" si="8"/>
        <v>-630.14690265486729</v>
      </c>
      <c r="D312" s="4">
        <f t="shared" si="9"/>
        <v>397085.11892552278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C313" s="4">
        <f t="shared" si="8"/>
        <v>-725.14690265486729</v>
      </c>
      <c r="D313" s="4">
        <f t="shared" si="9"/>
        <v>525838.03042994754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C314" s="4">
        <f t="shared" si="8"/>
        <v>170.85309734513271</v>
      </c>
      <c r="D314" s="4">
        <f t="shared" si="9"/>
        <v>29190.780872425396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C315" s="4">
        <f t="shared" si="8"/>
        <v>2325.8530973451325</v>
      </c>
      <c r="D315" s="4">
        <f t="shared" si="9"/>
        <v>5409592.6304299459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C316" s="4">
        <f t="shared" si="8"/>
        <v>-653.14690265486729</v>
      </c>
      <c r="D316" s="4">
        <f t="shared" si="9"/>
        <v>426600.8764476467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C317" s="4">
        <f t="shared" si="8"/>
        <v>-766.14690265486729</v>
      </c>
      <c r="D317" s="4">
        <f t="shared" si="9"/>
        <v>586981.07644764672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C318" s="4">
        <f t="shared" si="8"/>
        <v>2744.8530973451325</v>
      </c>
      <c r="D318" s="4">
        <f t="shared" si="9"/>
        <v>7534218.5260051675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C319" s="4">
        <f t="shared" si="8"/>
        <v>-607.14690265486729</v>
      </c>
      <c r="D319" s="4">
        <f t="shared" si="9"/>
        <v>368627.36140339891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C320" s="4">
        <f t="shared" si="8"/>
        <v>4328.8530973451325</v>
      </c>
      <c r="D320" s="4">
        <f t="shared" si="9"/>
        <v>18738969.138394546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C321" s="4">
        <f t="shared" si="8"/>
        <v>-262.14690265486729</v>
      </c>
      <c r="D321" s="4">
        <f t="shared" si="9"/>
        <v>68720.998571540462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C322" s="4">
        <f t="shared" si="8"/>
        <v>1873.8530973451327</v>
      </c>
      <c r="D322" s="4">
        <f t="shared" si="9"/>
        <v>3511325.4304299476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C323" s="4">
        <f t="shared" ref="C323:C386" si="10">B323-$J$2</f>
        <v>-551.14690265486729</v>
      </c>
      <c r="D323" s="4">
        <f t="shared" ref="D323:D386" si="11">C323^2</f>
        <v>303762.90830605378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C324" s="4">
        <f t="shared" si="10"/>
        <v>-707.14690265486729</v>
      </c>
      <c r="D324" s="4">
        <f t="shared" si="11"/>
        <v>500056.74193437234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C325" s="4">
        <f t="shared" si="10"/>
        <v>-764.14690265486729</v>
      </c>
      <c r="D325" s="4">
        <f t="shared" si="11"/>
        <v>583920.48883702722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C326" s="4">
        <f t="shared" si="10"/>
        <v>2264.8530973451325</v>
      </c>
      <c r="D326" s="4">
        <f t="shared" si="11"/>
        <v>5129559.55255384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C327" s="4">
        <f t="shared" si="10"/>
        <v>57.85309734513271</v>
      </c>
      <c r="D327" s="4">
        <f t="shared" si="11"/>
        <v>3346.9808724254012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C328" s="4">
        <f t="shared" si="10"/>
        <v>761.85309734513271</v>
      </c>
      <c r="D328" s="4">
        <f t="shared" si="11"/>
        <v>580420.14193437225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C329" s="4">
        <f t="shared" si="10"/>
        <v>-715.14690265486729</v>
      </c>
      <c r="D329" s="4">
        <f t="shared" si="11"/>
        <v>511435.09237685025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C330" s="4">
        <f t="shared" si="10"/>
        <v>-721.14690265486729</v>
      </c>
      <c r="D330" s="4">
        <f t="shared" si="11"/>
        <v>520052.85520870861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C331" s="4">
        <f t="shared" si="10"/>
        <v>-749.14690265486729</v>
      </c>
      <c r="D331" s="4">
        <f t="shared" si="11"/>
        <v>561221.08175738121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C332" s="4">
        <f t="shared" si="10"/>
        <v>3154.8530973451325</v>
      </c>
      <c r="D332" s="4">
        <f t="shared" si="11"/>
        <v>9953098.0658281762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C333" s="4">
        <f t="shared" si="10"/>
        <v>777.85309734513271</v>
      </c>
      <c r="D333" s="4">
        <f t="shared" si="11"/>
        <v>605055.44104941655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C334" s="4">
        <f t="shared" si="10"/>
        <v>1336.8530973451327</v>
      </c>
      <c r="D334" s="4">
        <f t="shared" si="11"/>
        <v>1787176.2038812749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C335" s="4">
        <f t="shared" si="10"/>
        <v>1557.8530973451327</v>
      </c>
      <c r="D335" s="4">
        <f t="shared" si="11"/>
        <v>2426906.2729078233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C336" s="4">
        <f t="shared" si="10"/>
        <v>-657.14690265486729</v>
      </c>
      <c r="D336" s="4">
        <f t="shared" si="11"/>
        <v>431842.05166888563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C337" s="4">
        <f t="shared" si="10"/>
        <v>288.85309734513271</v>
      </c>
      <c r="D337" s="4">
        <f t="shared" si="11"/>
        <v>83436.111845876716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C338" s="4">
        <f t="shared" si="10"/>
        <v>-749.14690265486729</v>
      </c>
      <c r="D338" s="4">
        <f t="shared" si="11"/>
        <v>561221.08175738121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C339" s="4">
        <f t="shared" si="10"/>
        <v>2005.8530973451327</v>
      </c>
      <c r="D339" s="4">
        <f t="shared" si="11"/>
        <v>4023446.6481290623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C340" s="4">
        <f t="shared" si="10"/>
        <v>-744.14690265486729</v>
      </c>
      <c r="D340" s="4">
        <f t="shared" si="11"/>
        <v>553754.61273083254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C341" s="4">
        <f t="shared" si="10"/>
        <v>-691.14690265486729</v>
      </c>
      <c r="D341" s="4">
        <f t="shared" si="11"/>
        <v>477684.04104941658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C342" s="4">
        <f t="shared" si="10"/>
        <v>1378.8530973451327</v>
      </c>
      <c r="D342" s="4">
        <f t="shared" si="11"/>
        <v>1901235.8640582659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C343" s="4">
        <f t="shared" si="10"/>
        <v>-535.14690265486729</v>
      </c>
      <c r="D343" s="4">
        <f t="shared" si="11"/>
        <v>286382.20742109802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C344" s="4">
        <f t="shared" si="10"/>
        <v>-734.14690265486729</v>
      </c>
      <c r="D344" s="4">
        <f t="shared" si="11"/>
        <v>538971.67467773519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C345" s="4">
        <f t="shared" si="10"/>
        <v>5554.8530973451325</v>
      </c>
      <c r="D345" s="4">
        <f t="shared" si="11"/>
        <v>30856392.933084812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C346" s="4">
        <f t="shared" si="10"/>
        <v>-659.14690265486729</v>
      </c>
      <c r="D346" s="4">
        <f t="shared" si="11"/>
        <v>434474.63927950512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C347" s="4">
        <f t="shared" si="10"/>
        <v>-825.14690265486729</v>
      </c>
      <c r="D347" s="4">
        <f t="shared" si="11"/>
        <v>680867.41096092109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C348" s="4">
        <f t="shared" si="10"/>
        <v>-128.14690265486729</v>
      </c>
      <c r="D348" s="4">
        <f t="shared" si="11"/>
        <v>16421.628660036033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C349" s="4">
        <f t="shared" si="10"/>
        <v>-681.14690265486729</v>
      </c>
      <c r="D349" s="4">
        <f t="shared" si="11"/>
        <v>463961.10299631924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C350" s="4">
        <f t="shared" si="10"/>
        <v>-613.14690265486729</v>
      </c>
      <c r="D350" s="4">
        <f t="shared" si="11"/>
        <v>375949.12423525733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C351" s="4">
        <f t="shared" si="10"/>
        <v>-796.14690265486729</v>
      </c>
      <c r="D351" s="4">
        <f t="shared" si="11"/>
        <v>633849.89060693874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C352" s="4">
        <f t="shared" si="10"/>
        <v>-723.14690265486729</v>
      </c>
      <c r="D352" s="4">
        <f t="shared" si="11"/>
        <v>522941.44281932811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C353" s="4">
        <f t="shared" si="10"/>
        <v>1292.8530973451327</v>
      </c>
      <c r="D353" s="4">
        <f t="shared" si="11"/>
        <v>1671469.1313149033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C354" s="4">
        <f t="shared" si="10"/>
        <v>1841.8530973451327</v>
      </c>
      <c r="D354" s="4">
        <f t="shared" si="11"/>
        <v>3392422.832199859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C355" s="4">
        <f t="shared" si="10"/>
        <v>-419.14690265486729</v>
      </c>
      <c r="D355" s="4">
        <f t="shared" si="11"/>
        <v>175684.1260051688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C356" s="4">
        <f t="shared" si="10"/>
        <v>-662.14690265486729</v>
      </c>
      <c r="D356" s="4">
        <f t="shared" si="11"/>
        <v>438438.5206954343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C357" s="4">
        <f t="shared" si="10"/>
        <v>-697.14690265486729</v>
      </c>
      <c r="D357" s="4">
        <f t="shared" si="11"/>
        <v>486013.803881275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C358" s="4">
        <f t="shared" si="10"/>
        <v>-755.14690265486729</v>
      </c>
      <c r="D358" s="4">
        <f t="shared" si="11"/>
        <v>570246.84458923957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C359" s="4">
        <f t="shared" si="10"/>
        <v>2211.8530973451325</v>
      </c>
      <c r="D359" s="4">
        <f t="shared" si="11"/>
        <v>4892294.1242352566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C360" s="4">
        <f t="shared" si="10"/>
        <v>1414.8530973451327</v>
      </c>
      <c r="D360" s="4">
        <f t="shared" si="11"/>
        <v>2001809.2870671155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C361" s="4">
        <f t="shared" si="10"/>
        <v>-657.14690265486729</v>
      </c>
      <c r="D361" s="4">
        <f t="shared" si="11"/>
        <v>431842.05166888563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C362" s="4">
        <f t="shared" si="10"/>
        <v>-722.14690265486729</v>
      </c>
      <c r="D362" s="4">
        <f t="shared" si="11"/>
        <v>521496.14901401836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C363" s="4">
        <f t="shared" si="10"/>
        <v>-476.14690265486729</v>
      </c>
      <c r="D363" s="4">
        <f t="shared" si="11"/>
        <v>226715.87290782368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C364" s="4">
        <f t="shared" si="10"/>
        <v>-442.14690265486729</v>
      </c>
      <c r="D364" s="4">
        <f t="shared" si="11"/>
        <v>195493.8835272927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C365" s="4">
        <f t="shared" si="10"/>
        <v>-617.14690265486729</v>
      </c>
      <c r="D365" s="4">
        <f t="shared" si="11"/>
        <v>380870.29945649626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  <c r="C366" s="4">
        <f t="shared" si="10"/>
        <v>2164.8530973451325</v>
      </c>
      <c r="D366" s="4">
        <f t="shared" si="11"/>
        <v>4686588.9330848139</v>
      </c>
    </row>
    <row r="367" spans="1:6" x14ac:dyDescent="0.25">
      <c r="A367" t="s">
        <v>20</v>
      </c>
      <c r="B367">
        <v>264</v>
      </c>
      <c r="C367" s="4">
        <f t="shared" si="10"/>
        <v>-587.14690265486729</v>
      </c>
      <c r="D367" s="4">
        <f t="shared" si="11"/>
        <v>344741.48529720423</v>
      </c>
    </row>
    <row r="368" spans="1:6" x14ac:dyDescent="0.25">
      <c r="A368" t="s">
        <v>20</v>
      </c>
      <c r="B368">
        <v>272</v>
      </c>
      <c r="C368" s="4">
        <f t="shared" si="10"/>
        <v>-579.14690265486729</v>
      </c>
      <c r="D368" s="4">
        <f t="shared" si="11"/>
        <v>335411.13485472632</v>
      </c>
    </row>
    <row r="369" spans="1:4" x14ac:dyDescent="0.25">
      <c r="A369" t="s">
        <v>20</v>
      </c>
      <c r="B369">
        <v>419</v>
      </c>
      <c r="C369" s="4">
        <f t="shared" si="10"/>
        <v>-432.14690265486729</v>
      </c>
      <c r="D369" s="4">
        <f t="shared" si="11"/>
        <v>186750.94547419535</v>
      </c>
    </row>
    <row r="370" spans="1:4" x14ac:dyDescent="0.25">
      <c r="A370" t="s">
        <v>20</v>
      </c>
      <c r="B370">
        <v>1621</v>
      </c>
      <c r="C370" s="4">
        <f t="shared" si="10"/>
        <v>769.85309734513271</v>
      </c>
      <c r="D370" s="4">
        <f t="shared" si="11"/>
        <v>592673.7914918944</v>
      </c>
    </row>
    <row r="371" spans="1:4" x14ac:dyDescent="0.25">
      <c r="A371" t="s">
        <v>20</v>
      </c>
      <c r="B371">
        <v>1101</v>
      </c>
      <c r="C371" s="4">
        <f t="shared" si="10"/>
        <v>249.85309734513271</v>
      </c>
      <c r="D371" s="4">
        <f t="shared" si="11"/>
        <v>62426.570252956364</v>
      </c>
    </row>
    <row r="372" spans="1:4" x14ac:dyDescent="0.25">
      <c r="A372" t="s">
        <v>20</v>
      </c>
      <c r="B372">
        <v>1073</v>
      </c>
      <c r="C372" s="4">
        <f t="shared" si="10"/>
        <v>221.85309734513271</v>
      </c>
      <c r="D372" s="4">
        <f t="shared" si="11"/>
        <v>49218.796801628931</v>
      </c>
    </row>
    <row r="373" spans="1:4" x14ac:dyDescent="0.25">
      <c r="A373" t="s">
        <v>20</v>
      </c>
      <c r="B373">
        <v>331</v>
      </c>
      <c r="C373" s="4">
        <f t="shared" si="10"/>
        <v>-520.14690265486729</v>
      </c>
      <c r="D373" s="4">
        <f t="shared" si="11"/>
        <v>270552.80034145201</v>
      </c>
    </row>
    <row r="374" spans="1:4" x14ac:dyDescent="0.25">
      <c r="A374" t="s">
        <v>20</v>
      </c>
      <c r="B374">
        <v>1170</v>
      </c>
      <c r="C374" s="4">
        <f t="shared" si="10"/>
        <v>318.85309734513271</v>
      </c>
      <c r="D374" s="4">
        <f t="shared" si="11"/>
        <v>101667.29768658467</v>
      </c>
    </row>
    <row r="375" spans="1:4" x14ac:dyDescent="0.25">
      <c r="A375" t="s">
        <v>20</v>
      </c>
      <c r="B375">
        <v>363</v>
      </c>
      <c r="C375" s="4">
        <f t="shared" si="10"/>
        <v>-488.14690265486729</v>
      </c>
      <c r="D375" s="4">
        <f t="shared" si="11"/>
        <v>238287.39857154049</v>
      </c>
    </row>
    <row r="376" spans="1:4" x14ac:dyDescent="0.25">
      <c r="A376" t="s">
        <v>20</v>
      </c>
      <c r="B376">
        <v>103</v>
      </c>
      <c r="C376" s="4">
        <f t="shared" si="10"/>
        <v>-748.14690265486729</v>
      </c>
      <c r="D376" s="4">
        <f t="shared" si="11"/>
        <v>559723.78795207152</v>
      </c>
    </row>
    <row r="377" spans="1:4" x14ac:dyDescent="0.25">
      <c r="A377" t="s">
        <v>20</v>
      </c>
      <c r="B377">
        <v>147</v>
      </c>
      <c r="C377" s="4">
        <f t="shared" si="10"/>
        <v>-704.14690265486729</v>
      </c>
      <c r="D377" s="4">
        <f t="shared" si="11"/>
        <v>495822.86051844317</v>
      </c>
    </row>
    <row r="378" spans="1:4" x14ac:dyDescent="0.25">
      <c r="A378" t="s">
        <v>20</v>
      </c>
      <c r="B378">
        <v>110</v>
      </c>
      <c r="C378" s="4">
        <f t="shared" si="10"/>
        <v>-741.14690265486729</v>
      </c>
      <c r="D378" s="4">
        <f t="shared" si="11"/>
        <v>549298.73131490336</v>
      </c>
    </row>
    <row r="379" spans="1:4" x14ac:dyDescent="0.25">
      <c r="A379" t="s">
        <v>20</v>
      </c>
      <c r="B379">
        <v>134</v>
      </c>
      <c r="C379" s="4">
        <f t="shared" si="10"/>
        <v>-717.14690265486729</v>
      </c>
      <c r="D379" s="4">
        <f t="shared" si="11"/>
        <v>514299.67998746969</v>
      </c>
    </row>
    <row r="380" spans="1:4" x14ac:dyDescent="0.25">
      <c r="A380" t="s">
        <v>20</v>
      </c>
      <c r="B380">
        <v>269</v>
      </c>
      <c r="C380" s="4">
        <f t="shared" si="10"/>
        <v>-582.14690265486729</v>
      </c>
      <c r="D380" s="4">
        <f t="shared" si="11"/>
        <v>338895.01627065556</v>
      </c>
    </row>
    <row r="381" spans="1:4" x14ac:dyDescent="0.25">
      <c r="A381" t="s">
        <v>20</v>
      </c>
      <c r="B381">
        <v>175</v>
      </c>
      <c r="C381" s="4">
        <f t="shared" si="10"/>
        <v>-676.14690265486729</v>
      </c>
      <c r="D381" s="4">
        <f t="shared" si="11"/>
        <v>457174.63396977057</v>
      </c>
    </row>
    <row r="382" spans="1:4" x14ac:dyDescent="0.25">
      <c r="A382" t="s">
        <v>20</v>
      </c>
      <c r="B382">
        <v>69</v>
      </c>
      <c r="C382" s="4">
        <f t="shared" si="10"/>
        <v>-782.14690265486729</v>
      </c>
      <c r="D382" s="4">
        <f t="shared" si="11"/>
        <v>611753.77733260242</v>
      </c>
    </row>
    <row r="383" spans="1:4" x14ac:dyDescent="0.25">
      <c r="A383" t="s">
        <v>20</v>
      </c>
      <c r="B383">
        <v>190</v>
      </c>
      <c r="C383" s="4">
        <f t="shared" si="10"/>
        <v>-661.14690265486729</v>
      </c>
      <c r="D383" s="4">
        <f t="shared" si="11"/>
        <v>437115.22689012456</v>
      </c>
    </row>
    <row r="384" spans="1:4" x14ac:dyDescent="0.25">
      <c r="A384" t="s">
        <v>20</v>
      </c>
      <c r="B384">
        <v>237</v>
      </c>
      <c r="C384" s="4">
        <f t="shared" si="10"/>
        <v>-614.14690265486729</v>
      </c>
      <c r="D384" s="4">
        <f t="shared" si="11"/>
        <v>377176.41804056702</v>
      </c>
    </row>
    <row r="385" spans="1:4" x14ac:dyDescent="0.25">
      <c r="A385" t="s">
        <v>20</v>
      </c>
      <c r="B385">
        <v>196</v>
      </c>
      <c r="C385" s="4">
        <f t="shared" si="10"/>
        <v>-655.14690265486729</v>
      </c>
      <c r="D385" s="4">
        <f t="shared" si="11"/>
        <v>429217.46405826614</v>
      </c>
    </row>
    <row r="386" spans="1:4" x14ac:dyDescent="0.25">
      <c r="A386" t="s">
        <v>20</v>
      </c>
      <c r="B386">
        <v>7295</v>
      </c>
      <c r="C386" s="4">
        <f t="shared" si="10"/>
        <v>6443.8530973451325</v>
      </c>
      <c r="D386" s="4">
        <f t="shared" si="11"/>
        <v>41523242.740164459</v>
      </c>
    </row>
    <row r="387" spans="1:4" x14ac:dyDescent="0.25">
      <c r="A387" t="s">
        <v>20</v>
      </c>
      <c r="B387">
        <v>2893</v>
      </c>
      <c r="C387" s="4">
        <f t="shared" ref="C387:C450" si="12">B387-$J$2</f>
        <v>2041.8530973451327</v>
      </c>
      <c r="D387" s="4">
        <f t="shared" ref="D387:D450" si="13">C387^2</f>
        <v>4169164.0711379121</v>
      </c>
    </row>
    <row r="388" spans="1:4" x14ac:dyDescent="0.25">
      <c r="A388" t="s">
        <v>20</v>
      </c>
      <c r="B388">
        <v>820</v>
      </c>
      <c r="C388" s="4">
        <f t="shared" si="12"/>
        <v>-31.14690265486729</v>
      </c>
      <c r="D388" s="4">
        <f t="shared" si="13"/>
        <v>970.12954499177908</v>
      </c>
    </row>
    <row r="389" spans="1:4" x14ac:dyDescent="0.25">
      <c r="A389" t="s">
        <v>20</v>
      </c>
      <c r="B389">
        <v>2038</v>
      </c>
      <c r="C389" s="4">
        <f t="shared" si="12"/>
        <v>1186.8530973451327</v>
      </c>
      <c r="D389" s="4">
        <f t="shared" si="13"/>
        <v>1408620.2746777351</v>
      </c>
    </row>
    <row r="390" spans="1:4" x14ac:dyDescent="0.25">
      <c r="A390" t="s">
        <v>20</v>
      </c>
      <c r="B390">
        <v>116</v>
      </c>
      <c r="C390" s="4">
        <f t="shared" si="12"/>
        <v>-735.14690265486729</v>
      </c>
      <c r="D390" s="4">
        <f t="shared" si="13"/>
        <v>540440.96848304488</v>
      </c>
    </row>
    <row r="391" spans="1:4" x14ac:dyDescent="0.25">
      <c r="A391" t="s">
        <v>20</v>
      </c>
      <c r="B391">
        <v>1345</v>
      </c>
      <c r="C391" s="4">
        <f t="shared" si="12"/>
        <v>493.85309734513271</v>
      </c>
      <c r="D391" s="4">
        <f t="shared" si="13"/>
        <v>243890.88175738111</v>
      </c>
    </row>
    <row r="392" spans="1:4" x14ac:dyDescent="0.25">
      <c r="A392" t="s">
        <v>20</v>
      </c>
      <c r="B392">
        <v>168</v>
      </c>
      <c r="C392" s="4">
        <f t="shared" si="12"/>
        <v>-683.14690265486729</v>
      </c>
      <c r="D392" s="4">
        <f t="shared" si="13"/>
        <v>466689.69060693873</v>
      </c>
    </row>
    <row r="393" spans="1:4" x14ac:dyDescent="0.25">
      <c r="A393" t="s">
        <v>20</v>
      </c>
      <c r="B393">
        <v>137</v>
      </c>
      <c r="C393" s="4">
        <f t="shared" si="12"/>
        <v>-714.14690265486729</v>
      </c>
      <c r="D393" s="4">
        <f t="shared" si="13"/>
        <v>510005.79857154051</v>
      </c>
    </row>
    <row r="394" spans="1:4" x14ac:dyDescent="0.25">
      <c r="A394" t="s">
        <v>20</v>
      </c>
      <c r="B394">
        <v>186</v>
      </c>
      <c r="C394" s="4">
        <f t="shared" si="12"/>
        <v>-665.14690265486729</v>
      </c>
      <c r="D394" s="4">
        <f t="shared" si="13"/>
        <v>442420.40211136348</v>
      </c>
    </row>
    <row r="395" spans="1:4" x14ac:dyDescent="0.25">
      <c r="A395" t="s">
        <v>20</v>
      </c>
      <c r="B395">
        <v>125</v>
      </c>
      <c r="C395" s="4">
        <f t="shared" si="12"/>
        <v>-726.14690265486729</v>
      </c>
      <c r="D395" s="4">
        <f t="shared" si="13"/>
        <v>527289.32423525734</v>
      </c>
    </row>
    <row r="396" spans="1:4" x14ac:dyDescent="0.25">
      <c r="A396" t="s">
        <v>20</v>
      </c>
      <c r="B396">
        <v>202</v>
      </c>
      <c r="C396" s="4">
        <f t="shared" si="12"/>
        <v>-649.14690265486729</v>
      </c>
      <c r="D396" s="4">
        <f t="shared" si="13"/>
        <v>421391.70122640778</v>
      </c>
    </row>
    <row r="397" spans="1:4" x14ac:dyDescent="0.25">
      <c r="A397" t="s">
        <v>20</v>
      </c>
      <c r="B397">
        <v>103</v>
      </c>
      <c r="C397" s="4">
        <f t="shared" si="12"/>
        <v>-748.14690265486729</v>
      </c>
      <c r="D397" s="4">
        <f t="shared" si="13"/>
        <v>559723.78795207152</v>
      </c>
    </row>
    <row r="398" spans="1:4" x14ac:dyDescent="0.25">
      <c r="A398" t="s">
        <v>20</v>
      </c>
      <c r="B398">
        <v>1785</v>
      </c>
      <c r="C398" s="4">
        <f t="shared" si="12"/>
        <v>933.85309734513271</v>
      </c>
      <c r="D398" s="4">
        <f t="shared" si="13"/>
        <v>872081.60742109793</v>
      </c>
    </row>
    <row r="399" spans="1:4" x14ac:dyDescent="0.25">
      <c r="A399" t="s">
        <v>20</v>
      </c>
      <c r="B399">
        <v>157</v>
      </c>
      <c r="C399" s="4">
        <f t="shared" si="12"/>
        <v>-694.14690265486729</v>
      </c>
      <c r="D399" s="4">
        <f t="shared" si="13"/>
        <v>481839.92246534582</v>
      </c>
    </row>
    <row r="400" spans="1:4" x14ac:dyDescent="0.25">
      <c r="A400" t="s">
        <v>20</v>
      </c>
      <c r="B400">
        <v>555</v>
      </c>
      <c r="C400" s="4">
        <f t="shared" si="12"/>
        <v>-296.14690265486729</v>
      </c>
      <c r="D400" s="4">
        <f t="shared" si="13"/>
        <v>87702.987952071446</v>
      </c>
    </row>
    <row r="401" spans="1:4" x14ac:dyDescent="0.25">
      <c r="A401" t="s">
        <v>20</v>
      </c>
      <c r="B401">
        <v>297</v>
      </c>
      <c r="C401" s="4">
        <f t="shared" si="12"/>
        <v>-554.14690265486729</v>
      </c>
      <c r="D401" s="4">
        <f t="shared" si="13"/>
        <v>307078.78972198296</v>
      </c>
    </row>
    <row r="402" spans="1:4" x14ac:dyDescent="0.25">
      <c r="A402" t="s">
        <v>20</v>
      </c>
      <c r="B402">
        <v>123</v>
      </c>
      <c r="C402" s="4">
        <f t="shared" si="12"/>
        <v>-728.14690265486729</v>
      </c>
      <c r="D402" s="4">
        <f t="shared" si="13"/>
        <v>530197.91184587684</v>
      </c>
    </row>
    <row r="403" spans="1:4" x14ac:dyDescent="0.25">
      <c r="A403" t="s">
        <v>20</v>
      </c>
      <c r="B403">
        <v>3036</v>
      </c>
      <c r="C403" s="4">
        <f t="shared" si="12"/>
        <v>2184.8530973451325</v>
      </c>
      <c r="D403" s="4">
        <f t="shared" si="13"/>
        <v>4773583.0569786187</v>
      </c>
    </row>
    <row r="404" spans="1:4" x14ac:dyDescent="0.25">
      <c r="A404" t="s">
        <v>20</v>
      </c>
      <c r="B404">
        <v>144</v>
      </c>
      <c r="C404" s="4">
        <f t="shared" si="12"/>
        <v>-707.14690265486729</v>
      </c>
      <c r="D404" s="4">
        <f t="shared" si="13"/>
        <v>500056.74193437234</v>
      </c>
    </row>
    <row r="405" spans="1:4" x14ac:dyDescent="0.25">
      <c r="A405" t="s">
        <v>20</v>
      </c>
      <c r="B405">
        <v>121</v>
      </c>
      <c r="C405" s="4">
        <f t="shared" si="12"/>
        <v>-730.14690265486729</v>
      </c>
      <c r="D405" s="4">
        <f t="shared" si="13"/>
        <v>533114.49945649621</v>
      </c>
    </row>
    <row r="406" spans="1:4" x14ac:dyDescent="0.25">
      <c r="A406" t="s">
        <v>20</v>
      </c>
      <c r="B406">
        <v>181</v>
      </c>
      <c r="C406" s="4">
        <f t="shared" si="12"/>
        <v>-670.14690265486729</v>
      </c>
      <c r="D406" s="4">
        <f t="shared" si="13"/>
        <v>449096.87113791215</v>
      </c>
    </row>
    <row r="407" spans="1:4" x14ac:dyDescent="0.25">
      <c r="A407" t="s">
        <v>20</v>
      </c>
      <c r="B407">
        <v>122</v>
      </c>
      <c r="C407" s="4">
        <f t="shared" si="12"/>
        <v>-729.14690265486729</v>
      </c>
      <c r="D407" s="4">
        <f t="shared" si="13"/>
        <v>531655.20565118652</v>
      </c>
    </row>
    <row r="408" spans="1:4" x14ac:dyDescent="0.25">
      <c r="A408" t="s">
        <v>20</v>
      </c>
      <c r="B408">
        <v>1071</v>
      </c>
      <c r="C408" s="4">
        <f t="shared" si="12"/>
        <v>219.85309734513271</v>
      </c>
      <c r="D408" s="4">
        <f t="shared" si="13"/>
        <v>48335.384412248401</v>
      </c>
    </row>
    <row r="409" spans="1:4" x14ac:dyDescent="0.25">
      <c r="A409" t="s">
        <v>20</v>
      </c>
      <c r="B409">
        <v>980</v>
      </c>
      <c r="C409" s="4">
        <f t="shared" si="12"/>
        <v>128.85309734513271</v>
      </c>
      <c r="D409" s="4">
        <f t="shared" si="13"/>
        <v>16603.120695434245</v>
      </c>
    </row>
    <row r="410" spans="1:4" x14ac:dyDescent="0.25">
      <c r="A410" t="s">
        <v>20</v>
      </c>
      <c r="B410">
        <v>536</v>
      </c>
      <c r="C410" s="4">
        <f t="shared" si="12"/>
        <v>-315.14690265486729</v>
      </c>
      <c r="D410" s="4">
        <f t="shared" si="13"/>
        <v>99317.570252956401</v>
      </c>
    </row>
    <row r="411" spans="1:4" x14ac:dyDescent="0.25">
      <c r="A411" t="s">
        <v>20</v>
      </c>
      <c r="B411">
        <v>1991</v>
      </c>
      <c r="C411" s="4">
        <f t="shared" si="12"/>
        <v>1139.8530973451327</v>
      </c>
      <c r="D411" s="4">
        <f t="shared" si="13"/>
        <v>1299265.0835272926</v>
      </c>
    </row>
    <row r="412" spans="1:4" x14ac:dyDescent="0.25">
      <c r="A412" t="s">
        <v>20</v>
      </c>
      <c r="B412">
        <v>180</v>
      </c>
      <c r="C412" s="4">
        <f t="shared" si="12"/>
        <v>-671.14690265486729</v>
      </c>
      <c r="D412" s="4">
        <f t="shared" si="13"/>
        <v>450438.1649432219</v>
      </c>
    </row>
    <row r="413" spans="1:4" x14ac:dyDescent="0.25">
      <c r="A413" t="s">
        <v>20</v>
      </c>
      <c r="B413">
        <v>130</v>
      </c>
      <c r="C413" s="4">
        <f t="shared" si="12"/>
        <v>-721.14690265486729</v>
      </c>
      <c r="D413" s="4">
        <f t="shared" si="13"/>
        <v>520052.85520870861</v>
      </c>
    </row>
    <row r="414" spans="1:4" x14ac:dyDescent="0.25">
      <c r="A414" t="s">
        <v>20</v>
      </c>
      <c r="B414">
        <v>122</v>
      </c>
      <c r="C414" s="4">
        <f t="shared" si="12"/>
        <v>-729.14690265486729</v>
      </c>
      <c r="D414" s="4">
        <f t="shared" si="13"/>
        <v>531655.20565118652</v>
      </c>
    </row>
    <row r="415" spans="1:4" x14ac:dyDescent="0.25">
      <c r="A415" t="s">
        <v>20</v>
      </c>
      <c r="B415">
        <v>140</v>
      </c>
      <c r="C415" s="4">
        <f t="shared" si="12"/>
        <v>-711.14690265486729</v>
      </c>
      <c r="D415" s="4">
        <f t="shared" si="13"/>
        <v>505729.91715561127</v>
      </c>
    </row>
    <row r="416" spans="1:4" x14ac:dyDescent="0.25">
      <c r="A416" t="s">
        <v>20</v>
      </c>
      <c r="B416">
        <v>3388</v>
      </c>
      <c r="C416" s="4">
        <f t="shared" si="12"/>
        <v>2536.8530973451325</v>
      </c>
      <c r="D416" s="4">
        <f t="shared" si="13"/>
        <v>6435623.6375095919</v>
      </c>
    </row>
    <row r="417" spans="1:4" x14ac:dyDescent="0.25">
      <c r="A417" t="s">
        <v>20</v>
      </c>
      <c r="B417">
        <v>280</v>
      </c>
      <c r="C417" s="4">
        <f t="shared" si="12"/>
        <v>-571.14690265486729</v>
      </c>
      <c r="D417" s="4">
        <f t="shared" si="13"/>
        <v>326208.78441224847</v>
      </c>
    </row>
    <row r="418" spans="1:4" x14ac:dyDescent="0.25">
      <c r="A418" t="s">
        <v>20</v>
      </c>
      <c r="B418">
        <v>366</v>
      </c>
      <c r="C418" s="4">
        <f t="shared" si="12"/>
        <v>-485.14690265486729</v>
      </c>
      <c r="D418" s="4">
        <f t="shared" si="13"/>
        <v>235367.51715561128</v>
      </c>
    </row>
    <row r="419" spans="1:4" x14ac:dyDescent="0.25">
      <c r="A419" t="s">
        <v>20</v>
      </c>
      <c r="B419">
        <v>270</v>
      </c>
      <c r="C419" s="4">
        <f t="shared" si="12"/>
        <v>-581.14690265486729</v>
      </c>
      <c r="D419" s="4">
        <f t="shared" si="13"/>
        <v>337731.72246534581</v>
      </c>
    </row>
    <row r="420" spans="1:4" x14ac:dyDescent="0.25">
      <c r="A420" t="s">
        <v>20</v>
      </c>
      <c r="B420">
        <v>137</v>
      </c>
      <c r="C420" s="4">
        <f t="shared" si="12"/>
        <v>-714.14690265486729</v>
      </c>
      <c r="D420" s="4">
        <f t="shared" si="13"/>
        <v>510005.79857154051</v>
      </c>
    </row>
    <row r="421" spans="1:4" x14ac:dyDescent="0.25">
      <c r="A421" t="s">
        <v>20</v>
      </c>
      <c r="B421">
        <v>3205</v>
      </c>
      <c r="C421" s="4">
        <f t="shared" si="12"/>
        <v>2353.8530973451325</v>
      </c>
      <c r="D421" s="4">
        <f t="shared" si="13"/>
        <v>5540624.4038812742</v>
      </c>
    </row>
    <row r="422" spans="1:4" x14ac:dyDescent="0.25">
      <c r="A422" t="s">
        <v>20</v>
      </c>
      <c r="B422">
        <v>288</v>
      </c>
      <c r="C422" s="4">
        <f t="shared" si="12"/>
        <v>-563.14690265486729</v>
      </c>
      <c r="D422" s="4">
        <f t="shared" si="13"/>
        <v>317134.43396977056</v>
      </c>
    </row>
    <row r="423" spans="1:4" x14ac:dyDescent="0.25">
      <c r="A423" t="s">
        <v>20</v>
      </c>
      <c r="B423">
        <v>148</v>
      </c>
      <c r="C423" s="4">
        <f t="shared" si="12"/>
        <v>-703.14690265486729</v>
      </c>
      <c r="D423" s="4">
        <f t="shared" si="13"/>
        <v>494415.56671313342</v>
      </c>
    </row>
    <row r="424" spans="1:4" x14ac:dyDescent="0.25">
      <c r="A424" t="s">
        <v>20</v>
      </c>
      <c r="B424">
        <v>114</v>
      </c>
      <c r="C424" s="4">
        <f t="shared" si="12"/>
        <v>-737.14690265486729</v>
      </c>
      <c r="D424" s="4">
        <f t="shared" si="13"/>
        <v>543385.55609366437</v>
      </c>
    </row>
    <row r="425" spans="1:4" x14ac:dyDescent="0.25">
      <c r="A425" t="s">
        <v>20</v>
      </c>
      <c r="B425">
        <v>1518</v>
      </c>
      <c r="C425" s="4">
        <f t="shared" si="12"/>
        <v>666.85309734513271</v>
      </c>
      <c r="D425" s="4">
        <f t="shared" si="13"/>
        <v>444693.05343879707</v>
      </c>
    </row>
    <row r="426" spans="1:4" x14ac:dyDescent="0.25">
      <c r="A426" t="s">
        <v>20</v>
      </c>
      <c r="B426">
        <v>166</v>
      </c>
      <c r="C426" s="4">
        <f t="shared" si="12"/>
        <v>-685.14690265486729</v>
      </c>
      <c r="D426" s="4">
        <f t="shared" si="13"/>
        <v>469426.27821755817</v>
      </c>
    </row>
    <row r="427" spans="1:4" x14ac:dyDescent="0.25">
      <c r="A427" t="s">
        <v>20</v>
      </c>
      <c r="B427">
        <v>100</v>
      </c>
      <c r="C427" s="4">
        <f t="shared" si="12"/>
        <v>-751.14690265486729</v>
      </c>
      <c r="D427" s="4">
        <f t="shared" si="13"/>
        <v>564221.6693680007</v>
      </c>
    </row>
    <row r="428" spans="1:4" x14ac:dyDescent="0.25">
      <c r="A428" t="s">
        <v>20</v>
      </c>
      <c r="B428">
        <v>235</v>
      </c>
      <c r="C428" s="4">
        <f t="shared" si="12"/>
        <v>-616.14690265486729</v>
      </c>
      <c r="D428" s="4">
        <f t="shared" si="13"/>
        <v>379637.00565118651</v>
      </c>
    </row>
    <row r="429" spans="1:4" x14ac:dyDescent="0.25">
      <c r="A429" t="s">
        <v>20</v>
      </c>
      <c r="B429">
        <v>148</v>
      </c>
      <c r="C429" s="4">
        <f t="shared" si="12"/>
        <v>-703.14690265486729</v>
      </c>
      <c r="D429" s="4">
        <f t="shared" si="13"/>
        <v>494415.56671313342</v>
      </c>
    </row>
    <row r="430" spans="1:4" x14ac:dyDescent="0.25">
      <c r="A430" t="s">
        <v>20</v>
      </c>
      <c r="B430">
        <v>198</v>
      </c>
      <c r="C430" s="4">
        <f t="shared" si="12"/>
        <v>-653.14690265486729</v>
      </c>
      <c r="D430" s="4">
        <f t="shared" si="13"/>
        <v>426600.8764476467</v>
      </c>
    </row>
    <row r="431" spans="1:4" x14ac:dyDescent="0.25">
      <c r="A431" t="s">
        <v>20</v>
      </c>
      <c r="B431">
        <v>150</v>
      </c>
      <c r="C431" s="4">
        <f t="shared" si="12"/>
        <v>-701.14690265486729</v>
      </c>
      <c r="D431" s="4">
        <f t="shared" si="13"/>
        <v>491606.97910251393</v>
      </c>
    </row>
    <row r="432" spans="1:4" x14ac:dyDescent="0.25">
      <c r="A432" t="s">
        <v>20</v>
      </c>
      <c r="B432">
        <v>216</v>
      </c>
      <c r="C432" s="4">
        <f t="shared" si="12"/>
        <v>-635.14690265486729</v>
      </c>
      <c r="D432" s="4">
        <f t="shared" si="13"/>
        <v>403411.58795207145</v>
      </c>
    </row>
    <row r="433" spans="1:4" x14ac:dyDescent="0.25">
      <c r="A433" t="s">
        <v>20</v>
      </c>
      <c r="B433">
        <v>5139</v>
      </c>
      <c r="C433" s="4">
        <f t="shared" si="12"/>
        <v>4287.8530973451325</v>
      </c>
      <c r="D433" s="4">
        <f t="shared" si="13"/>
        <v>18385684.184412245</v>
      </c>
    </row>
    <row r="434" spans="1:4" x14ac:dyDescent="0.25">
      <c r="A434" t="s">
        <v>20</v>
      </c>
      <c r="B434">
        <v>2353</v>
      </c>
      <c r="C434" s="4">
        <f t="shared" si="12"/>
        <v>1501.8530973451327</v>
      </c>
      <c r="D434" s="4">
        <f t="shared" si="13"/>
        <v>2255562.7260051686</v>
      </c>
    </row>
    <row r="435" spans="1:4" x14ac:dyDescent="0.25">
      <c r="A435" t="s">
        <v>20</v>
      </c>
      <c r="B435">
        <v>78</v>
      </c>
      <c r="C435" s="4">
        <f t="shared" si="12"/>
        <v>-773.14690265486729</v>
      </c>
      <c r="D435" s="4">
        <f t="shared" si="13"/>
        <v>597756.13308481488</v>
      </c>
    </row>
    <row r="436" spans="1:4" x14ac:dyDescent="0.25">
      <c r="A436" t="s">
        <v>20</v>
      </c>
      <c r="B436">
        <v>174</v>
      </c>
      <c r="C436" s="4">
        <f t="shared" si="12"/>
        <v>-677.14690265486729</v>
      </c>
      <c r="D436" s="4">
        <f t="shared" si="13"/>
        <v>458527.92777508032</v>
      </c>
    </row>
    <row r="437" spans="1:4" x14ac:dyDescent="0.25">
      <c r="A437" t="s">
        <v>20</v>
      </c>
      <c r="B437">
        <v>164</v>
      </c>
      <c r="C437" s="4">
        <f t="shared" si="12"/>
        <v>-687.14690265486729</v>
      </c>
      <c r="D437" s="4">
        <f t="shared" si="13"/>
        <v>472170.86582817766</v>
      </c>
    </row>
    <row r="438" spans="1:4" x14ac:dyDescent="0.25">
      <c r="A438" t="s">
        <v>20</v>
      </c>
      <c r="B438">
        <v>161</v>
      </c>
      <c r="C438" s="4">
        <f t="shared" si="12"/>
        <v>-690.14690265486729</v>
      </c>
      <c r="D438" s="4">
        <f t="shared" si="13"/>
        <v>476302.74724410684</v>
      </c>
    </row>
    <row r="439" spans="1:4" x14ac:dyDescent="0.25">
      <c r="A439" t="s">
        <v>20</v>
      </c>
      <c r="B439">
        <v>138</v>
      </c>
      <c r="C439" s="4">
        <f t="shared" si="12"/>
        <v>-713.14690265486729</v>
      </c>
      <c r="D439" s="4">
        <f t="shared" si="13"/>
        <v>508578.50476623076</v>
      </c>
    </row>
    <row r="440" spans="1:4" x14ac:dyDescent="0.25">
      <c r="A440" t="s">
        <v>20</v>
      </c>
      <c r="B440">
        <v>3308</v>
      </c>
      <c r="C440" s="4">
        <f t="shared" si="12"/>
        <v>2456.8530973451325</v>
      </c>
      <c r="D440" s="4">
        <f t="shared" si="13"/>
        <v>6036127.1419343706</v>
      </c>
    </row>
    <row r="441" spans="1:4" x14ac:dyDescent="0.25">
      <c r="A441" t="s">
        <v>20</v>
      </c>
      <c r="B441">
        <v>127</v>
      </c>
      <c r="C441" s="4">
        <f t="shared" si="12"/>
        <v>-724.14690265486729</v>
      </c>
      <c r="D441" s="4">
        <f t="shared" si="13"/>
        <v>524388.73662463785</v>
      </c>
    </row>
    <row r="442" spans="1:4" x14ac:dyDescent="0.25">
      <c r="A442" t="s">
        <v>20</v>
      </c>
      <c r="B442">
        <v>207</v>
      </c>
      <c r="C442" s="4">
        <f t="shared" si="12"/>
        <v>-644.14690265486729</v>
      </c>
      <c r="D442" s="4">
        <f t="shared" si="13"/>
        <v>414925.23219985905</v>
      </c>
    </row>
    <row r="443" spans="1:4" x14ac:dyDescent="0.25">
      <c r="A443" t="s">
        <v>20</v>
      </c>
      <c r="B443">
        <v>181</v>
      </c>
      <c r="C443" s="4">
        <f t="shared" si="12"/>
        <v>-670.14690265486729</v>
      </c>
      <c r="D443" s="4">
        <f t="shared" si="13"/>
        <v>449096.87113791215</v>
      </c>
    </row>
    <row r="444" spans="1:4" x14ac:dyDescent="0.25">
      <c r="A444" t="s">
        <v>20</v>
      </c>
      <c r="B444">
        <v>110</v>
      </c>
      <c r="C444" s="4">
        <f t="shared" si="12"/>
        <v>-741.14690265486729</v>
      </c>
      <c r="D444" s="4">
        <f t="shared" si="13"/>
        <v>549298.73131490336</v>
      </c>
    </row>
    <row r="445" spans="1:4" x14ac:dyDescent="0.25">
      <c r="A445" t="s">
        <v>20</v>
      </c>
      <c r="B445">
        <v>185</v>
      </c>
      <c r="C445" s="4">
        <f t="shared" si="12"/>
        <v>-666.14690265486729</v>
      </c>
      <c r="D445" s="4">
        <f t="shared" si="13"/>
        <v>443751.69591667323</v>
      </c>
    </row>
    <row r="446" spans="1:4" x14ac:dyDescent="0.25">
      <c r="A446" t="s">
        <v>20</v>
      </c>
      <c r="B446">
        <v>121</v>
      </c>
      <c r="C446" s="4">
        <f t="shared" si="12"/>
        <v>-730.14690265486729</v>
      </c>
      <c r="D446" s="4">
        <f t="shared" si="13"/>
        <v>533114.49945649621</v>
      </c>
    </row>
    <row r="447" spans="1:4" x14ac:dyDescent="0.25">
      <c r="A447" t="s">
        <v>20</v>
      </c>
      <c r="B447">
        <v>106</v>
      </c>
      <c r="C447" s="4">
        <f t="shared" si="12"/>
        <v>-745.14690265486729</v>
      </c>
      <c r="D447" s="4">
        <f t="shared" si="13"/>
        <v>555243.90653614223</v>
      </c>
    </row>
    <row r="448" spans="1:4" x14ac:dyDescent="0.25">
      <c r="A448" t="s">
        <v>20</v>
      </c>
      <c r="B448">
        <v>142</v>
      </c>
      <c r="C448" s="4">
        <f t="shared" si="12"/>
        <v>-709.14690265486729</v>
      </c>
      <c r="D448" s="4">
        <f t="shared" si="13"/>
        <v>502889.32954499184</v>
      </c>
    </row>
    <row r="449" spans="1:4" x14ac:dyDescent="0.25">
      <c r="A449" t="s">
        <v>20</v>
      </c>
      <c r="B449">
        <v>233</v>
      </c>
      <c r="C449" s="4">
        <f t="shared" si="12"/>
        <v>-618.14690265486729</v>
      </c>
      <c r="D449" s="4">
        <f t="shared" si="13"/>
        <v>382105.593261806</v>
      </c>
    </row>
    <row r="450" spans="1:4" x14ac:dyDescent="0.25">
      <c r="A450" t="s">
        <v>20</v>
      </c>
      <c r="B450">
        <v>218</v>
      </c>
      <c r="C450" s="4">
        <f t="shared" si="12"/>
        <v>-633.14690265486729</v>
      </c>
      <c r="D450" s="4">
        <f t="shared" si="13"/>
        <v>400875.00034145202</v>
      </c>
    </row>
    <row r="451" spans="1:4" x14ac:dyDescent="0.25">
      <c r="A451" t="s">
        <v>20</v>
      </c>
      <c r="B451">
        <v>76</v>
      </c>
      <c r="C451" s="4">
        <f t="shared" ref="C451:C514" si="14">B451-$J$2</f>
        <v>-775.14690265486729</v>
      </c>
      <c r="D451" s="4">
        <f t="shared" ref="D451:D514" si="15">C451^2</f>
        <v>600852.72069543425</v>
      </c>
    </row>
    <row r="452" spans="1:4" x14ac:dyDescent="0.25">
      <c r="A452" t="s">
        <v>20</v>
      </c>
      <c r="B452">
        <v>43</v>
      </c>
      <c r="C452" s="4">
        <f t="shared" si="14"/>
        <v>-808.14690265486729</v>
      </c>
      <c r="D452" s="4">
        <f t="shared" si="15"/>
        <v>653101.41627065558</v>
      </c>
    </row>
    <row r="453" spans="1:4" x14ac:dyDescent="0.25">
      <c r="A453" t="s">
        <v>20</v>
      </c>
      <c r="B453">
        <v>221</v>
      </c>
      <c r="C453" s="4">
        <f t="shared" si="14"/>
        <v>-630.14690265486729</v>
      </c>
      <c r="D453" s="4">
        <f t="shared" si="15"/>
        <v>397085.11892552278</v>
      </c>
    </row>
    <row r="454" spans="1:4" x14ac:dyDescent="0.25">
      <c r="A454" t="s">
        <v>20</v>
      </c>
      <c r="B454">
        <v>2805</v>
      </c>
      <c r="C454" s="4">
        <f t="shared" si="14"/>
        <v>1953.8530973451327</v>
      </c>
      <c r="D454" s="4">
        <f t="shared" si="15"/>
        <v>3817541.9260051688</v>
      </c>
    </row>
    <row r="455" spans="1:4" x14ac:dyDescent="0.25">
      <c r="A455" t="s">
        <v>20</v>
      </c>
      <c r="B455">
        <v>68</v>
      </c>
      <c r="C455" s="4">
        <f t="shared" si="14"/>
        <v>-783.14690265486729</v>
      </c>
      <c r="D455" s="4">
        <f t="shared" si="15"/>
        <v>613319.07113791222</v>
      </c>
    </row>
    <row r="456" spans="1:4" x14ac:dyDescent="0.25">
      <c r="A456" t="s">
        <v>20</v>
      </c>
      <c r="B456">
        <v>183</v>
      </c>
      <c r="C456" s="4">
        <f t="shared" si="14"/>
        <v>-668.14690265486729</v>
      </c>
      <c r="D456" s="4">
        <f t="shared" si="15"/>
        <v>446420.28352729272</v>
      </c>
    </row>
    <row r="457" spans="1:4" x14ac:dyDescent="0.25">
      <c r="A457" t="s">
        <v>20</v>
      </c>
      <c r="B457">
        <v>133</v>
      </c>
      <c r="C457" s="4">
        <f t="shared" si="14"/>
        <v>-718.14690265486729</v>
      </c>
      <c r="D457" s="4">
        <f t="shared" si="15"/>
        <v>515734.97379277943</v>
      </c>
    </row>
    <row r="458" spans="1:4" x14ac:dyDescent="0.25">
      <c r="A458" t="s">
        <v>20</v>
      </c>
      <c r="B458">
        <v>2489</v>
      </c>
      <c r="C458" s="4">
        <f t="shared" si="14"/>
        <v>1637.8530973451327</v>
      </c>
      <c r="D458" s="4">
        <f t="shared" si="15"/>
        <v>2682562.7684830446</v>
      </c>
    </row>
    <row r="459" spans="1:4" x14ac:dyDescent="0.25">
      <c r="A459" t="s">
        <v>20</v>
      </c>
      <c r="B459">
        <v>69</v>
      </c>
      <c r="C459" s="4">
        <f t="shared" si="14"/>
        <v>-782.14690265486729</v>
      </c>
      <c r="D459" s="4">
        <f t="shared" si="15"/>
        <v>611753.77733260242</v>
      </c>
    </row>
    <row r="460" spans="1:4" x14ac:dyDescent="0.25">
      <c r="A460" t="s">
        <v>20</v>
      </c>
      <c r="B460">
        <v>279</v>
      </c>
      <c r="C460" s="4">
        <f t="shared" si="14"/>
        <v>-572.14690265486729</v>
      </c>
      <c r="D460" s="4">
        <f t="shared" si="15"/>
        <v>327352.07821755821</v>
      </c>
    </row>
    <row r="461" spans="1:4" x14ac:dyDescent="0.25">
      <c r="A461" t="s">
        <v>20</v>
      </c>
      <c r="B461">
        <v>210</v>
      </c>
      <c r="C461" s="4">
        <f t="shared" si="14"/>
        <v>-641.14690265486729</v>
      </c>
      <c r="D461" s="4">
        <f t="shared" si="15"/>
        <v>411069.35078392987</v>
      </c>
    </row>
    <row r="462" spans="1:4" x14ac:dyDescent="0.25">
      <c r="A462" t="s">
        <v>20</v>
      </c>
      <c r="B462">
        <v>2100</v>
      </c>
      <c r="C462" s="4">
        <f t="shared" si="14"/>
        <v>1248.8530973451327</v>
      </c>
      <c r="D462" s="4">
        <f t="shared" si="15"/>
        <v>1559634.0587485316</v>
      </c>
    </row>
    <row r="463" spans="1:4" x14ac:dyDescent="0.25">
      <c r="A463" t="s">
        <v>20</v>
      </c>
      <c r="B463">
        <v>252</v>
      </c>
      <c r="C463" s="4">
        <f t="shared" si="14"/>
        <v>-599.14690265486729</v>
      </c>
      <c r="D463" s="4">
        <f t="shared" si="15"/>
        <v>358977.010960921</v>
      </c>
    </row>
    <row r="464" spans="1:4" x14ac:dyDescent="0.25">
      <c r="A464" t="s">
        <v>20</v>
      </c>
      <c r="B464">
        <v>1280</v>
      </c>
      <c r="C464" s="4">
        <f t="shared" si="14"/>
        <v>428.85309734513271</v>
      </c>
      <c r="D464" s="4">
        <f t="shared" si="15"/>
        <v>183914.97910251387</v>
      </c>
    </row>
    <row r="465" spans="1:4" x14ac:dyDescent="0.25">
      <c r="A465" t="s">
        <v>20</v>
      </c>
      <c r="B465">
        <v>157</v>
      </c>
      <c r="C465" s="4">
        <f t="shared" si="14"/>
        <v>-694.14690265486729</v>
      </c>
      <c r="D465" s="4">
        <f t="shared" si="15"/>
        <v>481839.92246534582</v>
      </c>
    </row>
    <row r="466" spans="1:4" x14ac:dyDescent="0.25">
      <c r="A466" t="s">
        <v>20</v>
      </c>
      <c r="B466">
        <v>194</v>
      </c>
      <c r="C466" s="4">
        <f t="shared" si="14"/>
        <v>-657.14690265486729</v>
      </c>
      <c r="D466" s="4">
        <f t="shared" si="15"/>
        <v>431842.05166888563</v>
      </c>
    </row>
    <row r="467" spans="1:4" x14ac:dyDescent="0.25">
      <c r="A467" t="s">
        <v>20</v>
      </c>
      <c r="B467">
        <v>82</v>
      </c>
      <c r="C467" s="4">
        <f t="shared" si="14"/>
        <v>-769.14690265486729</v>
      </c>
      <c r="D467" s="4">
        <f t="shared" si="15"/>
        <v>591586.9578635759</v>
      </c>
    </row>
    <row r="468" spans="1:4" x14ac:dyDescent="0.25">
      <c r="A468" t="s">
        <v>20</v>
      </c>
      <c r="B468">
        <v>4233</v>
      </c>
      <c r="C468" s="4">
        <f t="shared" si="14"/>
        <v>3381.8530973451325</v>
      </c>
      <c r="D468" s="4">
        <f t="shared" si="15"/>
        <v>11436930.372022865</v>
      </c>
    </row>
    <row r="469" spans="1:4" x14ac:dyDescent="0.25">
      <c r="A469" t="s">
        <v>20</v>
      </c>
      <c r="B469">
        <v>1297</v>
      </c>
      <c r="C469" s="4">
        <f t="shared" si="14"/>
        <v>445.85309734513271</v>
      </c>
      <c r="D469" s="4">
        <f t="shared" si="15"/>
        <v>198784.98441224839</v>
      </c>
    </row>
    <row r="470" spans="1:4" x14ac:dyDescent="0.25">
      <c r="A470" t="s">
        <v>20</v>
      </c>
      <c r="B470">
        <v>165</v>
      </c>
      <c r="C470" s="4">
        <f t="shared" si="14"/>
        <v>-686.14690265486729</v>
      </c>
      <c r="D470" s="4">
        <f t="shared" si="15"/>
        <v>470797.57202286791</v>
      </c>
    </row>
    <row r="471" spans="1:4" x14ac:dyDescent="0.25">
      <c r="A471" t="s">
        <v>20</v>
      </c>
      <c r="B471">
        <v>119</v>
      </c>
      <c r="C471" s="4">
        <f t="shared" si="14"/>
        <v>-732.14690265486729</v>
      </c>
      <c r="D471" s="4">
        <f t="shared" si="15"/>
        <v>536039.0870671157</v>
      </c>
    </row>
    <row r="472" spans="1:4" x14ac:dyDescent="0.25">
      <c r="A472" t="s">
        <v>20</v>
      </c>
      <c r="B472">
        <v>1797</v>
      </c>
      <c r="C472" s="4">
        <f t="shared" si="14"/>
        <v>945.85309734513271</v>
      </c>
      <c r="D472" s="4">
        <f t="shared" si="15"/>
        <v>894638.08175738109</v>
      </c>
    </row>
    <row r="473" spans="1:4" x14ac:dyDescent="0.25">
      <c r="A473" t="s">
        <v>20</v>
      </c>
      <c r="B473">
        <v>261</v>
      </c>
      <c r="C473" s="4">
        <f t="shared" si="14"/>
        <v>-590.14690265486729</v>
      </c>
      <c r="D473" s="4">
        <f t="shared" si="15"/>
        <v>348273.36671313341</v>
      </c>
    </row>
    <row r="474" spans="1:4" x14ac:dyDescent="0.25">
      <c r="A474" t="s">
        <v>20</v>
      </c>
      <c r="B474">
        <v>157</v>
      </c>
      <c r="C474" s="4">
        <f t="shared" si="14"/>
        <v>-694.14690265486729</v>
      </c>
      <c r="D474" s="4">
        <f t="shared" si="15"/>
        <v>481839.92246534582</v>
      </c>
    </row>
    <row r="475" spans="1:4" x14ac:dyDescent="0.25">
      <c r="A475" t="s">
        <v>20</v>
      </c>
      <c r="B475">
        <v>3533</v>
      </c>
      <c r="C475" s="4">
        <f t="shared" si="14"/>
        <v>2681.8530973451325</v>
      </c>
      <c r="D475" s="4">
        <f t="shared" si="15"/>
        <v>7192336.0357396808</v>
      </c>
    </row>
    <row r="476" spans="1:4" x14ac:dyDescent="0.25">
      <c r="A476" t="s">
        <v>20</v>
      </c>
      <c r="B476">
        <v>155</v>
      </c>
      <c r="C476" s="4">
        <f t="shared" si="14"/>
        <v>-696.14690265486729</v>
      </c>
      <c r="D476" s="4">
        <f t="shared" si="15"/>
        <v>484620.51007596526</v>
      </c>
    </row>
    <row r="477" spans="1:4" x14ac:dyDescent="0.25">
      <c r="A477" t="s">
        <v>20</v>
      </c>
      <c r="B477">
        <v>132</v>
      </c>
      <c r="C477" s="4">
        <f t="shared" si="14"/>
        <v>-719.14690265486729</v>
      </c>
      <c r="D477" s="4">
        <f t="shared" si="15"/>
        <v>517172.26759808918</v>
      </c>
    </row>
    <row r="478" spans="1:4" x14ac:dyDescent="0.25">
      <c r="A478" t="s">
        <v>20</v>
      </c>
      <c r="B478">
        <v>1354</v>
      </c>
      <c r="C478" s="4">
        <f t="shared" si="14"/>
        <v>502.85309734513271</v>
      </c>
      <c r="D478" s="4">
        <f t="shared" si="15"/>
        <v>252861.23750959351</v>
      </c>
    </row>
    <row r="479" spans="1:4" x14ac:dyDescent="0.25">
      <c r="A479" t="s">
        <v>20</v>
      </c>
      <c r="B479">
        <v>48</v>
      </c>
      <c r="C479" s="4">
        <f t="shared" si="14"/>
        <v>-803.14690265486729</v>
      </c>
      <c r="D479" s="4">
        <f t="shared" si="15"/>
        <v>645044.94724410691</v>
      </c>
    </row>
    <row r="480" spans="1:4" x14ac:dyDescent="0.25">
      <c r="A480" t="s">
        <v>20</v>
      </c>
      <c r="B480">
        <v>110</v>
      </c>
      <c r="C480" s="4">
        <f t="shared" si="14"/>
        <v>-741.14690265486729</v>
      </c>
      <c r="D480" s="4">
        <f t="shared" si="15"/>
        <v>549298.73131490336</v>
      </c>
    </row>
    <row r="481" spans="1:4" x14ac:dyDescent="0.25">
      <c r="A481" t="s">
        <v>20</v>
      </c>
      <c r="B481">
        <v>172</v>
      </c>
      <c r="C481" s="4">
        <f t="shared" si="14"/>
        <v>-679.14690265486729</v>
      </c>
      <c r="D481" s="4">
        <f t="shared" si="15"/>
        <v>461240.51538569981</v>
      </c>
    </row>
    <row r="482" spans="1:4" x14ac:dyDescent="0.25">
      <c r="A482" t="s">
        <v>20</v>
      </c>
      <c r="B482">
        <v>307</v>
      </c>
      <c r="C482" s="4">
        <f t="shared" si="14"/>
        <v>-544.14690265486729</v>
      </c>
      <c r="D482" s="4">
        <f t="shared" si="15"/>
        <v>296095.85166888562</v>
      </c>
    </row>
    <row r="483" spans="1:4" x14ac:dyDescent="0.25">
      <c r="A483" t="s">
        <v>20</v>
      </c>
      <c r="B483">
        <v>160</v>
      </c>
      <c r="C483" s="4">
        <f t="shared" si="14"/>
        <v>-691.14690265486729</v>
      </c>
      <c r="D483" s="4">
        <f t="shared" si="15"/>
        <v>477684.04104941658</v>
      </c>
    </row>
    <row r="484" spans="1:4" x14ac:dyDescent="0.25">
      <c r="A484" t="s">
        <v>20</v>
      </c>
      <c r="B484">
        <v>1467</v>
      </c>
      <c r="C484" s="4">
        <f t="shared" si="14"/>
        <v>615.85309734513271</v>
      </c>
      <c r="D484" s="4">
        <f t="shared" si="15"/>
        <v>379275.03750959353</v>
      </c>
    </row>
    <row r="485" spans="1:4" x14ac:dyDescent="0.25">
      <c r="A485" t="s">
        <v>20</v>
      </c>
      <c r="B485">
        <v>2662</v>
      </c>
      <c r="C485" s="4">
        <f t="shared" si="14"/>
        <v>1810.8530973451327</v>
      </c>
      <c r="D485" s="4">
        <f t="shared" si="15"/>
        <v>3279188.9401644608</v>
      </c>
    </row>
    <row r="486" spans="1:4" x14ac:dyDescent="0.25">
      <c r="A486" t="s">
        <v>20</v>
      </c>
      <c r="B486">
        <v>452</v>
      </c>
      <c r="C486" s="4">
        <f t="shared" si="14"/>
        <v>-399.14690265486729</v>
      </c>
      <c r="D486" s="4">
        <f t="shared" si="15"/>
        <v>159318.24989897411</v>
      </c>
    </row>
    <row r="487" spans="1:4" x14ac:dyDescent="0.25">
      <c r="A487" t="s">
        <v>20</v>
      </c>
      <c r="B487">
        <v>158</v>
      </c>
      <c r="C487" s="4">
        <f t="shared" si="14"/>
        <v>-693.14690265486729</v>
      </c>
      <c r="D487" s="4">
        <f t="shared" si="15"/>
        <v>480452.62866003608</v>
      </c>
    </row>
    <row r="488" spans="1:4" x14ac:dyDescent="0.25">
      <c r="A488" t="s">
        <v>20</v>
      </c>
      <c r="B488">
        <v>225</v>
      </c>
      <c r="C488" s="4">
        <f t="shared" si="14"/>
        <v>-626.14690265486729</v>
      </c>
      <c r="D488" s="4">
        <f t="shared" si="15"/>
        <v>392059.94370428385</v>
      </c>
    </row>
    <row r="489" spans="1:4" x14ac:dyDescent="0.25">
      <c r="A489" t="s">
        <v>20</v>
      </c>
      <c r="B489">
        <v>65</v>
      </c>
      <c r="C489" s="4">
        <f t="shared" si="14"/>
        <v>-786.14690265486729</v>
      </c>
      <c r="D489" s="4">
        <f t="shared" si="15"/>
        <v>618026.9525538414</v>
      </c>
    </row>
    <row r="490" spans="1:4" x14ac:dyDescent="0.25">
      <c r="A490" t="s">
        <v>20</v>
      </c>
      <c r="B490">
        <v>163</v>
      </c>
      <c r="C490" s="4">
        <f t="shared" si="14"/>
        <v>-688.14690265486729</v>
      </c>
      <c r="D490" s="4">
        <f t="shared" si="15"/>
        <v>473546.1596334874</v>
      </c>
    </row>
    <row r="491" spans="1:4" x14ac:dyDescent="0.25">
      <c r="A491" t="s">
        <v>20</v>
      </c>
      <c r="B491">
        <v>85</v>
      </c>
      <c r="C491" s="4">
        <f t="shared" si="14"/>
        <v>-766.14690265486729</v>
      </c>
      <c r="D491" s="4">
        <f t="shared" si="15"/>
        <v>586981.07644764672</v>
      </c>
    </row>
    <row r="492" spans="1:4" x14ac:dyDescent="0.25">
      <c r="A492" t="s">
        <v>20</v>
      </c>
      <c r="B492">
        <v>217</v>
      </c>
      <c r="C492" s="4">
        <f t="shared" si="14"/>
        <v>-634.14690265486729</v>
      </c>
      <c r="D492" s="4">
        <f t="shared" si="15"/>
        <v>402142.29414676171</v>
      </c>
    </row>
    <row r="493" spans="1:4" x14ac:dyDescent="0.25">
      <c r="A493" t="s">
        <v>20</v>
      </c>
      <c r="B493">
        <v>150</v>
      </c>
      <c r="C493" s="4">
        <f t="shared" si="14"/>
        <v>-701.14690265486729</v>
      </c>
      <c r="D493" s="4">
        <f t="shared" si="15"/>
        <v>491606.97910251393</v>
      </c>
    </row>
    <row r="494" spans="1:4" x14ac:dyDescent="0.25">
      <c r="A494" t="s">
        <v>20</v>
      </c>
      <c r="B494">
        <v>3272</v>
      </c>
      <c r="C494" s="4">
        <f t="shared" si="14"/>
        <v>2420.8530973451325</v>
      </c>
      <c r="D494" s="4">
        <f t="shared" si="15"/>
        <v>5860529.7189255217</v>
      </c>
    </row>
    <row r="495" spans="1:4" x14ac:dyDescent="0.25">
      <c r="A495" t="s">
        <v>20</v>
      </c>
      <c r="B495">
        <v>300</v>
      </c>
      <c r="C495" s="4">
        <f t="shared" si="14"/>
        <v>-551.14690265486729</v>
      </c>
      <c r="D495" s="4">
        <f t="shared" si="15"/>
        <v>303762.90830605378</v>
      </c>
    </row>
    <row r="496" spans="1:4" x14ac:dyDescent="0.25">
      <c r="A496" t="s">
        <v>20</v>
      </c>
      <c r="B496">
        <v>126</v>
      </c>
      <c r="C496" s="4">
        <f t="shared" si="14"/>
        <v>-725.14690265486729</v>
      </c>
      <c r="D496" s="4">
        <f t="shared" si="15"/>
        <v>525838.03042994754</v>
      </c>
    </row>
    <row r="497" spans="1:4" x14ac:dyDescent="0.25">
      <c r="A497" t="s">
        <v>20</v>
      </c>
      <c r="B497">
        <v>2320</v>
      </c>
      <c r="C497" s="4">
        <f t="shared" si="14"/>
        <v>1468.8530973451327</v>
      </c>
      <c r="D497" s="4">
        <f t="shared" si="15"/>
        <v>2157529.4215803901</v>
      </c>
    </row>
    <row r="498" spans="1:4" x14ac:dyDescent="0.25">
      <c r="A498" t="s">
        <v>20</v>
      </c>
      <c r="B498">
        <v>81</v>
      </c>
      <c r="C498" s="4">
        <f t="shared" si="14"/>
        <v>-770.14690265486729</v>
      </c>
      <c r="D498" s="4">
        <f t="shared" si="15"/>
        <v>593126.25166888558</v>
      </c>
    </row>
    <row r="499" spans="1:4" x14ac:dyDescent="0.25">
      <c r="A499" t="s">
        <v>20</v>
      </c>
      <c r="B499">
        <v>1887</v>
      </c>
      <c r="C499" s="4">
        <f t="shared" si="14"/>
        <v>1035.8530973451327</v>
      </c>
      <c r="D499" s="4">
        <f t="shared" si="15"/>
        <v>1072991.639279505</v>
      </c>
    </row>
    <row r="500" spans="1:4" x14ac:dyDescent="0.25">
      <c r="A500" t="s">
        <v>20</v>
      </c>
      <c r="B500">
        <v>4358</v>
      </c>
      <c r="C500" s="4">
        <f t="shared" si="14"/>
        <v>3506.8530973451325</v>
      </c>
      <c r="D500" s="4">
        <f t="shared" si="15"/>
        <v>12298018.646359149</v>
      </c>
    </row>
    <row r="501" spans="1:4" x14ac:dyDescent="0.25">
      <c r="A501" t="s">
        <v>20</v>
      </c>
      <c r="B501">
        <v>53</v>
      </c>
      <c r="C501" s="4">
        <f t="shared" si="14"/>
        <v>-798.14690265486729</v>
      </c>
      <c r="D501" s="4">
        <f t="shared" si="15"/>
        <v>637038.47821755824</v>
      </c>
    </row>
    <row r="502" spans="1:4" x14ac:dyDescent="0.25">
      <c r="A502" t="s">
        <v>20</v>
      </c>
      <c r="B502">
        <v>2414</v>
      </c>
      <c r="C502" s="4">
        <f t="shared" si="14"/>
        <v>1562.8530973451327</v>
      </c>
      <c r="D502" s="4">
        <f t="shared" si="15"/>
        <v>2442509.803881275</v>
      </c>
    </row>
    <row r="503" spans="1:4" x14ac:dyDescent="0.25">
      <c r="A503" t="s">
        <v>20</v>
      </c>
      <c r="B503">
        <v>80</v>
      </c>
      <c r="C503" s="4">
        <f t="shared" si="14"/>
        <v>-771.14690265486729</v>
      </c>
      <c r="D503" s="4">
        <f t="shared" si="15"/>
        <v>594667.54547419539</v>
      </c>
    </row>
    <row r="504" spans="1:4" x14ac:dyDescent="0.25">
      <c r="A504" t="s">
        <v>20</v>
      </c>
      <c r="B504">
        <v>193</v>
      </c>
      <c r="C504" s="4">
        <f t="shared" si="14"/>
        <v>-658.14690265486729</v>
      </c>
      <c r="D504" s="4">
        <f t="shared" si="15"/>
        <v>433157.34547419538</v>
      </c>
    </row>
    <row r="505" spans="1:4" x14ac:dyDescent="0.25">
      <c r="A505" t="s">
        <v>20</v>
      </c>
      <c r="B505">
        <v>52</v>
      </c>
      <c r="C505" s="4">
        <f t="shared" si="14"/>
        <v>-799.14690265486729</v>
      </c>
      <c r="D505" s="4">
        <f t="shared" si="15"/>
        <v>638635.77202286792</v>
      </c>
    </row>
    <row r="506" spans="1:4" x14ac:dyDescent="0.25">
      <c r="A506" t="s">
        <v>20</v>
      </c>
      <c r="B506">
        <v>290</v>
      </c>
      <c r="C506" s="4">
        <f t="shared" si="14"/>
        <v>-561.14690265486729</v>
      </c>
      <c r="D506" s="4">
        <f t="shared" si="15"/>
        <v>314885.84635915112</v>
      </c>
    </row>
    <row r="507" spans="1:4" x14ac:dyDescent="0.25">
      <c r="A507" t="s">
        <v>20</v>
      </c>
      <c r="B507">
        <v>122</v>
      </c>
      <c r="C507" s="4">
        <f t="shared" si="14"/>
        <v>-729.14690265486729</v>
      </c>
      <c r="D507" s="4">
        <f t="shared" si="15"/>
        <v>531655.20565118652</v>
      </c>
    </row>
    <row r="508" spans="1:4" x14ac:dyDescent="0.25">
      <c r="A508" t="s">
        <v>20</v>
      </c>
      <c r="B508">
        <v>1470</v>
      </c>
      <c r="C508" s="4">
        <f t="shared" si="14"/>
        <v>618.85309734513271</v>
      </c>
      <c r="D508" s="4">
        <f t="shared" si="15"/>
        <v>382979.15609366429</v>
      </c>
    </row>
    <row r="509" spans="1:4" x14ac:dyDescent="0.25">
      <c r="A509" t="s">
        <v>20</v>
      </c>
      <c r="B509">
        <v>165</v>
      </c>
      <c r="C509" s="4">
        <f t="shared" si="14"/>
        <v>-686.14690265486729</v>
      </c>
      <c r="D509" s="4">
        <f t="shared" si="15"/>
        <v>470797.57202286791</v>
      </c>
    </row>
    <row r="510" spans="1:4" x14ac:dyDescent="0.25">
      <c r="A510" t="s">
        <v>20</v>
      </c>
      <c r="B510">
        <v>182</v>
      </c>
      <c r="C510" s="4">
        <f t="shared" si="14"/>
        <v>-669.14690265486729</v>
      </c>
      <c r="D510" s="4">
        <f t="shared" si="15"/>
        <v>447757.57733260246</v>
      </c>
    </row>
    <row r="511" spans="1:4" x14ac:dyDescent="0.25">
      <c r="A511" t="s">
        <v>20</v>
      </c>
      <c r="B511">
        <v>199</v>
      </c>
      <c r="C511" s="4">
        <f t="shared" si="14"/>
        <v>-652.14690265486729</v>
      </c>
      <c r="D511" s="4">
        <f t="shared" si="15"/>
        <v>425295.58264233696</v>
      </c>
    </row>
    <row r="512" spans="1:4" x14ac:dyDescent="0.25">
      <c r="A512" t="s">
        <v>20</v>
      </c>
      <c r="B512">
        <v>56</v>
      </c>
      <c r="C512" s="4">
        <f t="shared" si="14"/>
        <v>-795.14690265486729</v>
      </c>
      <c r="D512" s="4">
        <f t="shared" si="15"/>
        <v>632258.59680162894</v>
      </c>
    </row>
    <row r="513" spans="1:4" x14ac:dyDescent="0.25">
      <c r="A513" t="s">
        <v>20</v>
      </c>
      <c r="B513">
        <v>1460</v>
      </c>
      <c r="C513" s="4">
        <f t="shared" si="14"/>
        <v>608.85309734513271</v>
      </c>
      <c r="D513" s="4">
        <f t="shared" si="15"/>
        <v>370702.09414676164</v>
      </c>
    </row>
    <row r="514" spans="1:4" x14ac:dyDescent="0.25">
      <c r="A514" t="s">
        <v>20</v>
      </c>
      <c r="B514">
        <v>123</v>
      </c>
      <c r="C514" s="4">
        <f t="shared" si="14"/>
        <v>-728.14690265486729</v>
      </c>
      <c r="D514" s="4">
        <f t="shared" si="15"/>
        <v>530197.91184587684</v>
      </c>
    </row>
    <row r="515" spans="1:4" x14ac:dyDescent="0.25">
      <c r="A515" t="s">
        <v>20</v>
      </c>
      <c r="B515">
        <v>159</v>
      </c>
      <c r="C515" s="4">
        <f t="shared" ref="C515:C566" si="16">B515-$J$2</f>
        <v>-692.14690265486729</v>
      </c>
      <c r="D515" s="4">
        <f t="shared" ref="D515:D566" si="17">C515^2</f>
        <v>479067.33485472633</v>
      </c>
    </row>
    <row r="516" spans="1:4" x14ac:dyDescent="0.25">
      <c r="A516" t="s">
        <v>20</v>
      </c>
      <c r="B516">
        <v>110</v>
      </c>
      <c r="C516" s="4">
        <f t="shared" si="16"/>
        <v>-741.14690265486729</v>
      </c>
      <c r="D516" s="4">
        <f t="shared" si="17"/>
        <v>549298.73131490336</v>
      </c>
    </row>
    <row r="517" spans="1:4" x14ac:dyDescent="0.25">
      <c r="A517" t="s">
        <v>20</v>
      </c>
      <c r="B517">
        <v>236</v>
      </c>
      <c r="C517" s="4">
        <f t="shared" si="16"/>
        <v>-615.14690265486729</v>
      </c>
      <c r="D517" s="4">
        <f t="shared" si="17"/>
        <v>378405.71184587677</v>
      </c>
    </row>
    <row r="518" spans="1:4" x14ac:dyDescent="0.25">
      <c r="A518" t="s">
        <v>20</v>
      </c>
      <c r="B518">
        <v>191</v>
      </c>
      <c r="C518" s="4">
        <f t="shared" si="16"/>
        <v>-660.14690265486729</v>
      </c>
      <c r="D518" s="4">
        <f t="shared" si="17"/>
        <v>435793.93308481481</v>
      </c>
    </row>
    <row r="519" spans="1:4" x14ac:dyDescent="0.25">
      <c r="A519" t="s">
        <v>20</v>
      </c>
      <c r="B519">
        <v>3934</v>
      </c>
      <c r="C519" s="4">
        <f t="shared" si="16"/>
        <v>3082.8530973451325</v>
      </c>
      <c r="D519" s="4">
        <f t="shared" si="17"/>
        <v>9503983.2198104765</v>
      </c>
    </row>
    <row r="520" spans="1:4" x14ac:dyDescent="0.25">
      <c r="A520" t="s">
        <v>20</v>
      </c>
      <c r="B520">
        <v>80</v>
      </c>
      <c r="C520" s="4">
        <f t="shared" si="16"/>
        <v>-771.14690265486729</v>
      </c>
      <c r="D520" s="4">
        <f t="shared" si="17"/>
        <v>594667.54547419539</v>
      </c>
    </row>
    <row r="521" spans="1:4" x14ac:dyDescent="0.25">
      <c r="A521" t="s">
        <v>20</v>
      </c>
      <c r="B521">
        <v>462</v>
      </c>
      <c r="C521" s="4">
        <f t="shared" si="16"/>
        <v>-389.14690265486729</v>
      </c>
      <c r="D521" s="4">
        <f t="shared" si="17"/>
        <v>151435.31184587677</v>
      </c>
    </row>
    <row r="522" spans="1:4" x14ac:dyDescent="0.25">
      <c r="A522" t="s">
        <v>20</v>
      </c>
      <c r="B522">
        <v>179</v>
      </c>
      <c r="C522" s="4">
        <f t="shared" si="16"/>
        <v>-672.14690265486729</v>
      </c>
      <c r="D522" s="4">
        <f t="shared" si="17"/>
        <v>451781.45874853164</v>
      </c>
    </row>
    <row r="523" spans="1:4" x14ac:dyDescent="0.25">
      <c r="A523" t="s">
        <v>20</v>
      </c>
      <c r="B523">
        <v>1866</v>
      </c>
      <c r="C523" s="4">
        <f t="shared" si="16"/>
        <v>1014.8530973451327</v>
      </c>
      <c r="D523" s="4">
        <f t="shared" si="17"/>
        <v>1029926.8091910094</v>
      </c>
    </row>
    <row r="524" spans="1:4" x14ac:dyDescent="0.25">
      <c r="A524" t="s">
        <v>20</v>
      </c>
      <c r="B524">
        <v>156</v>
      </c>
      <c r="C524" s="4">
        <f t="shared" si="16"/>
        <v>-695.14690265486729</v>
      </c>
      <c r="D524" s="4">
        <f t="shared" si="17"/>
        <v>483229.21627065557</v>
      </c>
    </row>
    <row r="525" spans="1:4" x14ac:dyDescent="0.25">
      <c r="A525" t="s">
        <v>20</v>
      </c>
      <c r="B525">
        <v>255</v>
      </c>
      <c r="C525" s="4">
        <f t="shared" si="16"/>
        <v>-596.14690265486729</v>
      </c>
      <c r="D525" s="4">
        <f t="shared" si="17"/>
        <v>355391.12954499183</v>
      </c>
    </row>
    <row r="526" spans="1:4" x14ac:dyDescent="0.25">
      <c r="A526" t="s">
        <v>20</v>
      </c>
      <c r="B526">
        <v>2261</v>
      </c>
      <c r="C526" s="4">
        <f t="shared" si="16"/>
        <v>1409.8530973451327</v>
      </c>
      <c r="D526" s="4">
        <f t="shared" si="17"/>
        <v>1987685.7560936643</v>
      </c>
    </row>
    <row r="527" spans="1:4" x14ac:dyDescent="0.25">
      <c r="A527" t="s">
        <v>20</v>
      </c>
      <c r="B527">
        <v>40</v>
      </c>
      <c r="C527" s="4">
        <f t="shared" si="16"/>
        <v>-811.14690265486729</v>
      </c>
      <c r="D527" s="4">
        <f t="shared" si="17"/>
        <v>657959.29768658476</v>
      </c>
    </row>
    <row r="528" spans="1:4" x14ac:dyDescent="0.25">
      <c r="A528" t="s">
        <v>20</v>
      </c>
      <c r="B528">
        <v>2289</v>
      </c>
      <c r="C528" s="4">
        <f t="shared" si="16"/>
        <v>1437.8530973451327</v>
      </c>
      <c r="D528" s="4">
        <f t="shared" si="17"/>
        <v>2067421.5295449917</v>
      </c>
    </row>
    <row r="529" spans="1:4" x14ac:dyDescent="0.25">
      <c r="A529" t="s">
        <v>20</v>
      </c>
      <c r="B529">
        <v>65</v>
      </c>
      <c r="C529" s="4">
        <f t="shared" si="16"/>
        <v>-786.14690265486729</v>
      </c>
      <c r="D529" s="4">
        <f t="shared" si="17"/>
        <v>618026.9525538414</v>
      </c>
    </row>
    <row r="530" spans="1:4" x14ac:dyDescent="0.25">
      <c r="A530" t="s">
        <v>20</v>
      </c>
      <c r="B530">
        <v>3777</v>
      </c>
      <c r="C530" s="4">
        <f t="shared" si="16"/>
        <v>2925.8530973451325</v>
      </c>
      <c r="D530" s="4">
        <f t="shared" si="17"/>
        <v>8560616.3472441044</v>
      </c>
    </row>
    <row r="531" spans="1:4" x14ac:dyDescent="0.25">
      <c r="A531" t="s">
        <v>20</v>
      </c>
      <c r="B531">
        <v>184</v>
      </c>
      <c r="C531" s="4">
        <f t="shared" si="16"/>
        <v>-667.14690265486729</v>
      </c>
      <c r="D531" s="4">
        <f t="shared" si="17"/>
        <v>445084.98972198297</v>
      </c>
    </row>
    <row r="532" spans="1:4" x14ac:dyDescent="0.25">
      <c r="A532" t="s">
        <v>20</v>
      </c>
      <c r="B532">
        <v>85</v>
      </c>
      <c r="C532" s="4">
        <f t="shared" si="16"/>
        <v>-766.14690265486729</v>
      </c>
      <c r="D532" s="4">
        <f t="shared" si="17"/>
        <v>586981.07644764672</v>
      </c>
    </row>
    <row r="533" spans="1:4" x14ac:dyDescent="0.25">
      <c r="A533" t="s">
        <v>20</v>
      </c>
      <c r="B533">
        <v>144</v>
      </c>
      <c r="C533" s="4">
        <f t="shared" si="16"/>
        <v>-707.14690265486729</v>
      </c>
      <c r="D533" s="4">
        <f t="shared" si="17"/>
        <v>500056.74193437234</v>
      </c>
    </row>
    <row r="534" spans="1:4" x14ac:dyDescent="0.25">
      <c r="A534" t="s">
        <v>20</v>
      </c>
      <c r="B534">
        <v>1902</v>
      </c>
      <c r="C534" s="4">
        <f t="shared" si="16"/>
        <v>1050.8530973451327</v>
      </c>
      <c r="D534" s="4">
        <f t="shared" si="17"/>
        <v>1104292.2321998589</v>
      </c>
    </row>
    <row r="535" spans="1:4" x14ac:dyDescent="0.25">
      <c r="A535" t="s">
        <v>20</v>
      </c>
      <c r="B535">
        <v>105</v>
      </c>
      <c r="C535" s="4">
        <f t="shared" si="16"/>
        <v>-746.14690265486729</v>
      </c>
      <c r="D535" s="4">
        <f t="shared" si="17"/>
        <v>556735.20034145203</v>
      </c>
    </row>
    <row r="536" spans="1:4" x14ac:dyDescent="0.25">
      <c r="A536" t="s">
        <v>20</v>
      </c>
      <c r="B536">
        <v>132</v>
      </c>
      <c r="C536" s="4">
        <f t="shared" si="16"/>
        <v>-719.14690265486729</v>
      </c>
      <c r="D536" s="4">
        <f t="shared" si="17"/>
        <v>517172.26759808918</v>
      </c>
    </row>
    <row r="537" spans="1:4" x14ac:dyDescent="0.25">
      <c r="A537" t="s">
        <v>20</v>
      </c>
      <c r="B537">
        <v>96</v>
      </c>
      <c r="C537" s="4">
        <f t="shared" si="16"/>
        <v>-755.14690265486729</v>
      </c>
      <c r="D537" s="4">
        <f t="shared" si="17"/>
        <v>570246.84458923957</v>
      </c>
    </row>
    <row r="538" spans="1:4" x14ac:dyDescent="0.25">
      <c r="A538" t="s">
        <v>20</v>
      </c>
      <c r="B538">
        <v>114</v>
      </c>
      <c r="C538" s="4">
        <f t="shared" si="16"/>
        <v>-737.14690265486729</v>
      </c>
      <c r="D538" s="4">
        <f t="shared" si="17"/>
        <v>543385.55609366437</v>
      </c>
    </row>
    <row r="539" spans="1:4" x14ac:dyDescent="0.25">
      <c r="A539" t="s">
        <v>20</v>
      </c>
      <c r="B539">
        <v>203</v>
      </c>
      <c r="C539" s="4">
        <f t="shared" si="16"/>
        <v>-648.14690265486729</v>
      </c>
      <c r="D539" s="4">
        <f t="shared" si="17"/>
        <v>420094.40742109803</v>
      </c>
    </row>
    <row r="540" spans="1:4" x14ac:dyDescent="0.25">
      <c r="A540" t="s">
        <v>20</v>
      </c>
      <c r="B540">
        <v>1559</v>
      </c>
      <c r="C540" s="4">
        <f t="shared" si="16"/>
        <v>707.85309734513271</v>
      </c>
      <c r="D540" s="4">
        <f t="shared" si="17"/>
        <v>501056.00742109795</v>
      </c>
    </row>
    <row r="541" spans="1:4" x14ac:dyDescent="0.25">
      <c r="A541" t="s">
        <v>20</v>
      </c>
      <c r="B541">
        <v>1548</v>
      </c>
      <c r="C541" s="4">
        <f t="shared" si="16"/>
        <v>696.85309734513271</v>
      </c>
      <c r="D541" s="4">
        <f t="shared" si="17"/>
        <v>485604.23927950498</v>
      </c>
    </row>
    <row r="542" spans="1:4" x14ac:dyDescent="0.25">
      <c r="A542" t="s">
        <v>20</v>
      </c>
      <c r="B542">
        <v>80</v>
      </c>
      <c r="C542" s="4">
        <f t="shared" si="16"/>
        <v>-771.14690265486729</v>
      </c>
      <c r="D542" s="4">
        <f t="shared" si="17"/>
        <v>594667.54547419539</v>
      </c>
    </row>
    <row r="543" spans="1:4" x14ac:dyDescent="0.25">
      <c r="A543" t="s">
        <v>20</v>
      </c>
      <c r="B543">
        <v>131</v>
      </c>
      <c r="C543" s="4">
        <f t="shared" si="16"/>
        <v>-720.14690265486729</v>
      </c>
      <c r="D543" s="4">
        <f t="shared" si="17"/>
        <v>518611.56140339893</v>
      </c>
    </row>
    <row r="544" spans="1:4" x14ac:dyDescent="0.25">
      <c r="A544" t="s">
        <v>20</v>
      </c>
      <c r="B544">
        <v>112</v>
      </c>
      <c r="C544" s="4">
        <f t="shared" si="16"/>
        <v>-739.14690265486729</v>
      </c>
      <c r="D544" s="4">
        <f t="shared" si="17"/>
        <v>546338.14370428387</v>
      </c>
    </row>
    <row r="545" spans="1:4" x14ac:dyDescent="0.25">
      <c r="A545" t="s">
        <v>20</v>
      </c>
      <c r="B545">
        <v>155</v>
      </c>
      <c r="C545" s="4">
        <f t="shared" si="16"/>
        <v>-696.14690265486729</v>
      </c>
      <c r="D545" s="4">
        <f t="shared" si="17"/>
        <v>484620.51007596526</v>
      </c>
    </row>
    <row r="546" spans="1:4" x14ac:dyDescent="0.25">
      <c r="A546" t="s">
        <v>20</v>
      </c>
      <c r="B546">
        <v>266</v>
      </c>
      <c r="C546" s="4">
        <f t="shared" si="16"/>
        <v>-585.14690265486729</v>
      </c>
      <c r="D546" s="4">
        <f t="shared" si="17"/>
        <v>342396.89768658474</v>
      </c>
    </row>
    <row r="547" spans="1:4" x14ac:dyDescent="0.25">
      <c r="A547" t="s">
        <v>20</v>
      </c>
      <c r="B547">
        <v>155</v>
      </c>
      <c r="C547" s="4">
        <f t="shared" si="16"/>
        <v>-696.14690265486729</v>
      </c>
      <c r="D547" s="4">
        <f t="shared" si="17"/>
        <v>484620.51007596526</v>
      </c>
    </row>
    <row r="548" spans="1:4" x14ac:dyDescent="0.25">
      <c r="A548" t="s">
        <v>20</v>
      </c>
      <c r="B548">
        <v>207</v>
      </c>
      <c r="C548" s="4">
        <f t="shared" si="16"/>
        <v>-644.14690265486729</v>
      </c>
      <c r="D548" s="4">
        <f t="shared" si="17"/>
        <v>414925.23219985905</v>
      </c>
    </row>
    <row r="549" spans="1:4" x14ac:dyDescent="0.25">
      <c r="A549" t="s">
        <v>20</v>
      </c>
      <c r="B549">
        <v>245</v>
      </c>
      <c r="C549" s="4">
        <f t="shared" si="16"/>
        <v>-606.14690265486729</v>
      </c>
      <c r="D549" s="4">
        <f t="shared" si="17"/>
        <v>367414.06759808917</v>
      </c>
    </row>
    <row r="550" spans="1:4" x14ac:dyDescent="0.25">
      <c r="A550" t="s">
        <v>20</v>
      </c>
      <c r="B550">
        <v>1573</v>
      </c>
      <c r="C550" s="4">
        <f t="shared" si="16"/>
        <v>721.85309734513271</v>
      </c>
      <c r="D550" s="4">
        <f t="shared" si="17"/>
        <v>521071.89414676162</v>
      </c>
    </row>
    <row r="551" spans="1:4" x14ac:dyDescent="0.25">
      <c r="A551" t="s">
        <v>20</v>
      </c>
      <c r="B551">
        <v>114</v>
      </c>
      <c r="C551" s="4">
        <f t="shared" si="16"/>
        <v>-737.14690265486729</v>
      </c>
      <c r="D551" s="4">
        <f t="shared" si="17"/>
        <v>543385.55609366437</v>
      </c>
    </row>
    <row r="552" spans="1:4" x14ac:dyDescent="0.25">
      <c r="A552" t="s">
        <v>20</v>
      </c>
      <c r="B552">
        <v>93</v>
      </c>
      <c r="C552" s="4">
        <f t="shared" si="16"/>
        <v>-758.14690265486729</v>
      </c>
      <c r="D552" s="4">
        <f t="shared" si="17"/>
        <v>574786.72600516886</v>
      </c>
    </row>
    <row r="553" spans="1:4" x14ac:dyDescent="0.25">
      <c r="A553" t="s">
        <v>20</v>
      </c>
      <c r="B553">
        <v>1681</v>
      </c>
      <c r="C553" s="4">
        <f t="shared" si="16"/>
        <v>829.85309734513271</v>
      </c>
      <c r="D553" s="4">
        <f t="shared" si="17"/>
        <v>688656.16317331034</v>
      </c>
    </row>
    <row r="554" spans="1:4" x14ac:dyDescent="0.25">
      <c r="A554" t="s">
        <v>20</v>
      </c>
      <c r="B554">
        <v>32</v>
      </c>
      <c r="C554" s="4">
        <f t="shared" si="16"/>
        <v>-819.14690265486729</v>
      </c>
      <c r="D554" s="4">
        <f t="shared" si="17"/>
        <v>671001.64812906261</v>
      </c>
    </row>
    <row r="555" spans="1:4" x14ac:dyDescent="0.25">
      <c r="A555" t="s">
        <v>20</v>
      </c>
      <c r="B555">
        <v>135</v>
      </c>
      <c r="C555" s="4">
        <f t="shared" si="16"/>
        <v>-716.14690265486729</v>
      </c>
      <c r="D555" s="4">
        <f t="shared" si="17"/>
        <v>512866.38618215994</v>
      </c>
    </row>
    <row r="556" spans="1:4" x14ac:dyDescent="0.25">
      <c r="A556" t="s">
        <v>20</v>
      </c>
      <c r="B556">
        <v>140</v>
      </c>
      <c r="C556" s="4">
        <f t="shared" si="16"/>
        <v>-711.14690265486729</v>
      </c>
      <c r="D556" s="4">
        <f t="shared" si="17"/>
        <v>505729.91715561127</v>
      </c>
    </row>
    <row r="557" spans="1:4" x14ac:dyDescent="0.25">
      <c r="A557" t="s">
        <v>20</v>
      </c>
      <c r="B557">
        <v>92</v>
      </c>
      <c r="C557" s="4">
        <f t="shared" si="16"/>
        <v>-759.14690265486729</v>
      </c>
      <c r="D557" s="4">
        <f t="shared" si="17"/>
        <v>576304.01981047855</v>
      </c>
    </row>
    <row r="558" spans="1:4" x14ac:dyDescent="0.25">
      <c r="A558" t="s">
        <v>20</v>
      </c>
      <c r="B558">
        <v>1015</v>
      </c>
      <c r="C558" s="4">
        <f t="shared" si="16"/>
        <v>163.85309734513271</v>
      </c>
      <c r="D558" s="4">
        <f t="shared" si="17"/>
        <v>26847.837509593537</v>
      </c>
    </row>
    <row r="559" spans="1:4" x14ac:dyDescent="0.25">
      <c r="A559" t="s">
        <v>20</v>
      </c>
      <c r="B559">
        <v>323</v>
      </c>
      <c r="C559" s="4">
        <f t="shared" si="16"/>
        <v>-528.14690265486729</v>
      </c>
      <c r="D559" s="4">
        <f t="shared" si="17"/>
        <v>278939.15078392986</v>
      </c>
    </row>
    <row r="560" spans="1:4" x14ac:dyDescent="0.25">
      <c r="A560" t="s">
        <v>20</v>
      </c>
      <c r="B560">
        <v>2326</v>
      </c>
      <c r="C560" s="4">
        <f t="shared" si="16"/>
        <v>1474.8530973451327</v>
      </c>
      <c r="D560" s="4">
        <f t="shared" si="17"/>
        <v>2175191.6587485317</v>
      </c>
    </row>
    <row r="561" spans="1:4" x14ac:dyDescent="0.25">
      <c r="A561" t="s">
        <v>20</v>
      </c>
      <c r="B561">
        <v>381</v>
      </c>
      <c r="C561" s="4">
        <f t="shared" si="16"/>
        <v>-470.14690265486729</v>
      </c>
      <c r="D561" s="4">
        <f t="shared" si="17"/>
        <v>221038.11007596526</v>
      </c>
    </row>
    <row r="562" spans="1:4" x14ac:dyDescent="0.25">
      <c r="A562" t="s">
        <v>20</v>
      </c>
      <c r="B562">
        <v>480</v>
      </c>
      <c r="C562" s="4">
        <f t="shared" si="16"/>
        <v>-371.14690265486729</v>
      </c>
      <c r="D562" s="4">
        <f t="shared" si="17"/>
        <v>137750.02335030155</v>
      </c>
    </row>
    <row r="563" spans="1:4" x14ac:dyDescent="0.25">
      <c r="A563" t="s">
        <v>20</v>
      </c>
      <c r="B563">
        <v>226</v>
      </c>
      <c r="C563" s="4">
        <f t="shared" si="16"/>
        <v>-625.14690265486729</v>
      </c>
      <c r="D563" s="4">
        <f t="shared" si="17"/>
        <v>390808.64989897411</v>
      </c>
    </row>
    <row r="564" spans="1:4" x14ac:dyDescent="0.25">
      <c r="A564" t="s">
        <v>20</v>
      </c>
      <c r="B564">
        <v>241</v>
      </c>
      <c r="C564" s="4">
        <f t="shared" si="16"/>
        <v>-610.14690265486729</v>
      </c>
      <c r="D564" s="4">
        <f t="shared" si="17"/>
        <v>372279.24281932809</v>
      </c>
    </row>
    <row r="565" spans="1:4" x14ac:dyDescent="0.25">
      <c r="A565" t="s">
        <v>20</v>
      </c>
      <c r="B565">
        <v>132</v>
      </c>
      <c r="C565" s="4">
        <f t="shared" si="16"/>
        <v>-719.14690265486729</v>
      </c>
      <c r="D565" s="4">
        <f t="shared" si="17"/>
        <v>517172.26759808918</v>
      </c>
    </row>
    <row r="566" spans="1:4" x14ac:dyDescent="0.25">
      <c r="A566" t="s">
        <v>20</v>
      </c>
      <c r="B566">
        <v>2043</v>
      </c>
      <c r="C566" s="4">
        <f t="shared" si="16"/>
        <v>1191.8530973451327</v>
      </c>
      <c r="D566" s="4">
        <f t="shared" si="17"/>
        <v>1420513.8056511865</v>
      </c>
    </row>
  </sheetData>
  <conditionalFormatting sqref="A1:A3 A5:A1048141">
    <cfRule type="expression" dxfId="14" priority="21">
      <formula>"outcome=""failed"""</formula>
    </cfRule>
  </conditionalFormatting>
  <conditionalFormatting sqref="A1:A1048141">
    <cfRule type="cellIs" dxfId="13" priority="16" operator="between">
      <formula>"canceled"</formula>
      <formula>"canceled"</formula>
    </cfRule>
    <cfRule type="cellIs" dxfId="12" priority="17" operator="between">
      <formula>"Live"</formula>
      <formula>"Live"</formula>
    </cfRule>
    <cfRule type="cellIs" dxfId="11" priority="18" operator="between">
      <formula>"Successful"</formula>
      <formula>"Sucessful"</formula>
    </cfRule>
    <cfRule type="cellIs" dxfId="10" priority="19" operator="between">
      <formula>"Suc"</formula>
      <formula>"suc"</formula>
    </cfRule>
    <cfRule type="cellIs" dxfId="9" priority="20" operator="between">
      <formula>"failed"</formula>
      <formula>"failed"</formula>
    </cfRule>
  </conditionalFormatting>
  <conditionalFormatting sqref="E1:E365">
    <cfRule type="containsText" dxfId="8" priority="1" operator="containsText" text="canceled">
      <formula>NOT(ISERROR(SEARCH("canceled",E1)))</formula>
    </cfRule>
    <cfRule type="containsText" dxfId="7" priority="2" operator="containsText" text="live">
      <formula>NOT(ISERROR(SEARCH("live",E1)))</formula>
    </cfRule>
    <cfRule type="containsText" dxfId="6" priority="3" operator="containsText" text="failed">
      <formula>NOT(ISERROR(SEARCH("failed",E1)))</formula>
    </cfRule>
  </conditionalFormatting>
  <conditionalFormatting sqref="E1:E1047940">
    <cfRule type="cellIs" dxfId="5" priority="4" operator="between">
      <formula>"canceled"</formula>
      <formula>"canceled"</formula>
    </cfRule>
    <cfRule type="cellIs" dxfId="4" priority="5" operator="between">
      <formula>"Live"</formula>
      <formula>"Live"</formula>
    </cfRule>
    <cfRule type="cellIs" dxfId="3" priority="6" operator="between">
      <formula>"Successful"</formula>
      <formula>"Sucessful"</formula>
    </cfRule>
    <cfRule type="cellIs" dxfId="2" priority="7" operator="between">
      <formula>"Suc"</formula>
      <formula>"suc"</formula>
    </cfRule>
    <cfRule type="cellIs" dxfId="1" priority="8" operator="between">
      <formula>"failed"</formula>
      <formula>"failed"</formula>
    </cfRule>
    <cfRule type="expression" dxfId="0" priority="9">
      <formula>"outcome=""failed"""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Campaigns outcome</vt:lpstr>
      <vt:lpstr>Country_PVT</vt:lpstr>
      <vt:lpstr>Month_Analysis PVT</vt:lpstr>
      <vt:lpstr>Bonus</vt:lpstr>
      <vt:lpstr>Bonus_Analysis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Chandu Rangari</cp:lastModifiedBy>
  <dcterms:created xsi:type="dcterms:W3CDTF">2021-09-29T18:52:28Z</dcterms:created>
  <dcterms:modified xsi:type="dcterms:W3CDTF">2023-10-02T04:04:44Z</dcterms:modified>
</cp:coreProperties>
</file>