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killbox\Аналитика работы\"/>
    </mc:Choice>
  </mc:AlternateContent>
  <xr:revisionPtr revIDLastSave="0" documentId="13_ncr:1_{37EBAFE2-0F49-47A1-9089-CE40093CB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feUNi0q42n9Xj94qXKDQRJeK5zg=="/>
    </ext>
  </extLst>
</workbook>
</file>

<file path=xl/calcChain.xml><?xml version="1.0" encoding="utf-8"?>
<calcChain xmlns="http://schemas.openxmlformats.org/spreadsheetml/2006/main">
  <c r="D31" i="1" l="1"/>
  <c r="D32" i="1"/>
  <c r="E32" i="1" s="1"/>
  <c r="D30" i="1"/>
  <c r="E30" i="1" s="1"/>
  <c r="E31" i="1"/>
  <c r="L31" i="1"/>
  <c r="L32" i="1"/>
  <c r="L30" i="1"/>
  <c r="J31" i="1"/>
  <c r="J32" i="1"/>
  <c r="M32" i="1" s="1"/>
  <c r="J30" i="1"/>
  <c r="M31" i="1"/>
  <c r="M30" i="1"/>
  <c r="I31" i="1"/>
  <c r="I32" i="1"/>
  <c r="I30" i="1"/>
  <c r="G31" i="1"/>
  <c r="G32" i="1"/>
  <c r="G30" i="1"/>
  <c r="C11" i="1"/>
</calcChain>
</file>

<file path=xl/sharedStrings.xml><?xml version="1.0" encoding="utf-8"?>
<sst xmlns="http://schemas.openxmlformats.org/spreadsheetml/2006/main" count="25" uniqueCount="25">
  <si>
    <t>Предыстория</t>
  </si>
  <si>
    <t>Маржинальность:</t>
  </si>
  <si>
    <t>Всего</t>
  </si>
  <si>
    <t xml:space="preserve">Стоимость клика </t>
  </si>
  <si>
    <t>Стоимость привлечения клиента</t>
  </si>
  <si>
    <t>Расходов на рекламу</t>
  </si>
  <si>
    <t xml:space="preserve">Конверсия </t>
  </si>
  <si>
    <t>Кол-во заказов</t>
  </si>
  <si>
    <t>Доход</t>
  </si>
  <si>
    <t>Себестоимость</t>
  </si>
  <si>
    <t>Средний чек</t>
  </si>
  <si>
    <t xml:space="preserve">Прибыль </t>
  </si>
  <si>
    <t>ROI</t>
  </si>
  <si>
    <t>Баннер</t>
  </si>
  <si>
    <t>Блогер</t>
  </si>
  <si>
    <t>Контекстная 
реклама</t>
  </si>
  <si>
    <t>Реклама от блогера совершенно не окупилась. Я считаю, что этот канал нужно отключить, так как аудитория канала достаточно однородна (главный интерес - техника) и, возможно, практически не изменяется (нет данных о популярности блогера). Преобладают в ней мужчины, которые охотнее бы купили украшения в предверии праздника.</t>
  </si>
  <si>
    <t>Достаточна эффективна контекстная реклама. Она привлекла максимальное количество клиентов, совершивших заказ, потому что была нацелена на прямой спрос (запрос купить украшения). Стоимость клика вышла минимальной среди каналов. Также перспективным вложением я считаю рекламные баннеры на форуме, так как значение конверсии достаточно большое, прибыль положительная. Постоянные чтитательницы - это женщины старшего возраста, которые склонны обдумывать покупки. Показатели могут стать выше в следующий период.</t>
  </si>
  <si>
    <t>Изменить разделы форума с рекламой с "всё для дома" и "кулинария" на "рукоделие" и "красота". Предложить сотрудничество блогеру в предверии 8 марта или найти сотрудничество среди блогов о цветах, отношениях, семейных влогах, покупках, поделках, красоте, одежде и др. Если будет возможность, часть средств на привлечение других видов рекламы сократить и потратить на канал контекстной рекламы, чтобы повысить преимущества среди конкурентов у систем, показывающих рекламу в браузере.</t>
  </si>
  <si>
    <t>Какими каналами я довольны больше всего и почему</t>
  </si>
  <si>
    <t>Нужно ли отключить некоторые каналы</t>
  </si>
  <si>
    <t>Есть что доработать</t>
  </si>
  <si>
    <t>Расчёт маржинальности</t>
  </si>
  <si>
    <t xml:space="preserve"> Метрики для трёх каналов продвижения</t>
  </si>
  <si>
    <t>Рекомендации по продвижению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</si>
</sst>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8">
    <font>
      <sz val="11"/>
      <color theme="1"/>
      <name val="Calibri"/>
      <scheme val="minor"/>
    </font>
    <font>
      <sz val="10"/>
      <color theme="1"/>
      <name val="Helvetica Neue"/>
    </font>
    <font>
      <b/>
      <sz val="16"/>
      <color theme="1"/>
      <name val="Helvetica Neue"/>
    </font>
    <font>
      <i/>
      <sz val="10"/>
      <color rgb="FFFF0000"/>
      <name val="Helvetica Neue"/>
    </font>
    <font>
      <i/>
      <sz val="10"/>
      <color theme="1"/>
      <name val="Helvetica Neue"/>
    </font>
    <font>
      <sz val="11"/>
      <color theme="1"/>
      <name val="Calibri"/>
      <family val="2"/>
      <charset val="204"/>
      <scheme val="minor"/>
    </font>
    <font>
      <sz val="10"/>
      <color rgb="FF000000"/>
      <name val="&quot;Helvetica Neue&quot;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vertical="center"/>
    </xf>
    <xf numFmtId="9" fontId="1" fillId="2" borderId="3" xfId="0" applyNumberFormat="1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9" fontId="1" fillId="2" borderId="1" xfId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0" fillId="0" borderId="4" xfId="0" applyFont="1" applyBorder="1" applyAlignment="1"/>
    <xf numFmtId="0" fontId="1" fillId="4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2</xdr:row>
      <xdr:rowOff>28575</xdr:rowOff>
    </xdr:from>
    <xdr:ext cx="5734050" cy="485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46175" y="3665650"/>
          <a:ext cx="5713200" cy="4704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10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Существует </a:t>
          </a:r>
          <a:r>
            <a:rPr lang="en-US" sz="10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небольшой интернет-магазин по продаже украшений ручной работы. Себестоимость украшения — 3 тысячи рублей. Цена продажи — 9 тысяч. </a:t>
          </a:r>
          <a:endParaRPr sz="10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542925</xdr:colOff>
      <xdr:row>15</xdr:row>
      <xdr:rowOff>57150</xdr:rowOff>
    </xdr:from>
    <xdr:ext cx="6296025" cy="19621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207525" y="2365546"/>
          <a:ext cx="6276900" cy="1947300"/>
        </a:xfrm>
        <a:prstGeom prst="rect">
          <a:avLst/>
        </a:prstGeom>
        <a:solidFill>
          <a:schemeClr val="lt1"/>
        </a:solidFill>
        <a:ln w="12700" cap="flat" cmpd="sng">
          <a:solidFill>
            <a:srgbClr val="D9D9D9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ru-RU" sz="1000">
              <a:latin typeface="Helvetica Neue"/>
              <a:ea typeface="Helvetica Neue"/>
              <a:cs typeface="Helvetica Neue"/>
              <a:sym typeface="Helvetica Neue"/>
            </a:rPr>
            <a:t>Способы продвижения товара</a:t>
          </a: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: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457200" lvl="0" indent="-29210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Font typeface="Helvetica Neue"/>
            <a:buAutoNum type="arabicPeriod"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Контекстная реклама на поиске. Настроена на поиск украшений, амулетов, подарков для девушек, подарков по случаю и т.д.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457200" lvl="0" indent="-29210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Font typeface="Helvetica Neue"/>
            <a:buAutoNum type="arabicPeriod"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Баннер на странице известного женского форума в разделах «все для дома», «кулинария», «в 60 жизнь только начинается».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457200" lvl="0" indent="-29210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000"/>
            <a:buFont typeface="Helvetica Neue"/>
            <a:buAutoNum type="arabicPeriod"/>
          </a:pP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реклама у блогера Паши. Паша опытный блогер, уже три года он рассказывает, как недорого и своими руками можно починить отечественный автомобиль.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00"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ru-RU" sz="1000">
              <a:latin typeface="Helvetica Neue"/>
              <a:ea typeface="Helvetica Neue"/>
              <a:cs typeface="Helvetica Neue"/>
              <a:sym typeface="Helvetica Neue"/>
            </a:rPr>
            <a:t>М</a:t>
          </a: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агазин пока еще очень молодой. В прошлом месяце</a:t>
          </a:r>
          <a:r>
            <a:rPr lang="ru-RU" sz="1000" baseline="0">
              <a:latin typeface="Helvetica Neue"/>
              <a:ea typeface="Helvetica Neue"/>
              <a:cs typeface="Helvetica Neue"/>
              <a:sym typeface="Helvetica Neue"/>
            </a:rPr>
            <a:t> они</a:t>
          </a:r>
          <a:r>
            <a:rPr lang="en-US" sz="1000">
              <a:latin typeface="Helvetica Neue"/>
              <a:ea typeface="Helvetica Neue"/>
              <a:cs typeface="Helvetica Neue"/>
              <a:sym typeface="Helvetica Neue"/>
            </a:rPr>
            <a:t> запустили рекламу первый раз выделив по 25 тысяч рублей на каждый канал. По прошествии месяца получили такие данные:</a:t>
          </a:r>
          <a:endParaRPr sz="10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47"/>
  <sheetViews>
    <sheetView tabSelected="1" workbookViewId="0">
      <selection activeCell="F11" sqref="F11"/>
    </sheetView>
  </sheetViews>
  <sheetFormatPr defaultColWidth="14.44140625" defaultRowHeight="15" customHeight="1"/>
  <cols>
    <col min="1" max="1" width="8.109375" customWidth="1"/>
    <col min="2" max="2" width="17.5546875" customWidth="1"/>
    <col min="3" max="13" width="12.33203125" customWidth="1"/>
    <col min="14" max="14" width="8.6640625" customWidth="1"/>
    <col min="15" max="15" width="18" customWidth="1"/>
    <col min="16" max="16" width="8.6640625" customWidth="1"/>
  </cols>
  <sheetData>
    <row r="1" spans="1:1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4.2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25" customHeigh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4.25" customHeight="1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>
      <c r="A9" s="2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4.25" customHeight="1">
      <c r="A10" s="3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.25" customHeight="1">
      <c r="A11" s="1"/>
      <c r="B11" s="5" t="s">
        <v>1</v>
      </c>
      <c r="C11" s="22">
        <f xml:space="preserve"> (9000 - 3000)/9000</f>
        <v>0.66666666666666663</v>
      </c>
      <c r="D11" s="6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4.25" customHeight="1">
      <c r="C12" s="1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4.25" customHeight="1">
      <c r="C13" s="1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5" customHeight="1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>
      <c r="A15" s="2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4.2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39.6">
      <c r="A28" s="9"/>
      <c r="B28" s="10"/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6</v>
      </c>
      <c r="H28" s="11" t="s">
        <v>7</v>
      </c>
      <c r="I28" s="11" t="s">
        <v>8</v>
      </c>
      <c r="J28" s="11" t="s">
        <v>9</v>
      </c>
      <c r="K28" s="11" t="s">
        <v>10</v>
      </c>
      <c r="L28" s="11" t="s">
        <v>11</v>
      </c>
      <c r="M28" s="12" t="s">
        <v>12</v>
      </c>
      <c r="N28" s="10"/>
      <c r="O28" s="10"/>
      <c r="P28" s="10"/>
    </row>
    <row r="29" spans="1:16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6.4">
      <c r="B30" s="10" t="s">
        <v>15</v>
      </c>
      <c r="C30" s="14">
        <v>200</v>
      </c>
      <c r="D30" s="15">
        <f>F30/C30</f>
        <v>125</v>
      </c>
      <c r="E30" s="15">
        <f>D30/G30</f>
        <v>1562.5</v>
      </c>
      <c r="F30" s="16">
        <v>25000</v>
      </c>
      <c r="G30" s="17">
        <f>H30/C30</f>
        <v>0.08</v>
      </c>
      <c r="H30" s="14">
        <v>16</v>
      </c>
      <c r="I30" s="15">
        <f>K30*H30</f>
        <v>144000</v>
      </c>
      <c r="J30" s="15">
        <f>3000*H30</f>
        <v>48000</v>
      </c>
      <c r="K30" s="14">
        <v>9000</v>
      </c>
      <c r="L30" s="15">
        <f>I30-J30-F30</f>
        <v>71000</v>
      </c>
      <c r="M30" s="17">
        <f>(I30-J30)/F30</f>
        <v>3.84</v>
      </c>
      <c r="N30" s="6"/>
      <c r="O30" s="18"/>
    </row>
    <row r="31" spans="1:16" ht="14.25" customHeight="1">
      <c r="B31" s="13" t="s">
        <v>13</v>
      </c>
      <c r="C31" s="14">
        <v>54</v>
      </c>
      <c r="D31" s="15">
        <f t="shared" ref="D31:D32" si="0">F31/C31</f>
        <v>462.96296296296299</v>
      </c>
      <c r="E31" s="15">
        <f t="shared" ref="E31:E32" si="1">D31/G31</f>
        <v>5000.0000000000009</v>
      </c>
      <c r="F31" s="16">
        <v>25000</v>
      </c>
      <c r="G31" s="17">
        <f t="shared" ref="G31:G32" si="2">H31/C31</f>
        <v>9.2592592592592587E-2</v>
      </c>
      <c r="H31" s="14">
        <v>5</v>
      </c>
      <c r="I31" s="15">
        <f t="shared" ref="I31:I32" si="3">K31*H31</f>
        <v>45000</v>
      </c>
      <c r="J31" s="15">
        <f t="shared" ref="J31:J32" si="4">3000*H31</f>
        <v>15000</v>
      </c>
      <c r="K31" s="14">
        <v>9000</v>
      </c>
      <c r="L31" s="15">
        <f t="shared" ref="L31:L32" si="5">I31-J31-F31</f>
        <v>5000</v>
      </c>
      <c r="M31" s="17">
        <f t="shared" ref="M31:M32" si="6">(I31-J31)/F31</f>
        <v>1.2</v>
      </c>
      <c r="N31" s="19"/>
      <c r="O31" s="1"/>
      <c r="P31" s="1"/>
    </row>
    <row r="32" spans="1:16" ht="14.25" customHeight="1">
      <c r="B32" s="13" t="s">
        <v>14</v>
      </c>
      <c r="C32" s="14">
        <v>60</v>
      </c>
      <c r="D32" s="15">
        <f t="shared" si="0"/>
        <v>416.66666666666669</v>
      </c>
      <c r="E32" s="15">
        <f t="shared" si="1"/>
        <v>25000</v>
      </c>
      <c r="F32" s="16">
        <v>25000</v>
      </c>
      <c r="G32" s="17">
        <f t="shared" si="2"/>
        <v>1.6666666666666666E-2</v>
      </c>
      <c r="H32" s="14">
        <v>1</v>
      </c>
      <c r="I32" s="15">
        <f t="shared" si="3"/>
        <v>9000</v>
      </c>
      <c r="J32" s="15">
        <f t="shared" si="4"/>
        <v>3000</v>
      </c>
      <c r="K32" s="14">
        <v>9000</v>
      </c>
      <c r="L32" s="15">
        <f t="shared" si="5"/>
        <v>-19000</v>
      </c>
      <c r="M32" s="17">
        <f t="shared" si="6"/>
        <v>0.24</v>
      </c>
      <c r="N32" s="19"/>
      <c r="O32" s="1"/>
      <c r="P32" s="1"/>
    </row>
    <row r="33" spans="1:1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1">
      <c r="A39" s="2" t="s">
        <v>24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97.2" customHeight="1">
      <c r="A43" s="19"/>
      <c r="B43" s="23" t="s">
        <v>19</v>
      </c>
      <c r="C43" s="24"/>
      <c r="D43" s="25" t="s">
        <v>17</v>
      </c>
      <c r="E43" s="26"/>
      <c r="F43" s="26"/>
      <c r="G43" s="26"/>
      <c r="H43" s="26"/>
      <c r="I43" s="26"/>
      <c r="J43" s="20"/>
      <c r="K43" s="21"/>
      <c r="L43" s="19"/>
      <c r="M43" s="19"/>
      <c r="N43" s="19"/>
      <c r="O43" s="19"/>
      <c r="P43" s="19"/>
    </row>
    <row r="44" spans="1:16" ht="81" customHeight="1">
      <c r="A44" s="19"/>
      <c r="B44" s="23" t="s">
        <v>20</v>
      </c>
      <c r="C44" s="24"/>
      <c r="D44" s="25" t="s">
        <v>16</v>
      </c>
      <c r="E44" s="26"/>
      <c r="F44" s="26"/>
      <c r="G44" s="26"/>
      <c r="H44" s="26"/>
      <c r="I44" s="26"/>
      <c r="J44" s="19"/>
      <c r="K44" s="19"/>
      <c r="L44" s="19"/>
      <c r="M44" s="19"/>
      <c r="N44" s="19"/>
      <c r="O44" s="19"/>
      <c r="P44" s="19"/>
    </row>
    <row r="45" spans="1:16" ht="92.4" customHeight="1">
      <c r="A45" s="19"/>
      <c r="B45" s="23" t="s">
        <v>21</v>
      </c>
      <c r="C45" s="24"/>
      <c r="D45" s="25" t="s">
        <v>18</v>
      </c>
      <c r="E45" s="26"/>
      <c r="F45" s="26"/>
      <c r="G45" s="26"/>
      <c r="H45" s="26"/>
      <c r="I45" s="26"/>
      <c r="J45" s="19"/>
      <c r="K45" s="19"/>
      <c r="L45" s="19"/>
      <c r="M45" s="19"/>
      <c r="N45" s="19"/>
      <c r="O45" s="19"/>
      <c r="P45" s="19"/>
    </row>
    <row r="46" spans="1:1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6">
    <mergeCell ref="B43:C43"/>
    <mergeCell ref="D43:I43"/>
    <mergeCell ref="B44:C44"/>
    <mergeCell ref="D44:I44"/>
    <mergeCell ref="B45:C45"/>
    <mergeCell ref="D45:I4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Екатерина Шимчёнок</cp:lastModifiedBy>
  <dcterms:created xsi:type="dcterms:W3CDTF">2022-04-05T07:09:43Z</dcterms:created>
  <dcterms:modified xsi:type="dcterms:W3CDTF">2024-10-17T13:09:54Z</dcterms:modified>
</cp:coreProperties>
</file>