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defaultThemeVersion="166925"/>
  <xr:revisionPtr revIDLastSave="0" documentId="13_ncr:1_{4395C768-8CC4-4583-8F53-50D909C29855}" xr6:coauthVersionLast="47" xr6:coauthVersionMax="47" xr10:uidLastSave="{00000000-0000-0000-0000-000000000000}"/>
  <bookViews>
    <workbookView xWindow="79890" yWindow="0" windowWidth="25815" windowHeight="20985" firstSheet="1" activeTab="1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/>
  <c r="G26" i="2" s="1"/>
  <c r="G6" i="2"/>
  <c r="H6" i="2" s="1"/>
  <c r="I6" i="2" s="1"/>
  <c r="J6" i="2" s="1"/>
  <c r="K6" i="2" s="1"/>
  <c r="L6" i="2" s="1"/>
  <c r="M6" i="2" s="1"/>
  <c r="N6" i="2" s="1"/>
  <c r="O6" i="2" s="1"/>
  <c r="P6" i="2" s="1"/>
  <c r="Q6" i="2" s="1"/>
  <c r="G2" i="2"/>
  <c r="H2" i="2" s="1"/>
  <c r="I2" i="2" s="1"/>
  <c r="J2" i="2" s="1"/>
  <c r="K2" i="2" s="1"/>
  <c r="L2" i="2" s="1"/>
  <c r="M2" i="2" s="1"/>
  <c r="N2" i="2" s="1"/>
  <c r="O2" i="2" s="1"/>
  <c r="P2" i="2" s="1"/>
  <c r="Q2" i="2" s="1"/>
  <c r="G16" i="2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G14" i="2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G12" i="2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G8" i="2"/>
  <c r="H8" i="2" s="1"/>
  <c r="I8" i="2" s="1"/>
  <c r="J8" i="2" s="1"/>
  <c r="K8" i="2" s="1"/>
  <c r="L8" i="2" s="1"/>
  <c r="M8" i="2" s="1"/>
  <c r="N8" i="2" s="1"/>
  <c r="O8" i="2" s="1"/>
  <c r="P8" i="2" s="1"/>
  <c r="Q8" i="2" s="1"/>
  <c r="G5" i="2" l="1"/>
  <c r="H20" i="2"/>
  <c r="I20" i="2" s="1"/>
  <c r="J20" i="2" s="1"/>
  <c r="K20" i="2" s="1"/>
  <c r="L20" i="2" s="1"/>
  <c r="M20" i="2" s="1"/>
  <c r="N20" i="2" s="1"/>
  <c r="O20" i="2" s="1"/>
  <c r="P20" i="2" s="1"/>
  <c r="Q20" i="2" s="1"/>
  <c r="H5" i="2"/>
  <c r="I5" i="2" s="1"/>
  <c r="J5" i="2" s="1"/>
  <c r="K5" i="2" s="1"/>
  <c r="L5" i="2" s="1"/>
  <c r="M5" i="2" s="1"/>
  <c r="N5" i="2" s="1"/>
  <c r="O5" i="2" s="1"/>
  <c r="P5" i="2" s="1"/>
  <c r="Q5" i="2" s="1"/>
  <c r="G22" i="2"/>
  <c r="G21" i="2"/>
  <c r="G18" i="2"/>
  <c r="G11" i="2"/>
  <c r="G17" i="2" s="1"/>
  <c r="G23" i="2" s="1"/>
  <c r="G29" i="2" s="1"/>
  <c r="H26" i="2" l="1"/>
  <c r="I26" i="2" s="1"/>
  <c r="J26" i="2" s="1"/>
  <c r="K26" i="2" s="1"/>
  <c r="L26" i="2" s="1"/>
  <c r="M26" i="2" s="1"/>
  <c r="N26" i="2" s="1"/>
  <c r="O26" i="2" s="1"/>
  <c r="P26" i="2" s="1"/>
  <c r="Q26" i="2" s="1"/>
  <c r="G7" i="2"/>
  <c r="H22" i="2"/>
  <c r="I22" i="2" s="1"/>
  <c r="J22" i="2" s="1"/>
  <c r="K22" i="2" s="1"/>
  <c r="L22" i="2" s="1"/>
  <c r="M22" i="2" s="1"/>
  <c r="N22" i="2" s="1"/>
  <c r="O22" i="2" s="1"/>
  <c r="P22" i="2" s="1"/>
  <c r="Q22" i="2" s="1"/>
  <c r="G28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G27" i="2"/>
  <c r="H18" i="2"/>
  <c r="I18" i="2" s="1"/>
  <c r="J18" i="2" s="1"/>
  <c r="K18" i="2" s="1"/>
  <c r="L18" i="2" s="1"/>
  <c r="M18" i="2" s="1"/>
  <c r="N18" i="2" s="1"/>
  <c r="O18" i="2" s="1"/>
  <c r="P18" i="2" s="1"/>
  <c r="Q18" i="2" s="1"/>
  <c r="G24" i="2"/>
  <c r="G3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G13" i="2"/>
  <c r="H7" i="2" l="1"/>
  <c r="I7" i="2" s="1"/>
  <c r="J7" i="2" s="1"/>
  <c r="K7" i="2" s="1"/>
  <c r="L7" i="2" s="1"/>
  <c r="M7" i="2" s="1"/>
  <c r="N7" i="2" s="1"/>
  <c r="O7" i="2" s="1"/>
  <c r="P7" i="2" s="1"/>
  <c r="Q7" i="2" s="1"/>
  <c r="H27" i="2"/>
  <c r="I27" i="2" s="1"/>
  <c r="J27" i="2" s="1"/>
  <c r="K27" i="2" s="1"/>
  <c r="L27" i="2" s="1"/>
  <c r="M27" i="2" s="1"/>
  <c r="N27" i="2" s="1"/>
  <c r="O27" i="2" s="1"/>
  <c r="P27" i="2" s="1"/>
  <c r="Q27" i="2" s="1"/>
  <c r="H28" i="2"/>
  <c r="I28" i="2" s="1"/>
  <c r="J28" i="2" s="1"/>
  <c r="K28" i="2" s="1"/>
  <c r="L28" i="2" s="1"/>
  <c r="M28" i="2" s="1"/>
  <c r="N28" i="2" s="1"/>
  <c r="O28" i="2" s="1"/>
  <c r="P28" i="2" s="1"/>
  <c r="Q28" i="2" s="1"/>
  <c r="H24" i="2"/>
  <c r="I24" i="2" s="1"/>
  <c r="J24" i="2" s="1"/>
  <c r="K24" i="2" s="1"/>
  <c r="L24" i="2" s="1"/>
  <c r="M24" i="2" s="1"/>
  <c r="N24" i="2" s="1"/>
  <c r="O24" i="2" s="1"/>
  <c r="P24" i="2" s="1"/>
  <c r="Q24" i="2" s="1"/>
  <c r="H13" i="2"/>
  <c r="I13" i="2" s="1"/>
  <c r="J13" i="2" s="1"/>
  <c r="K13" i="2" s="1"/>
  <c r="L13" i="2" s="1"/>
  <c r="M13" i="2" s="1"/>
  <c r="N13" i="2" s="1"/>
  <c r="O13" i="2" s="1"/>
  <c r="P13" i="2" s="1"/>
  <c r="Q13" i="2" s="1"/>
  <c r="G19" i="2"/>
  <c r="G25" i="2" s="1"/>
  <c r="G31" i="2" s="1"/>
  <c r="H17" i="2"/>
  <c r="H30" i="2" l="1"/>
  <c r="I30" i="2" s="1"/>
  <c r="J30" i="2" s="1"/>
  <c r="K30" i="2" s="1"/>
  <c r="L30" i="2" s="1"/>
  <c r="M30" i="2" s="1"/>
  <c r="N30" i="2" s="1"/>
  <c r="O30" i="2" s="1"/>
  <c r="P30" i="2" s="1"/>
  <c r="Q30" i="2" s="1"/>
  <c r="I17" i="2"/>
  <c r="J17" i="2" s="1"/>
  <c r="K17" i="2" s="1"/>
  <c r="L17" i="2" s="1"/>
  <c r="M17" i="2" s="1"/>
  <c r="N17" i="2" s="1"/>
  <c r="O17" i="2" s="1"/>
  <c r="P17" i="2" s="1"/>
  <c r="Q17" i="2" s="1"/>
  <c r="H23" i="2"/>
  <c r="H29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H25" i="2" l="1"/>
  <c r="I23" i="2"/>
  <c r="J23" i="2" s="1"/>
  <c r="K23" i="2" s="1"/>
  <c r="L23" i="2" s="1"/>
  <c r="M23" i="2" s="1"/>
  <c r="N23" i="2" s="1"/>
  <c r="O23" i="2" s="1"/>
  <c r="P23" i="2" s="1"/>
  <c r="Q23" i="2" s="1"/>
  <c r="I29" i="2" l="1"/>
  <c r="J29" i="2" s="1"/>
  <c r="K29" i="2" s="1"/>
  <c r="L29" i="2" s="1"/>
  <c r="M29" i="2" s="1"/>
  <c r="N29" i="2" s="1"/>
  <c r="O29" i="2" s="1"/>
  <c r="P29" i="2" s="1"/>
  <c r="Q29" i="2" s="1"/>
  <c r="I25" i="2"/>
  <c r="J25" i="2" s="1"/>
  <c r="K25" i="2" s="1"/>
  <c r="L25" i="2" s="1"/>
  <c r="M25" i="2" s="1"/>
  <c r="N25" i="2" s="1"/>
  <c r="O25" i="2" s="1"/>
  <c r="P25" i="2" s="1"/>
  <c r="Q25" i="2" s="1"/>
  <c r="H31" i="2"/>
  <c r="I31" i="2" l="1"/>
  <c r="J31" i="2" s="1"/>
  <c r="K31" i="2" s="1"/>
  <c r="L31" i="2" s="1"/>
  <c r="M31" i="2" s="1"/>
  <c r="N31" i="2" s="1"/>
  <c r="O31" i="2" s="1"/>
  <c r="P31" i="2" s="1"/>
  <c r="Q31" i="2" s="1"/>
</calcChain>
</file>

<file path=xl/sharedStrings.xml><?xml version="1.0" encoding="utf-8"?>
<sst xmlns="http://schemas.openxmlformats.org/spreadsheetml/2006/main" count="171" uniqueCount="42">
  <si>
    <t>ReportingNode</t>
  </si>
  <si>
    <t>Year</t>
  </si>
  <si>
    <t>Month</t>
  </si>
  <si>
    <t>G</t>
  </si>
  <si>
    <t>DataNode</t>
  </si>
  <si>
    <t>AmountType</t>
  </si>
  <si>
    <t>EstimateType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</si>
  <si>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</si>
  <si>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</si>
  <si>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</si>
  <si>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</si>
  <si>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</si>
  <si>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</si>
  <si>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</si>
  <si>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</si>
  <si>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</si>
  <si>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</si>
  <si>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</si>
  <si>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</si>
  <si>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</si>
  <si>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</si>
  <si>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PR</t>
  </si>
  <si>
    <t>BE</t>
  </si>
  <si>
    <t>MC</t>
  </si>
  <si>
    <t>I</t>
  </si>
  <si>
    <t>NIC</t>
  </si>
  <si>
    <t>ICO</t>
  </si>
  <si>
    <t>CE</t>
  </si>
  <si>
    <t>CU</t>
  </si>
  <si>
    <t>RA</t>
  </si>
  <si>
    <t>AU</t>
  </si>
  <si>
    <t>EV</t>
  </si>
  <si>
    <t>CL</t>
  </si>
  <si>
    <t>Quarter</t>
  </si>
  <si>
    <t>Boolean</t>
  </si>
  <si>
    <t>BooleanNullable</t>
  </si>
  <si>
    <t>QuarterZeroAllowed</t>
  </si>
  <si>
    <t>False</t>
  </si>
  <si>
    <t>True</t>
  </si>
  <si>
    <t>C</t>
  </si>
  <si>
    <t>GIC2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</si>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</sst>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2" fontId="0" fillId="2" borderId="0" xfId="0" applyNumberFormat="1"/>
  </cellXfs>
  <cellStyles count="1">
    <cellStyle name="Normal" xfId="0" builtinId="0"/>
  </cellStyles>
  <dxfs count="19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Cashflow!$A$2:$E$2</c:f>
              <c:strCache>
                <c:ptCount val="5"/>
                <c:pt idx="0">
                  <c:v>GIC2</c:v>
                </c:pt>
                <c:pt idx="1">
                  <c:v>PR</c:v>
                </c:pt>
                <c:pt idx="2">
                  <c:v>BE</c:v>
                </c:pt>
                <c:pt idx="3">
                  <c:v>BOP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Cashflow!$F$2:$Q$2</c:f>
              <c:numCache>
                <c:formatCode>0.00</c:formatCode>
                <c:ptCount val="12"/>
                <c:pt idx="0">
                  <c:v>76</c:v>
                </c:pt>
                <c:pt idx="1">
                  <c:v>61.560000000000009</c:v>
                </c:pt>
                <c:pt idx="2">
                  <c:v>49.863600000000012</c:v>
                </c:pt>
                <c:pt idx="3">
                  <c:v>40.389516000000015</c:v>
                </c:pt>
                <c:pt idx="4">
                  <c:v>32.715507960000018</c:v>
                </c:pt>
                <c:pt idx="5">
                  <c:v>26.499561447600016</c:v>
                </c:pt>
                <c:pt idx="6">
                  <c:v>21.464644772556014</c:v>
                </c:pt>
                <c:pt idx="7">
                  <c:v>17.386362265770369</c:v>
                </c:pt>
                <c:pt idx="8">
                  <c:v>14.082953435274</c:v>
                </c:pt>
                <c:pt idx="9">
                  <c:v>11.407192282571941</c:v>
                </c:pt>
                <c:pt idx="10">
                  <c:v>9.2398257488832733</c:v>
                </c:pt>
                <c:pt idx="11">
                  <c:v>7.4842588565954511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D-4387-A3CC-EE5657E460E8}"/>
            </c:ext>
          </c:extLst>
        </c:ser>
        <c:ser>
          <c:idx val="1"/>
          <c:order val="1"/>
          <c:tx>
            <c:strRef>
              <c:f>Cashflow!$A$3:$E$3</c:f>
              <c:strCache>
                <c:ptCount val="5"/>
                <c:pt idx="0">
                  <c:v>GIC2</c:v>
                </c:pt>
                <c:pt idx="1">
                  <c:v>NIC</c:v>
                </c:pt>
                <c:pt idx="2">
                  <c:v>BE</c:v>
                </c:pt>
                <c:pt idx="3">
                  <c:v>BOP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Cashflow!$F$3:$Q$3</c:f>
              <c:numCache>
                <c:formatCode>0.00</c:formatCode>
                <c:ptCount val="12"/>
                <c:pt idx="0">
                  <c:v>-4.5</c:v>
                </c:pt>
                <c:pt idx="1">
                  <c:v>-4.5</c:v>
                </c:pt>
                <c:pt idx="2">
                  <c:v>-4.5</c:v>
                </c:pt>
                <c:pt idx="3">
                  <c:v>-4.5</c:v>
                </c:pt>
                <c:pt idx="4">
                  <c:v>-4.5</c:v>
                </c:pt>
                <c:pt idx="5">
                  <c:v>-4.5</c:v>
                </c:pt>
                <c:pt idx="6">
                  <c:v>-4.5</c:v>
                </c:pt>
                <c:pt idx="7">
                  <c:v>-4.5</c:v>
                </c:pt>
                <c:pt idx="8">
                  <c:v>-4.5</c:v>
                </c:pt>
                <c:pt idx="9">
                  <c:v>-4.5</c:v>
                </c:pt>
                <c:pt idx="10">
                  <c:v>-4.5</c:v>
                </c:pt>
                <c:pt idx="11">
                  <c:v>-4.5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4AD-4387-A3CC-EE5657E460E8}"/>
            </c:ext>
          </c:extLst>
        </c:ser>
        <c:ser>
          <c:idx val="2"/>
          <c:order val="2"/>
          <c:tx>
            <c:strRef>
              <c:f>Cashflow!$A$4:$E$4</c:f>
              <c:strCache>
                <c:ptCount val="5"/>
                <c:pt idx="0">
                  <c:v>GIC2</c:v>
                </c:pt>
                <c:pt idx="1">
                  <c:v>ICO</c:v>
                </c:pt>
                <c:pt idx="2">
                  <c:v>BE</c:v>
                </c:pt>
                <c:pt idx="3">
                  <c:v>BOP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Cashflow!$F$4:$Q$4</c:f>
              <c:numCache>
                <c:formatCode>0.00</c:formatCode>
                <c:ptCount val="12"/>
                <c:pt idx="0">
                  <c:v>-1.1160000000000001</c:v>
                </c:pt>
                <c:pt idx="1">
                  <c:v>-1.1160000000000001</c:v>
                </c:pt>
                <c:pt idx="2">
                  <c:v>-1.1160000000000001</c:v>
                </c:pt>
                <c:pt idx="3">
                  <c:v>-1.1160000000000001</c:v>
                </c:pt>
                <c:pt idx="4">
                  <c:v>-1.1160000000000001</c:v>
                </c:pt>
                <c:pt idx="5">
                  <c:v>-1.1160000000000001</c:v>
                </c:pt>
                <c:pt idx="6">
                  <c:v>-1.1160000000000001</c:v>
                </c:pt>
                <c:pt idx="7">
                  <c:v>-1.1160000000000001</c:v>
                </c:pt>
                <c:pt idx="8">
                  <c:v>-1.1160000000000001</c:v>
                </c:pt>
                <c:pt idx="9">
                  <c:v>-1.1160000000000001</c:v>
                </c:pt>
                <c:pt idx="10">
                  <c:v>-1.1160000000000001</c:v>
                </c:pt>
                <c:pt idx="11">
                  <c:v>-1.1160000000000001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4AD-4387-A3CC-EE5657E460E8}"/>
            </c:ext>
          </c:extLst>
        </c:ser>
        <c:ser>
          <c:idx val="3"/>
          <c:order val="3"/>
          <c:tx>
            <c:strRef>
              <c:f>Cashflow!$A$5:$E$5</c:f>
              <c:strCache>
                <c:ptCount val="5"/>
                <c:pt idx="0">
                  <c:v>GIC2</c:v>
                </c:pt>
                <c:pt idx="1">
                  <c:v>CE</c:v>
                </c:pt>
                <c:pt idx="2">
                  <c:v>BE</c:v>
                </c:pt>
                <c:pt idx="3">
                  <c:v>BOP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Cashflow!$F$5:$Q$5</c:f>
              <c:numCache>
                <c:formatCode>0.00</c:formatCode>
                <c:ptCount val="12"/>
                <c:pt idx="0">
                  <c:v>-50</c:v>
                </c:pt>
                <c:pt idx="1">
                  <c:v>-36.81450000000001</c:v>
                </c:pt>
                <c:pt idx="2">
                  <c:v>-27.106148205000011</c:v>
                </c:pt>
                <c:pt idx="3">
                  <c:v>-19.957985861859459</c:v>
                </c:pt>
                <c:pt idx="4">
                  <c:v>-14.694865410228504</c:v>
                </c:pt>
                <c:pt idx="5">
                  <c:v>-10.819682452897146</c:v>
                </c:pt>
                <c:pt idx="6">
                  <c:v>-7.9664239932436391</c:v>
                </c:pt>
                <c:pt idx="7">
                  <c:v>-5.8655983219853578</c:v>
                </c:pt>
                <c:pt idx="8">
                  <c:v>-4.3187813884945996</c:v>
                </c:pt>
                <c:pt idx="9">
                  <c:v>-3.1798755485346892</c:v>
                </c:pt>
                <c:pt idx="10">
                  <c:v>-2.3413105676306065</c:v>
                </c:pt>
                <c:pt idx="11">
                  <c:v>-1.7238835578407392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4AD-4387-A3CC-EE5657E460E8}"/>
            </c:ext>
          </c:extLst>
        </c:ser>
        <c:ser>
          <c:idx val="4"/>
          <c:order val="4"/>
          <c:tx>
            <c:strRef>
              <c:f>Cashflow!$A$6:$E$6</c:f>
              <c:strCache>
                <c:ptCount val="5"/>
                <c:pt idx="0">
                  <c:v>GIC2</c:v>
                </c:pt>
                <c:pt idx="2">
                  <c:v>CU</c:v>
                </c:pt>
                <c:pt idx="3">
                  <c:v>BOP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Cashflow!$F$6:$Q$6</c:f>
              <c:numCache>
                <c:formatCode>0.00</c:formatCode>
                <c:ptCount val="12"/>
                <c:pt idx="0">
                  <c:v>-9</c:v>
                </c:pt>
                <c:pt idx="1">
                  <c:v>-8.0190000000000001</c:v>
                </c:pt>
                <c:pt idx="2">
                  <c:v>-7.1449290000000003</c:v>
                </c:pt>
                <c:pt idx="3">
                  <c:v>-6.3661317390000001</c:v>
                </c:pt>
                <c:pt idx="4">
                  <c:v>-5.672223379449</c:v>
                </c:pt>
                <c:pt idx="5">
                  <c:v>-5.053951031089059</c:v>
                </c:pt>
                <c:pt idx="6">
                  <c:v>-4.5030703687003513</c:v>
                </c:pt>
                <c:pt idx="7">
                  <c:v>-4.0122356985120131</c:v>
                </c:pt>
                <c:pt idx="8">
                  <c:v>-3.5749020073742037</c:v>
                </c:pt>
                <c:pt idx="9">
                  <c:v>-3.1852376885704152</c:v>
                </c:pt>
                <c:pt idx="10">
                  <c:v>-2.8380467805162399</c:v>
                </c:pt>
                <c:pt idx="11">
                  <c:v>-2.5286996814399698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4AD-4387-A3CC-EE5657E460E8}"/>
            </c:ext>
          </c:extLst>
        </c:ser>
        <c:ser>
          <c:idx val="5"/>
          <c:order val="5"/>
          <c:tx>
            <c:strRef>
              <c:f>Cashflow!$A$7:$E$7</c:f>
              <c:strCache>
                <c:ptCount val="5"/>
                <c:pt idx="0">
                  <c:v>GIC2</c:v>
                </c:pt>
                <c:pt idx="2">
                  <c:v>RA</c:v>
                </c:pt>
                <c:pt idx="3">
                  <c:v>BOP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Cashflow!$F$7:$Q$7</c:f>
              <c:numCache>
                <c:formatCode>0.00</c:formatCode>
                <c:ptCount val="12"/>
                <c:pt idx="0">
                  <c:v>-3</c:v>
                </c:pt>
                <c:pt idx="1">
                  <c:v>-2.2088700000000006</c:v>
                </c:pt>
                <c:pt idx="2">
                  <c:v>-1.6263688923000006</c:v>
                </c:pt>
                <c:pt idx="3">
                  <c:v>-1.1974791517115675</c:v>
                </c:pt>
                <c:pt idx="4">
                  <c:v>-0.88169192461371004</c:v>
                </c:pt>
                <c:pt idx="5">
                  <c:v>-0.64918094717382857</c:v>
                </c:pt>
                <c:pt idx="6">
                  <c:v>-0.4779854395946182</c:v>
                </c:pt>
                <c:pt idx="7">
                  <c:v>-0.35193589931912134</c:v>
                </c:pt>
                <c:pt idx="8">
                  <c:v>-0.25912688330967587</c:v>
                </c:pt>
                <c:pt idx="9">
                  <c:v>-0.19079253291208126</c:v>
                </c:pt>
                <c:pt idx="10">
                  <c:v>-0.14047863405783634</c:v>
                </c:pt>
                <c:pt idx="11">
                  <c:v>-0.10343301347044431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4AD-4387-A3CC-EE5657E460E8}"/>
            </c:ext>
          </c:extLst>
        </c:ser>
        <c:ser>
          <c:idx val="6"/>
          <c:order val="6"/>
          <c:tx>
            <c:strRef>
              <c:f>Cashflow!$A$8:$E$8</c:f>
              <c:strCache>
                <c:ptCount val="5"/>
                <c:pt idx="0">
                  <c:v>GIC2</c:v>
                </c:pt>
                <c:pt idx="1">
                  <c:v>PR</c:v>
                </c:pt>
                <c:pt idx="2">
                  <c:v>BE</c:v>
                </c:pt>
                <c:pt idx="3">
                  <c:v>MC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Cashflow!$F$8:$Q$8</c:f>
              <c:numCache>
                <c:formatCode>0.00</c:formatCode>
                <c:ptCount val="12"/>
                <c:pt idx="0">
                  <c:v>75</c:v>
                </c:pt>
                <c:pt idx="1">
                  <c:v>67.5</c:v>
                </c:pt>
                <c:pt idx="2">
                  <c:v>60.75</c:v>
                </c:pt>
                <c:pt idx="3">
                  <c:v>54.675000000000004</c:v>
                </c:pt>
                <c:pt idx="4">
                  <c:v>49.207500000000003</c:v>
                </c:pt>
                <c:pt idx="5">
                  <c:v>44.286750000000005</c:v>
                </c:pt>
                <c:pt idx="6">
                  <c:v>39.858075000000007</c:v>
                </c:pt>
                <c:pt idx="7">
                  <c:v>35.872267500000007</c:v>
                </c:pt>
                <c:pt idx="8">
                  <c:v>32.285040750000007</c:v>
                </c:pt>
                <c:pt idx="9">
                  <c:v>29.056536675000007</c:v>
                </c:pt>
                <c:pt idx="10">
                  <c:v>26.150883007500006</c:v>
                </c:pt>
                <c:pt idx="11">
                  <c:v>23.535794706750007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4AD-4387-A3CC-EE5657E460E8}"/>
            </c:ext>
          </c:extLst>
        </c:ser>
        <c:ser>
          <c:idx val="7"/>
          <c:order val="7"/>
          <c:tx>
            <c:strRef>
              <c:f>Cashflow!$A$9:$E$9</c:f>
              <c:strCache>
                <c:ptCount val="5"/>
                <c:pt idx="0">
                  <c:v>GIC2</c:v>
                </c:pt>
                <c:pt idx="1">
                  <c:v>NIC</c:v>
                </c:pt>
                <c:pt idx="2">
                  <c:v>BE</c:v>
                </c:pt>
                <c:pt idx="3">
                  <c:v>MC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Cashflow!$F$9:$Q$9</c:f>
              <c:numCache>
                <c:formatCode>0.00</c:formatCode>
                <c:ptCount val="12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4AD-4387-A3CC-EE5657E460E8}"/>
            </c:ext>
          </c:extLst>
        </c:ser>
        <c:ser>
          <c:idx val="8"/>
          <c:order val="8"/>
          <c:tx>
            <c:strRef>
              <c:f>Cashflow!$A$10:$E$10</c:f>
              <c:strCache>
                <c:ptCount val="5"/>
                <c:pt idx="0">
                  <c:v>GIC2</c:v>
                </c:pt>
                <c:pt idx="1">
                  <c:v>ICO</c:v>
                </c:pt>
                <c:pt idx="2">
                  <c:v>BE</c:v>
                </c:pt>
                <c:pt idx="3">
                  <c:v>MC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Cashflow!$F$10:$Q$10</c:f>
              <c:numCache>
                <c:formatCode>0.00</c:formatCode>
                <c:ptCount val="12"/>
                <c:pt idx="0">
                  <c:v>-1.24</c:v>
                </c:pt>
                <c:pt idx="1">
                  <c:v>-1.24</c:v>
                </c:pt>
                <c:pt idx="2">
                  <c:v>-1.24</c:v>
                </c:pt>
                <c:pt idx="3">
                  <c:v>-1.24</c:v>
                </c:pt>
                <c:pt idx="4">
                  <c:v>-1.24</c:v>
                </c:pt>
                <c:pt idx="5">
                  <c:v>-1.24</c:v>
                </c:pt>
                <c:pt idx="6">
                  <c:v>-1.24</c:v>
                </c:pt>
                <c:pt idx="7">
                  <c:v>-1.24</c:v>
                </c:pt>
                <c:pt idx="8">
                  <c:v>-1.24</c:v>
                </c:pt>
                <c:pt idx="9">
                  <c:v>-1.24</c:v>
                </c:pt>
                <c:pt idx="10">
                  <c:v>-1.24</c:v>
                </c:pt>
                <c:pt idx="11">
                  <c:v>-1.24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4AD-4387-A3CC-EE5657E460E8}"/>
            </c:ext>
          </c:extLst>
        </c:ser>
        <c:ser>
          <c:idx val="9"/>
          <c:order val="9"/>
          <c:tx>
            <c:strRef>
              <c:f>Cashflow!$A$11:$E$11</c:f>
              <c:strCache>
                <c:ptCount val="5"/>
                <c:pt idx="0">
                  <c:v>GIC2</c:v>
                </c:pt>
                <c:pt idx="1">
                  <c:v>CE</c:v>
                </c:pt>
                <c:pt idx="2">
                  <c:v>BE</c:v>
                </c:pt>
                <c:pt idx="3">
                  <c:v>MC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Cashflow!$F$11:$Q$11</c:f>
              <c:numCache>
                <c:formatCode>0.00</c:formatCode>
                <c:ptCount val="12"/>
                <c:pt idx="0">
                  <c:v>-54</c:v>
                </c:pt>
                <c:pt idx="1">
                  <c:v>-49.085999999999999</c:v>
                </c:pt>
                <c:pt idx="2">
                  <c:v>-44.619173999999994</c:v>
                </c:pt>
                <c:pt idx="3">
                  <c:v>-40.558829166000002</c:v>
                </c:pt>
                <c:pt idx="4">
                  <c:v>-36.867975711894005</c:v>
                </c:pt>
                <c:pt idx="5">
                  <c:v>-33.51298992211165</c:v>
                </c:pt>
                <c:pt idx="6">
                  <c:v>-30.463307839199491</c:v>
                </c:pt>
                <c:pt idx="7">
                  <c:v>-27.691146825832334</c:v>
                </c:pt>
                <c:pt idx="8">
                  <c:v>-25.171252464681594</c:v>
                </c:pt>
                <c:pt idx="9">
                  <c:v>-22.880668490395571</c:v>
                </c:pt>
                <c:pt idx="10">
                  <c:v>-20.798527657769576</c:v>
                </c:pt>
                <c:pt idx="11">
                  <c:v>-18.905861640912544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4AD-4387-A3CC-EE5657E460E8}"/>
            </c:ext>
          </c:extLst>
        </c:ser>
        <c:ser>
          <c:idx val="10"/>
          <c:order val="10"/>
          <c:tx>
            <c:strRef>
              <c:f>Cashflow!$A$12:$E$12</c:f>
              <c:strCache>
                <c:ptCount val="5"/>
                <c:pt idx="0">
                  <c:v>GIC2</c:v>
                </c:pt>
                <c:pt idx="2">
                  <c:v>CU</c:v>
                </c:pt>
                <c:pt idx="3">
                  <c:v>MC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Cashflow!$F$12:$Q$12</c:f>
              <c:numCache>
                <c:formatCode>0.00</c:formatCode>
                <c:ptCount val="12"/>
                <c:pt idx="0">
                  <c:v>-10</c:v>
                </c:pt>
                <c:pt idx="1">
                  <c:v>-9.9</c:v>
                </c:pt>
                <c:pt idx="2">
                  <c:v>-9.8010000000000002</c:v>
                </c:pt>
                <c:pt idx="3">
                  <c:v>-9.7029899999999998</c:v>
                </c:pt>
                <c:pt idx="4">
                  <c:v>-9.605960099999999</c:v>
                </c:pt>
                <c:pt idx="5">
                  <c:v>-9.5099004989999987</c:v>
                </c:pt>
                <c:pt idx="6">
                  <c:v>-9.414801494009998</c:v>
                </c:pt>
                <c:pt idx="7">
                  <c:v>-9.3206534790698985</c:v>
                </c:pt>
                <c:pt idx="8">
                  <c:v>-9.2274469442791993</c:v>
                </c:pt>
                <c:pt idx="9">
                  <c:v>-9.1351724748364074</c:v>
                </c:pt>
                <c:pt idx="10">
                  <c:v>-9.0438207500880434</c:v>
                </c:pt>
                <c:pt idx="11">
                  <c:v>-8.9533825425871623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4AD-4387-A3CC-EE5657E460E8}"/>
            </c:ext>
          </c:extLst>
        </c:ser>
        <c:ser>
          <c:idx val="11"/>
          <c:order val="11"/>
          <c:tx>
            <c:strRef>
              <c:f>Cashflow!$A$13:$E$13</c:f>
              <c:strCache>
                <c:ptCount val="5"/>
                <c:pt idx="0">
                  <c:v>GIC2</c:v>
                </c:pt>
                <c:pt idx="2">
                  <c:v>RA</c:v>
                </c:pt>
                <c:pt idx="3">
                  <c:v>MC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Cashflow!$F$13:$Q$13</c:f>
              <c:numCache>
                <c:formatCode>0.00</c:formatCode>
                <c:ptCount val="12"/>
                <c:pt idx="0">
                  <c:v>-3</c:v>
                </c:pt>
                <c:pt idx="1">
                  <c:v>-2.7269999999999999</c:v>
                </c:pt>
                <c:pt idx="2">
                  <c:v>-2.4788429999999995</c:v>
                </c:pt>
                <c:pt idx="3">
                  <c:v>-2.2532682869999996</c:v>
                </c:pt>
                <c:pt idx="4">
                  <c:v>-2.0482208728829998</c:v>
                </c:pt>
                <c:pt idx="5">
                  <c:v>-1.861832773450647</c:v>
                </c:pt>
                <c:pt idx="6">
                  <c:v>-1.692405991066638</c:v>
                </c:pt>
                <c:pt idx="7">
                  <c:v>-1.5383970458795739</c:v>
                </c:pt>
                <c:pt idx="8">
                  <c:v>-1.3984029147045327</c:v>
                </c:pt>
                <c:pt idx="9">
                  <c:v>-1.2711482494664204</c:v>
                </c:pt>
                <c:pt idx="10">
                  <c:v>-1.1554737587649762</c:v>
                </c:pt>
                <c:pt idx="11">
                  <c:v>-1.0503256467173632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4AD-4387-A3CC-EE5657E460E8}"/>
            </c:ext>
          </c:extLst>
        </c:ser>
        <c:ser>
          <c:idx val="12"/>
          <c:order val="12"/>
          <c:tx>
            <c:strRef>
              <c:f>Cashflow!$A$14:$E$14</c:f>
              <c:strCache>
                <c:ptCount val="5"/>
                <c:pt idx="0">
                  <c:v>GIC2</c:v>
                </c:pt>
                <c:pt idx="1">
                  <c:v>PR</c:v>
                </c:pt>
                <c:pt idx="2">
                  <c:v>BE</c:v>
                </c:pt>
                <c:pt idx="3">
                  <c:v>AU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Cashflow!$F$14:$Q$14</c:f>
              <c:numCache>
                <c:formatCode>0.00</c:formatCode>
                <c:ptCount val="12"/>
                <c:pt idx="0">
                  <c:v>78</c:v>
                </c:pt>
                <c:pt idx="1">
                  <c:v>74.099999999999994</c:v>
                </c:pt>
                <c:pt idx="2">
                  <c:v>70.394999999999996</c:v>
                </c:pt>
                <c:pt idx="3">
                  <c:v>66.875249999999994</c:v>
                </c:pt>
                <c:pt idx="4">
                  <c:v>63.53148749999999</c:v>
                </c:pt>
                <c:pt idx="5">
                  <c:v>60.354913124999989</c:v>
                </c:pt>
                <c:pt idx="6">
                  <c:v>57.337167468749989</c:v>
                </c:pt>
                <c:pt idx="7">
                  <c:v>54.470309095312487</c:v>
                </c:pt>
                <c:pt idx="8">
                  <c:v>51.746793640546862</c:v>
                </c:pt>
                <c:pt idx="9">
                  <c:v>49.159453958519514</c:v>
                </c:pt>
                <c:pt idx="10">
                  <c:v>46.701481260593539</c:v>
                </c:pt>
                <c:pt idx="11">
                  <c:v>44.366407197563859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4AD-4387-A3CC-EE5657E460E8}"/>
            </c:ext>
          </c:extLst>
        </c:ser>
        <c:ser>
          <c:idx val="13"/>
          <c:order val="13"/>
          <c:tx>
            <c:strRef>
              <c:f>Cashflow!$A$15:$E$15</c:f>
              <c:strCache>
                <c:ptCount val="5"/>
                <c:pt idx="0">
                  <c:v>GIC2</c:v>
                </c:pt>
                <c:pt idx="1">
                  <c:v>NIC</c:v>
                </c:pt>
                <c:pt idx="2">
                  <c:v>BE</c:v>
                </c:pt>
                <c:pt idx="3">
                  <c:v>AU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Cashflow!$F$15:$Q$15</c:f>
              <c:numCache>
                <c:formatCode>0.00</c:formatCode>
                <c:ptCount val="12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4AD-4387-A3CC-EE5657E460E8}"/>
            </c:ext>
          </c:extLst>
        </c:ser>
        <c:ser>
          <c:idx val="14"/>
          <c:order val="14"/>
          <c:tx>
            <c:strRef>
              <c:f>Cashflow!$A$16:$E$16</c:f>
              <c:strCache>
                <c:ptCount val="5"/>
                <c:pt idx="0">
                  <c:v>GIC2</c:v>
                </c:pt>
                <c:pt idx="1">
                  <c:v>ICO</c:v>
                </c:pt>
                <c:pt idx="2">
                  <c:v>BE</c:v>
                </c:pt>
                <c:pt idx="3">
                  <c:v>AU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Cashflow!$F$16:$Q$16</c:f>
              <c:numCache>
                <c:formatCode>0.00</c:formatCode>
                <c:ptCount val="12"/>
                <c:pt idx="0">
                  <c:v>-1.24</c:v>
                </c:pt>
                <c:pt idx="1">
                  <c:v>-1.24</c:v>
                </c:pt>
                <c:pt idx="2">
                  <c:v>-1.24</c:v>
                </c:pt>
                <c:pt idx="3">
                  <c:v>-1.24</c:v>
                </c:pt>
                <c:pt idx="4">
                  <c:v>-1.24</c:v>
                </c:pt>
                <c:pt idx="5">
                  <c:v>-1.24</c:v>
                </c:pt>
                <c:pt idx="6">
                  <c:v>-1.24</c:v>
                </c:pt>
                <c:pt idx="7">
                  <c:v>-1.24</c:v>
                </c:pt>
                <c:pt idx="8">
                  <c:v>-1.24</c:v>
                </c:pt>
                <c:pt idx="9">
                  <c:v>-1.24</c:v>
                </c:pt>
                <c:pt idx="10">
                  <c:v>-1.24</c:v>
                </c:pt>
                <c:pt idx="11">
                  <c:v>-1.24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4AD-4387-A3CC-EE5657E460E8}"/>
            </c:ext>
          </c:extLst>
        </c:ser>
        <c:ser>
          <c:idx val="15"/>
          <c:order val="15"/>
          <c:tx>
            <c:strRef>
              <c:f>Cashflow!$A$17:$E$17</c:f>
              <c:strCache>
                <c:ptCount val="5"/>
                <c:pt idx="0">
                  <c:v>GIC2</c:v>
                </c:pt>
                <c:pt idx="1">
                  <c:v>CE</c:v>
                </c:pt>
                <c:pt idx="2">
                  <c:v>BE</c:v>
                </c:pt>
                <c:pt idx="3">
                  <c:v>AU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Cashflow!$F$17:$Q$17</c:f>
              <c:numCache>
                <c:formatCode>0.00</c:formatCode>
                <c:ptCount val="12"/>
                <c:pt idx="0">
                  <c:v>-60</c:v>
                </c:pt>
                <c:pt idx="1">
                  <c:v>-54.54</c:v>
                </c:pt>
                <c:pt idx="2">
                  <c:v>-49.576859999999996</c:v>
                </c:pt>
                <c:pt idx="3">
                  <c:v>-45.065365740000004</c:v>
                </c:pt>
                <c:pt idx="4">
                  <c:v>-40.964417457660005</c:v>
                </c:pt>
                <c:pt idx="5">
                  <c:v>-37.236655469012945</c:v>
                </c:pt>
                <c:pt idx="6">
                  <c:v>-33.848119821332766</c:v>
                </c:pt>
                <c:pt idx="7">
                  <c:v>-30.767940917591481</c:v>
                </c:pt>
                <c:pt idx="8">
                  <c:v>-27.96805829409066</c:v>
                </c:pt>
                <c:pt idx="9">
                  <c:v>-25.422964989328413</c:v>
                </c:pt>
                <c:pt idx="10">
                  <c:v>-23.109475175299529</c:v>
                </c:pt>
                <c:pt idx="11">
                  <c:v>-21.006512934347271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4AD-4387-A3CC-EE5657E460E8}"/>
            </c:ext>
          </c:extLst>
        </c:ser>
        <c:ser>
          <c:idx val="16"/>
          <c:order val="16"/>
          <c:tx>
            <c:strRef>
              <c:f>Cashflow!$A$18:$E$18</c:f>
              <c:strCache>
                <c:ptCount val="5"/>
                <c:pt idx="0">
                  <c:v>GIC2</c:v>
                </c:pt>
                <c:pt idx="2">
                  <c:v>CU</c:v>
                </c:pt>
                <c:pt idx="3">
                  <c:v>AU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Cashflow!$F$18:$Q$18</c:f>
              <c:numCache>
                <c:formatCode>0.00</c:formatCode>
                <c:ptCount val="12"/>
                <c:pt idx="0">
                  <c:v>-10</c:v>
                </c:pt>
                <c:pt idx="1">
                  <c:v>-9.9</c:v>
                </c:pt>
                <c:pt idx="2">
                  <c:v>-9.8010000000000002</c:v>
                </c:pt>
                <c:pt idx="3">
                  <c:v>-9.7029899999999998</c:v>
                </c:pt>
                <c:pt idx="4">
                  <c:v>-9.605960099999999</c:v>
                </c:pt>
                <c:pt idx="5">
                  <c:v>-9.5099004989999987</c:v>
                </c:pt>
                <c:pt idx="6">
                  <c:v>-9.414801494009998</c:v>
                </c:pt>
                <c:pt idx="7">
                  <c:v>-9.3206534790698985</c:v>
                </c:pt>
                <c:pt idx="8">
                  <c:v>-9.2274469442791993</c:v>
                </c:pt>
                <c:pt idx="9">
                  <c:v>-9.1351724748364074</c:v>
                </c:pt>
                <c:pt idx="10">
                  <c:v>-9.0438207500880434</c:v>
                </c:pt>
                <c:pt idx="11">
                  <c:v>-8.9533825425871623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4AD-4387-A3CC-EE5657E460E8}"/>
            </c:ext>
          </c:extLst>
        </c:ser>
        <c:ser>
          <c:idx val="17"/>
          <c:order val="17"/>
          <c:tx>
            <c:strRef>
              <c:f>Cashflow!$A$19:$E$19</c:f>
              <c:strCache>
                <c:ptCount val="5"/>
                <c:pt idx="0">
                  <c:v>GIC2</c:v>
                </c:pt>
                <c:pt idx="2">
                  <c:v>RA</c:v>
                </c:pt>
                <c:pt idx="3">
                  <c:v>AU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Cashflow!$F$19:$Q$19</c:f>
              <c:numCache>
                <c:formatCode>0.00</c:formatCode>
                <c:ptCount val="12"/>
                <c:pt idx="0">
                  <c:v>-3</c:v>
                </c:pt>
                <c:pt idx="1">
                  <c:v>-2.7269999999999999</c:v>
                </c:pt>
                <c:pt idx="2">
                  <c:v>-2.4788429999999995</c:v>
                </c:pt>
                <c:pt idx="3">
                  <c:v>-2.2532682869999996</c:v>
                </c:pt>
                <c:pt idx="4">
                  <c:v>-2.0482208728829998</c:v>
                </c:pt>
                <c:pt idx="5">
                  <c:v>-1.861832773450647</c:v>
                </c:pt>
                <c:pt idx="6">
                  <c:v>-1.692405991066638</c:v>
                </c:pt>
                <c:pt idx="7">
                  <c:v>-1.5383970458795739</c:v>
                </c:pt>
                <c:pt idx="8">
                  <c:v>-1.3984029147045327</c:v>
                </c:pt>
                <c:pt idx="9">
                  <c:v>-1.2711482494664204</c:v>
                </c:pt>
                <c:pt idx="10">
                  <c:v>-1.1554737587649762</c:v>
                </c:pt>
                <c:pt idx="11">
                  <c:v>-1.0503256467173632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4AD-4387-A3CC-EE5657E460E8}"/>
            </c:ext>
          </c:extLst>
        </c:ser>
        <c:ser>
          <c:idx val="18"/>
          <c:order val="18"/>
          <c:tx>
            <c:strRef>
              <c:f>Cashflow!$A$20:$E$20</c:f>
              <c:strCache>
                <c:ptCount val="5"/>
                <c:pt idx="0">
                  <c:v>GIC2</c:v>
                </c:pt>
                <c:pt idx="1">
                  <c:v>PR</c:v>
                </c:pt>
                <c:pt idx="2">
                  <c:v>BE</c:v>
                </c:pt>
                <c:pt idx="3">
                  <c:v>EV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Cashflow!$F$20:$Q$20</c:f>
              <c:numCache>
                <c:formatCode>0.00</c:formatCode>
                <c:ptCount val="12"/>
                <c:pt idx="0">
                  <c:v>80</c:v>
                </c:pt>
                <c:pt idx="1">
                  <c:v>76</c:v>
                </c:pt>
                <c:pt idx="2">
                  <c:v>72.2</c:v>
                </c:pt>
                <c:pt idx="3">
                  <c:v>68.59</c:v>
                </c:pt>
                <c:pt idx="4">
                  <c:v>65.160499999999999</c:v>
                </c:pt>
                <c:pt idx="5">
                  <c:v>61.902474999999995</c:v>
                </c:pt>
                <c:pt idx="6">
                  <c:v>58.807351249999996</c:v>
                </c:pt>
                <c:pt idx="7">
                  <c:v>55.866983687499996</c:v>
                </c:pt>
                <c:pt idx="8">
                  <c:v>53.073634503124993</c:v>
                </c:pt>
                <c:pt idx="9">
                  <c:v>50.419952777968739</c:v>
                </c:pt>
                <c:pt idx="10">
                  <c:v>47.898955139070303</c:v>
                </c:pt>
                <c:pt idx="11">
                  <c:v>45.504007382116782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4AD-4387-A3CC-EE5657E460E8}"/>
            </c:ext>
          </c:extLst>
        </c:ser>
        <c:ser>
          <c:idx val="19"/>
          <c:order val="19"/>
          <c:tx>
            <c:strRef>
              <c:f>Cashflow!$A$21:$E$21</c:f>
              <c:strCache>
                <c:ptCount val="5"/>
                <c:pt idx="0">
                  <c:v>GIC2</c:v>
                </c:pt>
                <c:pt idx="1">
                  <c:v>NIC</c:v>
                </c:pt>
                <c:pt idx="2">
                  <c:v>BE</c:v>
                </c:pt>
                <c:pt idx="3">
                  <c:v>EV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Cashflow!$F$21:$Q$21</c:f>
              <c:numCache>
                <c:formatCode>0.00</c:formatCode>
                <c:ptCount val="12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4AD-4387-A3CC-EE5657E460E8}"/>
            </c:ext>
          </c:extLst>
        </c:ser>
        <c:ser>
          <c:idx val="20"/>
          <c:order val="20"/>
          <c:tx>
            <c:strRef>
              <c:f>Cashflow!$A$22:$E$22</c:f>
              <c:strCache>
                <c:ptCount val="5"/>
                <c:pt idx="0">
                  <c:v>GIC2</c:v>
                </c:pt>
                <c:pt idx="1">
                  <c:v>ICO</c:v>
                </c:pt>
                <c:pt idx="2">
                  <c:v>BE</c:v>
                </c:pt>
                <c:pt idx="3">
                  <c:v>EV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Cashflow!$F$22:$Q$22</c:f>
              <c:numCache>
                <c:formatCode>0.00</c:formatCode>
                <c:ptCount val="12"/>
                <c:pt idx="0">
                  <c:v>-1.24</c:v>
                </c:pt>
                <c:pt idx="1">
                  <c:v>-1.24</c:v>
                </c:pt>
                <c:pt idx="2">
                  <c:v>-1.24</c:v>
                </c:pt>
                <c:pt idx="3">
                  <c:v>-1.24</c:v>
                </c:pt>
                <c:pt idx="4">
                  <c:v>-1.24</c:v>
                </c:pt>
                <c:pt idx="5">
                  <c:v>-1.24</c:v>
                </c:pt>
                <c:pt idx="6">
                  <c:v>-1.24</c:v>
                </c:pt>
                <c:pt idx="7">
                  <c:v>-1.24</c:v>
                </c:pt>
                <c:pt idx="8">
                  <c:v>-1.24</c:v>
                </c:pt>
                <c:pt idx="9">
                  <c:v>-1.24</c:v>
                </c:pt>
                <c:pt idx="10">
                  <c:v>-1.24</c:v>
                </c:pt>
                <c:pt idx="11">
                  <c:v>-1.24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4AD-4387-A3CC-EE5657E460E8}"/>
            </c:ext>
          </c:extLst>
        </c:ser>
        <c:ser>
          <c:idx val="21"/>
          <c:order val="21"/>
          <c:tx>
            <c:strRef>
              <c:f>Cashflow!$A$23:$E$23</c:f>
              <c:strCache>
                <c:ptCount val="5"/>
                <c:pt idx="0">
                  <c:v>GIC2</c:v>
                </c:pt>
                <c:pt idx="1">
                  <c:v>CE</c:v>
                </c:pt>
                <c:pt idx="2">
                  <c:v>BE</c:v>
                </c:pt>
                <c:pt idx="3">
                  <c:v>EV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Cashflow!$F$23:$Q$23</c:f>
              <c:numCache>
                <c:formatCode>0.00</c:formatCode>
                <c:ptCount val="12"/>
                <c:pt idx="0">
                  <c:v>-63.9</c:v>
                </c:pt>
                <c:pt idx="1">
                  <c:v>-58.085099999999997</c:v>
                </c:pt>
                <c:pt idx="2">
                  <c:v>-52.799355899999995</c:v>
                </c:pt>
                <c:pt idx="3">
                  <c:v>-47.994614513100004</c:v>
                </c:pt>
                <c:pt idx="4">
                  <c:v>-43.627104592407903</c:v>
                </c:pt>
                <c:pt idx="5">
                  <c:v>-39.657038074498786</c:v>
                </c:pt>
                <c:pt idx="6">
                  <c:v>-36.048247609719397</c:v>
                </c:pt>
                <c:pt idx="7">
                  <c:v>-32.767857077234929</c:v>
                </c:pt>
                <c:pt idx="8">
                  <c:v>-29.785982083206555</c:v>
                </c:pt>
                <c:pt idx="9">
                  <c:v>-27.075457713634759</c:v>
                </c:pt>
                <c:pt idx="10">
                  <c:v>-24.611591061693996</c:v>
                </c:pt>
                <c:pt idx="11">
                  <c:v>-22.371936275079843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4AD-4387-A3CC-EE5657E460E8}"/>
            </c:ext>
          </c:extLst>
        </c:ser>
        <c:ser>
          <c:idx val="22"/>
          <c:order val="22"/>
          <c:tx>
            <c:strRef>
              <c:f>Cashflow!$A$24:$E$24</c:f>
              <c:strCache>
                <c:ptCount val="5"/>
                <c:pt idx="0">
                  <c:v>GIC2</c:v>
                </c:pt>
                <c:pt idx="2">
                  <c:v>CU</c:v>
                </c:pt>
                <c:pt idx="3">
                  <c:v>EV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Cashflow!$F$24:$Q$24</c:f>
              <c:numCache>
                <c:formatCode>0.00</c:formatCode>
                <c:ptCount val="12"/>
                <c:pt idx="0">
                  <c:v>-10</c:v>
                </c:pt>
                <c:pt idx="1">
                  <c:v>-9.9</c:v>
                </c:pt>
                <c:pt idx="2">
                  <c:v>-9.8010000000000002</c:v>
                </c:pt>
                <c:pt idx="3">
                  <c:v>-9.7029899999999998</c:v>
                </c:pt>
                <c:pt idx="4">
                  <c:v>-9.605960099999999</c:v>
                </c:pt>
                <c:pt idx="5">
                  <c:v>-9.5099004989999987</c:v>
                </c:pt>
                <c:pt idx="6">
                  <c:v>-9.414801494009998</c:v>
                </c:pt>
                <c:pt idx="7">
                  <c:v>-9.3206534790698985</c:v>
                </c:pt>
                <c:pt idx="8">
                  <c:v>-9.2274469442791993</c:v>
                </c:pt>
                <c:pt idx="9">
                  <c:v>-9.1351724748364074</c:v>
                </c:pt>
                <c:pt idx="10">
                  <c:v>-9.0438207500880434</c:v>
                </c:pt>
                <c:pt idx="11">
                  <c:v>-8.9533825425871623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4AD-4387-A3CC-EE5657E460E8}"/>
            </c:ext>
          </c:extLst>
        </c:ser>
        <c:ser>
          <c:idx val="23"/>
          <c:order val="23"/>
          <c:tx>
            <c:strRef>
              <c:f>Cashflow!$A$25:$E$25</c:f>
              <c:strCache>
                <c:ptCount val="5"/>
                <c:pt idx="0">
                  <c:v>GIC2</c:v>
                </c:pt>
                <c:pt idx="2">
                  <c:v>RA</c:v>
                </c:pt>
                <c:pt idx="3">
                  <c:v>EV</c:v>
                </c:pt>
                <c:pt idx="4">
                  <c:v>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Cashflow!$F$25:$Q$25</c:f>
              <c:numCache>
                <c:formatCode>0.00</c:formatCode>
                <c:ptCount val="12"/>
                <c:pt idx="0">
                  <c:v>-3</c:v>
                </c:pt>
                <c:pt idx="1">
                  <c:v>-2.7269999999999999</c:v>
                </c:pt>
                <c:pt idx="2">
                  <c:v>-2.4788429999999995</c:v>
                </c:pt>
                <c:pt idx="3">
                  <c:v>-2.2532682869999996</c:v>
                </c:pt>
                <c:pt idx="4">
                  <c:v>-2.0482208728829998</c:v>
                </c:pt>
                <c:pt idx="5">
                  <c:v>-1.861832773450647</c:v>
                </c:pt>
                <c:pt idx="6">
                  <c:v>-1.692405991066638</c:v>
                </c:pt>
                <c:pt idx="7">
                  <c:v>-1.5383970458795739</c:v>
                </c:pt>
                <c:pt idx="8">
                  <c:v>-1.3984029147045327</c:v>
                </c:pt>
                <c:pt idx="9">
                  <c:v>-1.2711482494664204</c:v>
                </c:pt>
                <c:pt idx="10">
                  <c:v>-1.1554737587649762</c:v>
                </c:pt>
                <c:pt idx="11">
                  <c:v>-1.0503256467173632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4AD-4387-A3CC-EE5657E460E8}"/>
            </c:ext>
          </c:extLst>
        </c:ser>
        <c:ser>
          <c:idx val="24"/>
          <c:order val="24"/>
          <c:tx>
            <c:strRef>
              <c:f>Cashflow!$A$26:$E$26</c:f>
              <c:strCache>
                <c:ptCount val="5"/>
                <c:pt idx="0">
                  <c:v>GIC2</c:v>
                </c:pt>
                <c:pt idx="1">
                  <c:v>PR</c:v>
                </c:pt>
                <c:pt idx="2">
                  <c:v>BE</c:v>
                </c:pt>
                <c:pt idx="3">
                  <c:v>CL</c:v>
                </c:pt>
                <c:pt idx="4">
                  <c:v>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Cashflow!$F$26:$Q$26</c:f>
              <c:numCache>
                <c:formatCode>0.00</c:formatCode>
                <c:ptCount val="12"/>
                <c:pt idx="0">
                  <c:v>82.3</c:v>
                </c:pt>
                <c:pt idx="1">
                  <c:v>78.185000000000002</c:v>
                </c:pt>
                <c:pt idx="2">
                  <c:v>74.275750000000002</c:v>
                </c:pt>
                <c:pt idx="3">
                  <c:v>70.561962499999993</c:v>
                </c:pt>
                <c:pt idx="4">
                  <c:v>67.033864374999993</c:v>
                </c:pt>
                <c:pt idx="5">
                  <c:v>63.682171156249986</c:v>
                </c:pt>
                <c:pt idx="6">
                  <c:v>60.498062598437485</c:v>
                </c:pt>
                <c:pt idx="7">
                  <c:v>57.473159468515611</c:v>
                </c:pt>
                <c:pt idx="8">
                  <c:v>54.599501495089832</c:v>
                </c:pt>
                <c:pt idx="9">
                  <c:v>51.86952642033534</c:v>
                </c:pt>
                <c:pt idx="10">
                  <c:v>49.276050099318574</c:v>
                </c:pt>
                <c:pt idx="11">
                  <c:v>46.812247594352634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4-407E-88A3-9E55ACECB6D4}"/>
            </c:ext>
          </c:extLst>
        </c:ser>
        <c:ser>
          <c:idx val="25"/>
          <c:order val="25"/>
          <c:tx>
            <c:strRef>
              <c:f>Cashflow!$A$27:$E$27</c:f>
              <c:strCache>
                <c:ptCount val="5"/>
                <c:pt idx="0">
                  <c:v>GIC2</c:v>
                </c:pt>
                <c:pt idx="1">
                  <c:v>NIC</c:v>
                </c:pt>
                <c:pt idx="2">
                  <c:v>BE</c:v>
                </c:pt>
                <c:pt idx="3">
                  <c:v>CL</c:v>
                </c:pt>
                <c:pt idx="4">
                  <c:v>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Cashflow!$F$27:$Q$27</c:f>
              <c:numCache>
                <c:formatCode>0.00</c:formatCode>
                <c:ptCount val="12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-20</c:v>
                </c:pt>
                <c:pt idx="6">
                  <c:v>-20</c:v>
                </c:pt>
                <c:pt idx="7">
                  <c:v>-20</c:v>
                </c:pt>
                <c:pt idx="8">
                  <c:v>-20</c:v>
                </c:pt>
                <c:pt idx="9">
                  <c:v>-20</c:v>
                </c:pt>
                <c:pt idx="10">
                  <c:v>-20</c:v>
                </c:pt>
                <c:pt idx="11">
                  <c:v>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4-407E-88A3-9E55ACECB6D4}"/>
            </c:ext>
          </c:extLst>
        </c:ser>
        <c:ser>
          <c:idx val="26"/>
          <c:order val="26"/>
          <c:tx>
            <c:strRef>
              <c:f>Cashflow!$A$28:$E$28</c:f>
              <c:strCache>
                <c:ptCount val="5"/>
                <c:pt idx="0">
                  <c:v>GIC2</c:v>
                </c:pt>
                <c:pt idx="1">
                  <c:v>ICO</c:v>
                </c:pt>
                <c:pt idx="2">
                  <c:v>BE</c:v>
                </c:pt>
                <c:pt idx="3">
                  <c:v>CL</c:v>
                </c:pt>
                <c:pt idx="4">
                  <c:v>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Cashflow!$F$28:$Q$28</c:f>
              <c:numCache>
                <c:formatCode>0.00</c:formatCode>
                <c:ptCount val="12"/>
                <c:pt idx="0">
                  <c:v>-1.24</c:v>
                </c:pt>
                <c:pt idx="1">
                  <c:v>-1.24</c:v>
                </c:pt>
                <c:pt idx="2">
                  <c:v>-1.24</c:v>
                </c:pt>
                <c:pt idx="3">
                  <c:v>-1.24</c:v>
                </c:pt>
                <c:pt idx="4">
                  <c:v>-1.24</c:v>
                </c:pt>
                <c:pt idx="5">
                  <c:v>-1.24</c:v>
                </c:pt>
                <c:pt idx="6">
                  <c:v>-1.24</c:v>
                </c:pt>
                <c:pt idx="7">
                  <c:v>-1.24</c:v>
                </c:pt>
                <c:pt idx="8">
                  <c:v>-1.24</c:v>
                </c:pt>
                <c:pt idx="9">
                  <c:v>-1.24</c:v>
                </c:pt>
                <c:pt idx="10">
                  <c:v>-1.24</c:v>
                </c:pt>
                <c:pt idx="11">
                  <c:v>-1.24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4-407E-88A3-9E55ACECB6D4}"/>
            </c:ext>
          </c:extLst>
        </c:ser>
        <c:ser>
          <c:idx val="27"/>
          <c:order val="27"/>
          <c:tx>
            <c:strRef>
              <c:f>Cashflow!$A$29:$E$29</c:f>
              <c:strCache>
                <c:ptCount val="5"/>
                <c:pt idx="0">
                  <c:v>GIC2</c:v>
                </c:pt>
                <c:pt idx="1">
                  <c:v>CE</c:v>
                </c:pt>
                <c:pt idx="2">
                  <c:v>BE</c:v>
                </c:pt>
                <c:pt idx="3">
                  <c:v>CL</c:v>
                </c:pt>
                <c:pt idx="4">
                  <c:v>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Cashflow!$F$29:$Q$29</c:f>
              <c:numCache>
                <c:formatCode>0.00</c:formatCode>
                <c:ptCount val="12"/>
                <c:pt idx="0">
                  <c:v>-63.9</c:v>
                </c:pt>
                <c:pt idx="1">
                  <c:v>-58.085099999999997</c:v>
                </c:pt>
                <c:pt idx="2">
                  <c:v>-52.799355899999995</c:v>
                </c:pt>
                <c:pt idx="3">
                  <c:v>-47.994614513100004</c:v>
                </c:pt>
                <c:pt idx="4">
                  <c:v>-43.627104592407903</c:v>
                </c:pt>
                <c:pt idx="5">
                  <c:v>-39.657038074498786</c:v>
                </c:pt>
                <c:pt idx="6">
                  <c:v>-36.048247609719397</c:v>
                </c:pt>
                <c:pt idx="7">
                  <c:v>-32.767857077234929</c:v>
                </c:pt>
                <c:pt idx="8">
                  <c:v>-29.785982083206555</c:v>
                </c:pt>
                <c:pt idx="9">
                  <c:v>-27.075457713634759</c:v>
                </c:pt>
                <c:pt idx="10">
                  <c:v>-24.611591061693996</c:v>
                </c:pt>
                <c:pt idx="11">
                  <c:v>-22.371936275079847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4-407E-88A3-9E55ACECB6D4}"/>
            </c:ext>
          </c:extLst>
        </c:ser>
        <c:ser>
          <c:idx val="28"/>
          <c:order val="28"/>
          <c:tx>
            <c:strRef>
              <c:f>Cashflow!$A$30:$E$30</c:f>
              <c:strCache>
                <c:ptCount val="5"/>
                <c:pt idx="0">
                  <c:v>GIC2</c:v>
                </c:pt>
                <c:pt idx="2">
                  <c:v>CU</c:v>
                </c:pt>
                <c:pt idx="3">
                  <c:v>CL</c:v>
                </c:pt>
                <c:pt idx="4">
                  <c:v>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Cashflow!$F$30:$Q$30</c:f>
              <c:numCache>
                <c:formatCode>0.00</c:formatCode>
                <c:ptCount val="12"/>
                <c:pt idx="0">
                  <c:v>-10</c:v>
                </c:pt>
                <c:pt idx="1">
                  <c:v>-9.9</c:v>
                </c:pt>
                <c:pt idx="2">
                  <c:v>-9.8010000000000002</c:v>
                </c:pt>
                <c:pt idx="3">
                  <c:v>-9.7029899999999998</c:v>
                </c:pt>
                <c:pt idx="4">
                  <c:v>-9.605960099999999</c:v>
                </c:pt>
                <c:pt idx="5">
                  <c:v>-9.5099004989999987</c:v>
                </c:pt>
                <c:pt idx="6">
                  <c:v>-9.414801494009998</c:v>
                </c:pt>
                <c:pt idx="7">
                  <c:v>-9.3206534790698985</c:v>
                </c:pt>
                <c:pt idx="8">
                  <c:v>-9.2274469442791993</c:v>
                </c:pt>
                <c:pt idx="9">
                  <c:v>-9.1351724748364074</c:v>
                </c:pt>
                <c:pt idx="10">
                  <c:v>-9.0438207500880434</c:v>
                </c:pt>
                <c:pt idx="11">
                  <c:v>-8.9533825425871623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B4-407E-88A3-9E55ACECB6D4}"/>
            </c:ext>
          </c:extLst>
        </c:ser>
        <c:ser>
          <c:idx val="29"/>
          <c:order val="29"/>
          <c:tx>
            <c:strRef>
              <c:f>Cashflow!$A$31:$E$31</c:f>
              <c:strCache>
                <c:ptCount val="5"/>
                <c:pt idx="0">
                  <c:v>GIC2</c:v>
                </c:pt>
                <c:pt idx="2">
                  <c:v>RA</c:v>
                </c:pt>
                <c:pt idx="3">
                  <c:v>CL</c:v>
                </c:pt>
                <c:pt idx="4">
                  <c:v>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Cashflow!$F$1:$Q$1</c:f>
              <c:strCache>
                <c:ptCount val="12"/>
                <c:pt idx="0">
                  <c:v>Values0</c:v>
                </c:pt>
                <c:pt idx="1">
                  <c:v>Values1</c:v>
                </c:pt>
                <c:pt idx="2">
                  <c:v>Values2</c:v>
                </c:pt>
                <c:pt idx="3">
                  <c:v>Values3</c:v>
                </c:pt>
                <c:pt idx="4">
                  <c:v>Values4</c:v>
                </c:pt>
                <c:pt idx="5">
                  <c:v>Values5</c:v>
                </c:pt>
                <c:pt idx="6">
                  <c:v>Values6</c:v>
                </c:pt>
                <c:pt idx="7">
                  <c:v>Values7</c:v>
                </c:pt>
                <c:pt idx="8">
                  <c:v>Values8</c:v>
                </c:pt>
                <c:pt idx="9">
                  <c:v>Values9</c:v>
                </c:pt>
                <c:pt idx="10">
                  <c:v>Values10</c:v>
                </c:pt>
                <c:pt idx="11">
                  <c:v>Values11</c:v>
                </c:pt>
              </c:strCache>
            </c:strRef>
          </c:cat>
          <c:val>
            <c:numRef>
              <c:f>Cashflow!$F$31:$Q$31</c:f>
              <c:numCache>
                <c:formatCode>0.00</c:formatCode>
                <c:ptCount val="12"/>
                <c:pt idx="0">
                  <c:v>-3</c:v>
                </c:pt>
                <c:pt idx="1">
                  <c:v>-2.7269999999999999</c:v>
                </c:pt>
                <c:pt idx="2">
                  <c:v>-2.4788429999999995</c:v>
                </c:pt>
                <c:pt idx="3">
                  <c:v>-2.2532682869999996</c:v>
                </c:pt>
                <c:pt idx="4">
                  <c:v>-2.0482208728829998</c:v>
                </c:pt>
                <c:pt idx="5">
                  <c:v>-1.861832773450647</c:v>
                </c:pt>
                <c:pt idx="6">
                  <c:v>-1.692405991066638</c:v>
                </c:pt>
                <c:pt idx="7">
                  <c:v>-1.5383970458795739</c:v>
                </c:pt>
                <c:pt idx="8">
                  <c:v>-1.3984029147045327</c:v>
                </c:pt>
                <c:pt idx="9">
                  <c:v>-1.2711482494664204</c:v>
                </c:pt>
                <c:pt idx="10">
                  <c:v>-1.1554737587649762</c:v>
                </c:pt>
                <c:pt idx="11">
                  <c:v>-1.0503256467173632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B4-407E-88A3-9E55ACECB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285792"/>
        <c:axId val="938287760"/>
      </c:lineChart>
      <c:catAx>
        <c:axId val="93828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38287760"/>
        <c:crosses val="autoZero"/>
        <c:auto val="1"/>
        <c:lblAlgn val="ctr"/>
        <c:lblOffset val="100"/>
        <c:noMultiLvlLbl val="0"/>
      </c:catAx>
      <c:valAx>
        <c:axId val="9382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382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9</xdr:row>
      <xdr:rowOff>0</xdr:rowOff>
    </xdr:from>
    <xdr:to>
      <xdr:col>25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CAC86-86F7-DBEE-BE18-E780DD6FD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C2" totalsRowShown="0">
  <autoFilter ref="A1:C2" xr:uid="{00000000-0009-0000-0100-000001000000}"/>
  <tableColumns count="3">
    <tableColumn id="1" xr3:uid="{00000000-0010-0000-0000-000001000000}" name="ReportingNode" dataDxfId="18"/>
    <tableColumn id="2" xr3:uid="{00000000-0010-0000-0000-000002000000}" name="Year" dataDxfId="17"/>
    <tableColumn id="3" xr3:uid="{00000000-0010-0000-0000-000003000000}" name="Month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DBC3D-0A65-4F14-9B32-8928DD0B1B61}" name="Table_Cashflow" displayName="Table_Cashflow" ref="A1:Q31" totalsRowShown="0">
  <autoFilter ref="A1:Q31" xr:uid="{468DBC3D-0A65-4F14-9B32-8928DD0B1B61}"/>
  <tableColumns count="17">
    <tableColumn id="1" xr3:uid="{057B0D49-A8BD-499B-B2E4-E195B841EFC6}" name="DataNode" dataDxfId="15"/>
    <tableColumn id="2" xr3:uid="{509FE89C-4F86-467C-A8A2-DD4211DAD010}" name="AmountType" dataDxfId="14"/>
    <tableColumn id="66" xr3:uid="{32355EEA-C273-483A-AA9D-EAA4EF397828}" name="EstimateType"/>
    <tableColumn id="3" xr3:uid="{5FDD8AC2-4628-4EB6-BBC2-42EB6858CF3D}" name="AocType" dataDxfId="13"/>
    <tableColumn id="5" xr3:uid="{0CE2507E-1E7F-46FA-9DFF-6AE4A0F8AE3D}" name="Novelty" dataDxfId="12"/>
    <tableColumn id="6" xr3:uid="{4A4496A0-5A06-4929-A063-D0E1E9A77AEF}" name="Values0" dataDxfId="11"/>
    <tableColumn id="7" xr3:uid="{F09E181B-A835-4EC7-BA70-8725507DBF0E}" name="Values1" dataDxfId="10"/>
    <tableColumn id="8" xr3:uid="{2D3EFEBA-8092-4766-9A9E-5C6E2480A95F}" name="Values2" dataDxfId="9"/>
    <tableColumn id="9" xr3:uid="{B367D252-A7E2-435B-BF61-798C995B65DD}" name="Values3" dataDxfId="8"/>
    <tableColumn id="10" xr3:uid="{F12D0187-E1B4-4596-A5D9-CD9DD112EC8B}" name="Values4" dataDxfId="7"/>
    <tableColumn id="11" xr3:uid="{BE84A717-E4C9-4060-801F-90D02748B77B}" name="Values5" dataDxfId="6"/>
    <tableColumn id="12" xr3:uid="{EA201855-A25A-4BBF-8F12-B90A1F9DA983}" name="Values6" dataDxfId="5"/>
    <tableColumn id="13" xr3:uid="{1342DCA5-069A-4618-907B-977B7419B267}" name="Values7" dataDxfId="4"/>
    <tableColumn id="14" xr3:uid="{8BF60613-70C3-4129-9B82-61B27A15DD0A}" name="Values8" dataDxfId="3"/>
    <tableColumn id="15" xr3:uid="{B678D75B-A8F5-4D48-B43A-89E693998742}" name="Values9" dataDxfId="2"/>
    <tableColumn id="16" xr3:uid="{D4250E50-1CA8-4235-BFD3-1BD4A07D00A1}" name="Values10" dataDxfId="1"/>
    <tableColumn id="17" xr3:uid="{C32C3D00-58A9-4F5F-9F77-98A1600B4090}" name="Values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2023</v>
      </c>
      <c r="C2">
        <v>3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R37"/>
  <sheetViews>
    <sheetView tabSelected="1" zoomScale="170" zoomScaleNormal="170" workbookViewId="0">
      <selection activeCell="F12" sqref="F12"/>
    </sheetView>
  </sheetViews>
  <sheetFormatPr defaultRowHeight="15" x14ac:dyDescent="0.25"/>
  <cols>
    <col min="1" max="1" width="10" bestFit="1" customWidth="1"/>
    <col min="2" max="2" width="12" bestFit="1" customWidth="1"/>
    <col min="3" max="3" width="12" customWidth="1"/>
    <col min="4" max="15" width="9" bestFit="1" customWidth="1"/>
    <col min="16" max="26" width="10" bestFit="1" customWidth="1"/>
  </cols>
  <sheetData>
    <row r="1" spans="1:1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8" x14ac:dyDescent="0.25">
      <c r="A2" t="s">
        <v>40</v>
      </c>
      <c r="B2" t="s">
        <v>21</v>
      </c>
      <c r="C2" t="s">
        <v>22</v>
      </c>
      <c r="D2" t="s">
        <v>41</v>
      </c>
      <c r="E2" t="s">
        <v>24</v>
      </c>
      <c r="F2" s="1">
        <v>76</v>
      </c>
      <c r="G2" s="1">
        <f t="shared" ref="G2:Q2" si="0">(+F2*0.9)*0.9</f>
        <v>61.560000000000009</v>
      </c>
      <c r="H2" s="1">
        <f t="shared" si="0"/>
        <v>49.863600000000012</v>
      </c>
      <c r="I2" s="1">
        <f t="shared" si="0"/>
        <v>40.389516000000015</v>
      </c>
      <c r="J2" s="1">
        <f t="shared" si="0"/>
        <v>32.715507960000018</v>
      </c>
      <c r="K2" s="1">
        <f t="shared" si="0"/>
        <v>26.499561447600016</v>
      </c>
      <c r="L2" s="1">
        <f t="shared" si="0"/>
        <v>21.464644772556014</v>
      </c>
      <c r="M2" s="1">
        <f t="shared" si="0"/>
        <v>17.386362265770369</v>
      </c>
      <c r="N2" s="1">
        <f t="shared" si="0"/>
        <v>14.082953435274</v>
      </c>
      <c r="O2" s="1">
        <f t="shared" si="0"/>
        <v>11.407192282571941</v>
      </c>
      <c r="P2" s="1">
        <f t="shared" si="0"/>
        <v>9.2398257488832733</v>
      </c>
      <c r="Q2" s="1">
        <f t="shared" si="0"/>
        <v>7.4842588565954511</v>
      </c>
    </row>
    <row r="3" spans="1:18" x14ac:dyDescent="0.25">
      <c r="A3" t="s">
        <v>40</v>
      </c>
      <c r="B3" t="s">
        <v>25</v>
      </c>
      <c r="C3" t="s">
        <v>22</v>
      </c>
      <c r="D3" t="s">
        <v>41</v>
      </c>
      <c r="E3" t="s">
        <v>24</v>
      </c>
      <c r="F3" s="1">
        <v>-4.5</v>
      </c>
      <c r="G3" s="1">
        <v>-4.5</v>
      </c>
      <c r="H3" s="1">
        <v>-4.5</v>
      </c>
      <c r="I3" s="1">
        <v>-4.5</v>
      </c>
      <c r="J3" s="1">
        <v>-4.5</v>
      </c>
      <c r="K3" s="1">
        <v>-4.5</v>
      </c>
      <c r="L3" s="1">
        <v>-4.5</v>
      </c>
      <c r="M3" s="1">
        <v>-4.5</v>
      </c>
      <c r="N3" s="1">
        <v>-4.5</v>
      </c>
      <c r="O3" s="1">
        <v>-4.5</v>
      </c>
      <c r="P3" s="1">
        <v>-4.5</v>
      </c>
      <c r="Q3" s="1">
        <v>-4.5</v>
      </c>
    </row>
    <row r="4" spans="1:18" x14ac:dyDescent="0.25">
      <c r="A4" t="s">
        <v>40</v>
      </c>
      <c r="B4" t="s">
        <v>26</v>
      </c>
      <c r="C4" t="s">
        <v>22</v>
      </c>
      <c r="D4" t="s">
        <v>41</v>
      </c>
      <c r="E4" t="s">
        <v>24</v>
      </c>
      <c r="F4" s="1">
        <v>-1.1160000000000001</v>
      </c>
      <c r="G4" s="1">
        <v>-1.1160000000000001</v>
      </c>
      <c r="H4" s="1">
        <v>-1.1160000000000001</v>
      </c>
      <c r="I4" s="1">
        <v>-1.1160000000000001</v>
      </c>
      <c r="J4" s="1">
        <v>-1.1160000000000001</v>
      </c>
      <c r="K4" s="1">
        <v>-1.1160000000000001</v>
      </c>
      <c r="L4" s="1">
        <v>-1.1160000000000001</v>
      </c>
      <c r="M4" s="1">
        <v>-1.1160000000000001</v>
      </c>
      <c r="N4" s="1">
        <v>-1.1160000000000001</v>
      </c>
      <c r="O4" s="1">
        <v>-1.1160000000000001</v>
      </c>
      <c r="P4" s="1">
        <v>-1.1160000000000001</v>
      </c>
      <c r="Q4" s="1">
        <v>-1.1160000000000001</v>
      </c>
    </row>
    <row r="5" spans="1:18" x14ac:dyDescent="0.25">
      <c r="A5" t="s">
        <v>40</v>
      </c>
      <c r="B5" t="s">
        <v>27</v>
      </c>
      <c r="C5" t="s">
        <v>22</v>
      </c>
      <c r="D5" t="s">
        <v>41</v>
      </c>
      <c r="E5" t="s">
        <v>24</v>
      </c>
      <c r="F5" s="1">
        <v>-50</v>
      </c>
      <c r="G5" s="1">
        <f>(+F5*1.01*G2/F2)*0.9</f>
        <v>-36.81450000000001</v>
      </c>
      <c r="H5" s="1">
        <f t="shared" ref="G5:Q5" si="1">(+G5*1.01*H2/G2)*0.9</f>
        <v>-27.106148205000011</v>
      </c>
      <c r="I5" s="1">
        <f t="shared" si="1"/>
        <v>-19.957985861859459</v>
      </c>
      <c r="J5" s="1">
        <f t="shared" si="1"/>
        <v>-14.694865410228504</v>
      </c>
      <c r="K5" s="1">
        <f t="shared" si="1"/>
        <v>-10.819682452897146</v>
      </c>
      <c r="L5" s="1">
        <f t="shared" si="1"/>
        <v>-7.9664239932436391</v>
      </c>
      <c r="M5" s="1">
        <f t="shared" si="1"/>
        <v>-5.8655983219853578</v>
      </c>
      <c r="N5" s="1">
        <f t="shared" si="1"/>
        <v>-4.3187813884945996</v>
      </c>
      <c r="O5" s="1">
        <f t="shared" si="1"/>
        <v>-3.1798755485346892</v>
      </c>
      <c r="P5" s="1">
        <f t="shared" si="1"/>
        <v>-2.3413105676306065</v>
      </c>
      <c r="Q5" s="1">
        <f t="shared" si="1"/>
        <v>-1.7238835578407392</v>
      </c>
    </row>
    <row r="6" spans="1:18" x14ac:dyDescent="0.25">
      <c r="A6" t="s">
        <v>40</v>
      </c>
      <c r="C6" t="s">
        <v>28</v>
      </c>
      <c r="D6" t="s">
        <v>41</v>
      </c>
      <c r="E6" t="s">
        <v>24</v>
      </c>
      <c r="F6" s="1">
        <v>-9</v>
      </c>
      <c r="G6" s="1">
        <f t="shared" ref="G6:Q6" si="2">(+F6*0.99)*0.9</f>
        <v>-8.0190000000000001</v>
      </c>
      <c r="H6" s="1">
        <f t="shared" si="2"/>
        <v>-7.1449290000000003</v>
      </c>
      <c r="I6" s="1">
        <f t="shared" si="2"/>
        <v>-6.3661317390000001</v>
      </c>
      <c r="J6" s="1">
        <f t="shared" si="2"/>
        <v>-5.672223379449</v>
      </c>
      <c r="K6" s="1">
        <f t="shared" si="2"/>
        <v>-5.053951031089059</v>
      </c>
      <c r="L6" s="1">
        <f t="shared" si="2"/>
        <v>-4.5030703687003513</v>
      </c>
      <c r="M6" s="1">
        <f t="shared" si="2"/>
        <v>-4.0122356985120131</v>
      </c>
      <c r="N6" s="1">
        <f t="shared" si="2"/>
        <v>-3.5749020073742037</v>
      </c>
      <c r="O6" s="1">
        <f t="shared" si="2"/>
        <v>-3.1852376885704152</v>
      </c>
      <c r="P6" s="1">
        <f t="shared" si="2"/>
        <v>-2.8380467805162399</v>
      </c>
      <c r="Q6" s="1">
        <f t="shared" si="2"/>
        <v>-2.5286996814399698</v>
      </c>
    </row>
    <row r="7" spans="1:18" x14ac:dyDescent="0.25">
      <c r="A7" t="s">
        <v>40</v>
      </c>
      <c r="C7" t="s">
        <v>29</v>
      </c>
      <c r="D7" t="s">
        <v>41</v>
      </c>
      <c r="E7" t="s">
        <v>24</v>
      </c>
      <c r="F7" s="1">
        <v>-3</v>
      </c>
      <c r="G7" s="1">
        <f>+F7*G5/F5</f>
        <v>-2.2088700000000006</v>
      </c>
      <c r="H7" s="1">
        <f t="shared" ref="H7" si="3">+G7*H5/G5</f>
        <v>-1.6263688923000006</v>
      </c>
      <c r="I7" s="1">
        <f t="shared" ref="I7" si="4">+H7*I5/H5</f>
        <v>-1.1974791517115675</v>
      </c>
      <c r="J7" s="1">
        <f t="shared" ref="J7" si="5">+I7*J5/I5</f>
        <v>-0.88169192461371004</v>
      </c>
      <c r="K7" s="1">
        <f t="shared" ref="K7" si="6">+J7*K5/J5</f>
        <v>-0.64918094717382857</v>
      </c>
      <c r="L7" s="1">
        <f t="shared" ref="L7" si="7">+K7*L5/K5</f>
        <v>-0.4779854395946182</v>
      </c>
      <c r="M7" s="1">
        <f t="shared" ref="M7" si="8">+L7*M5/L5</f>
        <v>-0.35193589931912134</v>
      </c>
      <c r="N7" s="1">
        <f t="shared" ref="N7" si="9">+M7*N5/M5</f>
        <v>-0.25912688330967587</v>
      </c>
      <c r="O7" s="1">
        <f t="shared" ref="O7" si="10">+N7*O5/N5</f>
        <v>-0.19079253291208126</v>
      </c>
      <c r="P7" s="1">
        <f t="shared" ref="P7" si="11">+O7*P5/O5</f>
        <v>-0.14047863405783634</v>
      </c>
      <c r="Q7" s="1">
        <f t="shared" ref="Q7" si="12">+P7*Q5/P5</f>
        <v>-0.10343301347044431</v>
      </c>
    </row>
    <row r="8" spans="1:18" x14ac:dyDescent="0.25">
      <c r="A8" t="s">
        <v>40</v>
      </c>
      <c r="B8" t="s">
        <v>21</v>
      </c>
      <c r="C8" t="s">
        <v>22</v>
      </c>
      <c r="D8" t="s">
        <v>23</v>
      </c>
      <c r="E8" t="s">
        <v>24</v>
      </c>
      <c r="F8" s="1">
        <v>75</v>
      </c>
      <c r="G8" s="1">
        <f>+F8*0.9</f>
        <v>67.5</v>
      </c>
      <c r="H8" s="1">
        <f t="shared" ref="H8:Q8" si="13">+G8*0.9</f>
        <v>60.75</v>
      </c>
      <c r="I8" s="1">
        <f t="shared" si="13"/>
        <v>54.675000000000004</v>
      </c>
      <c r="J8" s="1">
        <f t="shared" si="13"/>
        <v>49.207500000000003</v>
      </c>
      <c r="K8" s="1">
        <f t="shared" si="13"/>
        <v>44.286750000000005</v>
      </c>
      <c r="L8" s="1">
        <f t="shared" si="13"/>
        <v>39.858075000000007</v>
      </c>
      <c r="M8" s="1">
        <f t="shared" si="13"/>
        <v>35.872267500000007</v>
      </c>
      <c r="N8" s="1">
        <f t="shared" si="13"/>
        <v>32.285040750000007</v>
      </c>
      <c r="O8" s="1">
        <f t="shared" si="13"/>
        <v>29.056536675000007</v>
      </c>
      <c r="P8" s="1">
        <f t="shared" si="13"/>
        <v>26.150883007500006</v>
      </c>
      <c r="Q8" s="1">
        <f t="shared" si="13"/>
        <v>23.535794706750007</v>
      </c>
      <c r="R8">
        <v>0.9</v>
      </c>
    </row>
    <row r="9" spans="1:18" x14ac:dyDescent="0.25">
      <c r="A9" t="s">
        <v>40</v>
      </c>
      <c r="B9" t="s">
        <v>25</v>
      </c>
      <c r="C9" t="s">
        <v>22</v>
      </c>
      <c r="D9" t="s">
        <v>23</v>
      </c>
      <c r="E9" t="s">
        <v>24</v>
      </c>
      <c r="F9" s="1">
        <v>-5</v>
      </c>
      <c r="G9" s="1">
        <v>-5</v>
      </c>
      <c r="H9" s="1">
        <v>-5</v>
      </c>
      <c r="I9" s="1">
        <v>-5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</row>
    <row r="10" spans="1:18" x14ac:dyDescent="0.25">
      <c r="A10" t="s">
        <v>40</v>
      </c>
      <c r="B10" t="s">
        <v>26</v>
      </c>
      <c r="C10" t="s">
        <v>22</v>
      </c>
      <c r="D10" t="s">
        <v>23</v>
      </c>
      <c r="E10" t="s">
        <v>24</v>
      </c>
      <c r="F10" s="1">
        <v>-1.24</v>
      </c>
      <c r="G10" s="1">
        <v>-1.24</v>
      </c>
      <c r="H10" s="1">
        <v>-1.24</v>
      </c>
      <c r="I10" s="1">
        <v>-1.24</v>
      </c>
      <c r="J10" s="1">
        <v>-1.24</v>
      </c>
      <c r="K10" s="1">
        <v>-1.24</v>
      </c>
      <c r="L10" s="1">
        <v>-1.24</v>
      </c>
      <c r="M10" s="1">
        <v>-1.24</v>
      </c>
      <c r="N10" s="1">
        <v>-1.24</v>
      </c>
      <c r="O10" s="1">
        <v>-1.24</v>
      </c>
      <c r="P10" s="1">
        <v>-1.24</v>
      </c>
      <c r="Q10" s="1">
        <v>-1.24</v>
      </c>
    </row>
    <row r="11" spans="1:18" x14ac:dyDescent="0.25">
      <c r="A11" t="s">
        <v>40</v>
      </c>
      <c r="B11" t="s">
        <v>27</v>
      </c>
      <c r="C11" t="s">
        <v>22</v>
      </c>
      <c r="D11" t="s">
        <v>23</v>
      </c>
      <c r="E11" t="s">
        <v>24</v>
      </c>
      <c r="F11" s="1">
        <v>-54</v>
      </c>
      <c r="G11" s="1">
        <f>+F11*1.01*G8/F8</f>
        <v>-49.085999999999999</v>
      </c>
      <c r="H11" s="1">
        <f t="shared" ref="H11:Q11" si="14">+G11*1.01*H8/G8</f>
        <v>-44.619173999999994</v>
      </c>
      <c r="I11" s="1">
        <f t="shared" si="14"/>
        <v>-40.558829166000002</v>
      </c>
      <c r="J11" s="1">
        <f t="shared" si="14"/>
        <v>-36.867975711894005</v>
      </c>
      <c r="K11" s="1">
        <f t="shared" si="14"/>
        <v>-33.51298992211165</v>
      </c>
      <c r="L11" s="1">
        <f t="shared" si="14"/>
        <v>-30.463307839199491</v>
      </c>
      <c r="M11" s="1">
        <f t="shared" si="14"/>
        <v>-27.691146825832334</v>
      </c>
      <c r="N11" s="1">
        <f t="shared" si="14"/>
        <v>-25.171252464681594</v>
      </c>
      <c r="O11" s="1">
        <f t="shared" si="14"/>
        <v>-22.880668490395571</v>
      </c>
      <c r="P11" s="1">
        <f t="shared" si="14"/>
        <v>-20.798527657769576</v>
      </c>
      <c r="Q11" s="1">
        <f t="shared" si="14"/>
        <v>-18.905861640912544</v>
      </c>
    </row>
    <row r="12" spans="1:18" x14ac:dyDescent="0.25">
      <c r="A12" t="s">
        <v>40</v>
      </c>
      <c r="C12" t="s">
        <v>28</v>
      </c>
      <c r="D12" t="s">
        <v>23</v>
      </c>
      <c r="E12" t="s">
        <v>24</v>
      </c>
      <c r="F12" s="1">
        <v>-10</v>
      </c>
      <c r="G12" s="1">
        <f>+F12*0.99</f>
        <v>-9.9</v>
      </c>
      <c r="H12" s="1">
        <f t="shared" ref="H12:Q12" si="15">+G12*0.99</f>
        <v>-9.8010000000000002</v>
      </c>
      <c r="I12" s="1">
        <f t="shared" si="15"/>
        <v>-9.7029899999999998</v>
      </c>
      <c r="J12" s="1">
        <f t="shared" si="15"/>
        <v>-9.605960099999999</v>
      </c>
      <c r="K12" s="1">
        <f t="shared" si="15"/>
        <v>-9.5099004989999987</v>
      </c>
      <c r="L12" s="1">
        <f t="shared" si="15"/>
        <v>-9.414801494009998</v>
      </c>
      <c r="M12" s="1">
        <f t="shared" si="15"/>
        <v>-9.3206534790698985</v>
      </c>
      <c r="N12" s="1">
        <f t="shared" si="15"/>
        <v>-9.2274469442791993</v>
      </c>
      <c r="O12" s="1">
        <f t="shared" si="15"/>
        <v>-9.1351724748364074</v>
      </c>
      <c r="P12" s="1">
        <f t="shared" si="15"/>
        <v>-9.0438207500880434</v>
      </c>
      <c r="Q12" s="1">
        <f t="shared" si="15"/>
        <v>-8.9533825425871623</v>
      </c>
    </row>
    <row r="13" spans="1:18" x14ac:dyDescent="0.25">
      <c r="A13" t="s">
        <v>40</v>
      </c>
      <c r="C13" t="s">
        <v>29</v>
      </c>
      <c r="D13" t="s">
        <v>23</v>
      </c>
      <c r="E13" t="s">
        <v>24</v>
      </c>
      <c r="F13" s="1">
        <v>-3</v>
      </c>
      <c r="G13" s="1">
        <f>+F13*G11/F11</f>
        <v>-2.7269999999999999</v>
      </c>
      <c r="H13" s="1">
        <f t="shared" ref="H13:Q13" si="16">+G13*H11/G11</f>
        <v>-2.4788429999999995</v>
      </c>
      <c r="I13" s="1">
        <f t="shared" si="16"/>
        <v>-2.2532682869999996</v>
      </c>
      <c r="J13" s="1">
        <f t="shared" si="16"/>
        <v>-2.0482208728829998</v>
      </c>
      <c r="K13" s="1">
        <f t="shared" si="16"/>
        <v>-1.861832773450647</v>
      </c>
      <c r="L13" s="1">
        <f t="shared" si="16"/>
        <v>-1.692405991066638</v>
      </c>
      <c r="M13" s="1">
        <f t="shared" si="16"/>
        <v>-1.5383970458795739</v>
      </c>
      <c r="N13" s="1">
        <f t="shared" si="16"/>
        <v>-1.3984029147045327</v>
      </c>
      <c r="O13" s="1">
        <f t="shared" si="16"/>
        <v>-1.2711482494664204</v>
      </c>
      <c r="P13" s="1">
        <f t="shared" si="16"/>
        <v>-1.1554737587649762</v>
      </c>
      <c r="Q13" s="1">
        <f t="shared" si="16"/>
        <v>-1.0503256467173632</v>
      </c>
    </row>
    <row r="14" spans="1:18" x14ac:dyDescent="0.25">
      <c r="A14" t="s">
        <v>40</v>
      </c>
      <c r="B14" t="s">
        <v>21</v>
      </c>
      <c r="C14" t="s">
        <v>22</v>
      </c>
      <c r="D14" t="s">
        <v>30</v>
      </c>
      <c r="E14" t="s">
        <v>24</v>
      </c>
      <c r="F14" s="1">
        <v>78</v>
      </c>
      <c r="G14" s="1">
        <f>+F14*0.95</f>
        <v>74.099999999999994</v>
      </c>
      <c r="H14" s="1">
        <f t="shared" ref="H14:Q14" si="17">+G14*0.95</f>
        <v>70.394999999999996</v>
      </c>
      <c r="I14" s="1">
        <f t="shared" si="17"/>
        <v>66.875249999999994</v>
      </c>
      <c r="J14" s="1">
        <f t="shared" si="17"/>
        <v>63.53148749999999</v>
      </c>
      <c r="K14" s="1">
        <f t="shared" si="17"/>
        <v>60.354913124999989</v>
      </c>
      <c r="L14" s="1">
        <f t="shared" si="17"/>
        <v>57.337167468749989</v>
      </c>
      <c r="M14" s="1">
        <f t="shared" si="17"/>
        <v>54.470309095312487</v>
      </c>
      <c r="N14" s="1">
        <f t="shared" si="17"/>
        <v>51.746793640546862</v>
      </c>
      <c r="O14" s="1">
        <f t="shared" si="17"/>
        <v>49.159453958519514</v>
      </c>
      <c r="P14" s="1">
        <f t="shared" si="17"/>
        <v>46.701481260593539</v>
      </c>
      <c r="Q14" s="1">
        <f t="shared" si="17"/>
        <v>44.366407197563859</v>
      </c>
    </row>
    <row r="15" spans="1:18" x14ac:dyDescent="0.25">
      <c r="A15" t="s">
        <v>40</v>
      </c>
      <c r="B15" t="s">
        <v>25</v>
      </c>
      <c r="C15" t="s">
        <v>22</v>
      </c>
      <c r="D15" t="s">
        <v>30</v>
      </c>
      <c r="E15" t="s">
        <v>24</v>
      </c>
      <c r="F15" s="1">
        <v>-5</v>
      </c>
      <c r="G15" s="1">
        <f t="shared" ref="G15:Q25" si="18">+F15*G9/F9</f>
        <v>-5</v>
      </c>
      <c r="H15" s="1">
        <f t="shared" si="18"/>
        <v>-5</v>
      </c>
      <c r="I15" s="1">
        <f t="shared" si="18"/>
        <v>-5</v>
      </c>
      <c r="J15" s="1">
        <f t="shared" si="18"/>
        <v>-5</v>
      </c>
      <c r="K15" s="1">
        <f t="shared" si="18"/>
        <v>-5</v>
      </c>
      <c r="L15" s="1">
        <f t="shared" si="18"/>
        <v>-5</v>
      </c>
      <c r="M15" s="1">
        <f t="shared" si="18"/>
        <v>-5</v>
      </c>
      <c r="N15" s="1">
        <f t="shared" si="18"/>
        <v>-5</v>
      </c>
      <c r="O15" s="1">
        <f t="shared" si="18"/>
        <v>-5</v>
      </c>
      <c r="P15" s="1">
        <f t="shared" si="18"/>
        <v>-5</v>
      </c>
      <c r="Q15" s="1">
        <f t="shared" si="18"/>
        <v>-5</v>
      </c>
    </row>
    <row r="16" spans="1:18" x14ac:dyDescent="0.25">
      <c r="A16" t="s">
        <v>40</v>
      </c>
      <c r="B16" t="s">
        <v>26</v>
      </c>
      <c r="C16" t="s">
        <v>22</v>
      </c>
      <c r="D16" t="s">
        <v>30</v>
      </c>
      <c r="E16" t="s">
        <v>24</v>
      </c>
      <c r="F16" s="1">
        <v>-1.24</v>
      </c>
      <c r="G16" s="1">
        <f t="shared" si="18"/>
        <v>-1.24</v>
      </c>
      <c r="H16" s="1">
        <f t="shared" si="18"/>
        <v>-1.24</v>
      </c>
      <c r="I16" s="1">
        <f t="shared" si="18"/>
        <v>-1.24</v>
      </c>
      <c r="J16" s="1">
        <f t="shared" si="18"/>
        <v>-1.24</v>
      </c>
      <c r="K16" s="1">
        <f t="shared" si="18"/>
        <v>-1.24</v>
      </c>
      <c r="L16" s="1">
        <f t="shared" si="18"/>
        <v>-1.24</v>
      </c>
      <c r="M16" s="1">
        <f t="shared" si="18"/>
        <v>-1.24</v>
      </c>
      <c r="N16" s="1">
        <f t="shared" si="18"/>
        <v>-1.24</v>
      </c>
      <c r="O16" s="1">
        <f t="shared" si="18"/>
        <v>-1.24</v>
      </c>
      <c r="P16" s="1">
        <f t="shared" si="18"/>
        <v>-1.24</v>
      </c>
      <c r="Q16" s="1">
        <f t="shared" si="18"/>
        <v>-1.24</v>
      </c>
    </row>
    <row r="17" spans="1:17" x14ac:dyDescent="0.25">
      <c r="A17" t="s">
        <v>40</v>
      </c>
      <c r="B17" t="s">
        <v>27</v>
      </c>
      <c r="C17" t="s">
        <v>22</v>
      </c>
      <c r="D17" t="s">
        <v>30</v>
      </c>
      <c r="E17" t="s">
        <v>24</v>
      </c>
      <c r="F17" s="1">
        <v>-60</v>
      </c>
      <c r="G17" s="1">
        <f t="shared" si="18"/>
        <v>-54.54</v>
      </c>
      <c r="H17" s="1">
        <f t="shared" si="18"/>
        <v>-49.576859999999996</v>
      </c>
      <c r="I17" s="1">
        <f t="shared" si="18"/>
        <v>-45.065365740000004</v>
      </c>
      <c r="J17" s="1">
        <f t="shared" si="18"/>
        <v>-40.964417457660005</v>
      </c>
      <c r="K17" s="1">
        <f t="shared" si="18"/>
        <v>-37.236655469012945</v>
      </c>
      <c r="L17" s="1">
        <f t="shared" si="18"/>
        <v>-33.848119821332766</v>
      </c>
      <c r="M17" s="1">
        <f t="shared" si="18"/>
        <v>-30.767940917591481</v>
      </c>
      <c r="N17" s="1">
        <f t="shared" si="18"/>
        <v>-27.96805829409066</v>
      </c>
      <c r="O17" s="1">
        <f t="shared" si="18"/>
        <v>-25.422964989328413</v>
      </c>
      <c r="P17" s="1">
        <f t="shared" si="18"/>
        <v>-23.109475175299529</v>
      </c>
      <c r="Q17" s="1">
        <f t="shared" si="18"/>
        <v>-21.006512934347271</v>
      </c>
    </row>
    <row r="18" spans="1:17" x14ac:dyDescent="0.25">
      <c r="A18" t="s">
        <v>40</v>
      </c>
      <c r="C18" t="s">
        <v>28</v>
      </c>
      <c r="D18" t="s">
        <v>30</v>
      </c>
      <c r="E18" t="s">
        <v>24</v>
      </c>
      <c r="F18" s="1">
        <v>-10</v>
      </c>
      <c r="G18" s="1">
        <f t="shared" si="18"/>
        <v>-9.9</v>
      </c>
      <c r="H18" s="1">
        <f t="shared" si="18"/>
        <v>-9.8010000000000002</v>
      </c>
      <c r="I18" s="1">
        <f t="shared" si="18"/>
        <v>-9.7029899999999998</v>
      </c>
      <c r="J18" s="1">
        <f t="shared" si="18"/>
        <v>-9.605960099999999</v>
      </c>
      <c r="K18" s="1">
        <f t="shared" si="18"/>
        <v>-9.5099004989999987</v>
      </c>
      <c r="L18" s="1">
        <f t="shared" si="18"/>
        <v>-9.414801494009998</v>
      </c>
      <c r="M18" s="1">
        <f t="shared" si="18"/>
        <v>-9.3206534790698985</v>
      </c>
      <c r="N18" s="1">
        <f t="shared" si="18"/>
        <v>-9.2274469442791993</v>
      </c>
      <c r="O18" s="1">
        <f t="shared" si="18"/>
        <v>-9.1351724748364074</v>
      </c>
      <c r="P18" s="1">
        <f t="shared" si="18"/>
        <v>-9.0438207500880434</v>
      </c>
      <c r="Q18" s="1">
        <f t="shared" si="18"/>
        <v>-8.9533825425871623</v>
      </c>
    </row>
    <row r="19" spans="1:17" x14ac:dyDescent="0.25">
      <c r="A19" t="s">
        <v>40</v>
      </c>
      <c r="C19" t="s">
        <v>29</v>
      </c>
      <c r="D19" t="s">
        <v>30</v>
      </c>
      <c r="E19" t="s">
        <v>24</v>
      </c>
      <c r="F19" s="1">
        <v>-3</v>
      </c>
      <c r="G19" s="1">
        <f t="shared" si="18"/>
        <v>-2.7269999999999999</v>
      </c>
      <c r="H19" s="1">
        <f t="shared" si="18"/>
        <v>-2.4788429999999995</v>
      </c>
      <c r="I19" s="1">
        <f t="shared" si="18"/>
        <v>-2.2532682869999996</v>
      </c>
      <c r="J19" s="1">
        <f t="shared" si="18"/>
        <v>-2.0482208728829998</v>
      </c>
      <c r="K19" s="1">
        <f t="shared" si="18"/>
        <v>-1.861832773450647</v>
      </c>
      <c r="L19" s="1">
        <f t="shared" si="18"/>
        <v>-1.692405991066638</v>
      </c>
      <c r="M19" s="1">
        <f t="shared" si="18"/>
        <v>-1.5383970458795739</v>
      </c>
      <c r="N19" s="1">
        <f t="shared" si="18"/>
        <v>-1.3984029147045327</v>
      </c>
      <c r="O19" s="1">
        <f t="shared" si="18"/>
        <v>-1.2711482494664204</v>
      </c>
      <c r="P19" s="1">
        <f t="shared" si="18"/>
        <v>-1.1554737587649762</v>
      </c>
      <c r="Q19" s="1">
        <f t="shared" si="18"/>
        <v>-1.0503256467173632</v>
      </c>
    </row>
    <row r="20" spans="1:17" x14ac:dyDescent="0.25">
      <c r="A20" t="s">
        <v>40</v>
      </c>
      <c r="B20" t="s">
        <v>21</v>
      </c>
      <c r="C20" t="s">
        <v>22</v>
      </c>
      <c r="D20" t="s">
        <v>31</v>
      </c>
      <c r="E20" t="s">
        <v>24</v>
      </c>
      <c r="F20" s="1">
        <v>80</v>
      </c>
      <c r="G20" s="1">
        <f>+F20*0.95</f>
        <v>76</v>
      </c>
      <c r="H20" s="1">
        <f t="shared" ref="H20:Q20" si="19">+G20*0.95</f>
        <v>72.2</v>
      </c>
      <c r="I20" s="1">
        <f t="shared" si="19"/>
        <v>68.59</v>
      </c>
      <c r="J20" s="1">
        <f t="shared" si="19"/>
        <v>65.160499999999999</v>
      </c>
      <c r="K20" s="1">
        <f t="shared" si="19"/>
        <v>61.902474999999995</v>
      </c>
      <c r="L20" s="1">
        <f t="shared" si="19"/>
        <v>58.807351249999996</v>
      </c>
      <c r="M20" s="1">
        <f t="shared" si="19"/>
        <v>55.866983687499996</v>
      </c>
      <c r="N20" s="1">
        <f t="shared" si="19"/>
        <v>53.073634503124993</v>
      </c>
      <c r="O20" s="1">
        <f t="shared" si="19"/>
        <v>50.419952777968739</v>
      </c>
      <c r="P20" s="1">
        <f t="shared" si="19"/>
        <v>47.898955139070303</v>
      </c>
      <c r="Q20" s="1">
        <f t="shared" si="19"/>
        <v>45.504007382116782</v>
      </c>
    </row>
    <row r="21" spans="1:17" x14ac:dyDescent="0.25">
      <c r="A21" t="s">
        <v>40</v>
      </c>
      <c r="B21" t="s">
        <v>25</v>
      </c>
      <c r="C21" t="s">
        <v>22</v>
      </c>
      <c r="D21" t="s">
        <v>31</v>
      </c>
      <c r="E21" t="s">
        <v>24</v>
      </c>
      <c r="F21" s="1">
        <v>-5</v>
      </c>
      <c r="G21" s="1">
        <f t="shared" si="18"/>
        <v>-5</v>
      </c>
      <c r="H21" s="1">
        <f t="shared" si="18"/>
        <v>-5</v>
      </c>
      <c r="I21" s="1">
        <f t="shared" si="18"/>
        <v>-5</v>
      </c>
      <c r="J21" s="1">
        <f t="shared" si="18"/>
        <v>-5</v>
      </c>
      <c r="K21" s="1">
        <f t="shared" si="18"/>
        <v>-5</v>
      </c>
      <c r="L21" s="1">
        <f t="shared" si="18"/>
        <v>-5</v>
      </c>
      <c r="M21" s="1">
        <f t="shared" si="18"/>
        <v>-5</v>
      </c>
      <c r="N21" s="1">
        <f t="shared" si="18"/>
        <v>-5</v>
      </c>
      <c r="O21" s="1">
        <f t="shared" si="18"/>
        <v>-5</v>
      </c>
      <c r="P21" s="1">
        <f t="shared" si="18"/>
        <v>-5</v>
      </c>
      <c r="Q21" s="1">
        <f t="shared" si="18"/>
        <v>-5</v>
      </c>
    </row>
    <row r="22" spans="1:17" x14ac:dyDescent="0.25">
      <c r="A22" t="s">
        <v>40</v>
      </c>
      <c r="B22" t="s">
        <v>26</v>
      </c>
      <c r="C22" t="s">
        <v>22</v>
      </c>
      <c r="D22" t="s">
        <v>31</v>
      </c>
      <c r="E22" t="s">
        <v>24</v>
      </c>
      <c r="F22" s="1">
        <v>-1.24</v>
      </c>
      <c r="G22" s="1">
        <f t="shared" si="18"/>
        <v>-1.24</v>
      </c>
      <c r="H22" s="1">
        <f t="shared" si="18"/>
        <v>-1.24</v>
      </c>
      <c r="I22" s="1">
        <f t="shared" si="18"/>
        <v>-1.24</v>
      </c>
      <c r="J22" s="1">
        <f t="shared" si="18"/>
        <v>-1.24</v>
      </c>
      <c r="K22" s="1">
        <f t="shared" si="18"/>
        <v>-1.24</v>
      </c>
      <c r="L22" s="1">
        <f t="shared" si="18"/>
        <v>-1.24</v>
      </c>
      <c r="M22" s="1">
        <f t="shared" si="18"/>
        <v>-1.24</v>
      </c>
      <c r="N22" s="1">
        <f t="shared" si="18"/>
        <v>-1.24</v>
      </c>
      <c r="O22" s="1">
        <f t="shared" si="18"/>
        <v>-1.24</v>
      </c>
      <c r="P22" s="1">
        <f t="shared" si="18"/>
        <v>-1.24</v>
      </c>
      <c r="Q22" s="1">
        <f t="shared" si="18"/>
        <v>-1.24</v>
      </c>
    </row>
    <row r="23" spans="1:17" x14ac:dyDescent="0.25">
      <c r="A23" t="s">
        <v>40</v>
      </c>
      <c r="B23" t="s">
        <v>27</v>
      </c>
      <c r="C23" t="s">
        <v>22</v>
      </c>
      <c r="D23" t="s">
        <v>31</v>
      </c>
      <c r="E23" t="s">
        <v>24</v>
      </c>
      <c r="F23" s="1">
        <v>-63.9</v>
      </c>
      <c r="G23" s="1">
        <f t="shared" si="18"/>
        <v>-58.085099999999997</v>
      </c>
      <c r="H23" s="1">
        <f t="shared" si="18"/>
        <v>-52.799355899999995</v>
      </c>
      <c r="I23" s="1">
        <f t="shared" si="18"/>
        <v>-47.994614513100004</v>
      </c>
      <c r="J23" s="1">
        <f t="shared" si="18"/>
        <v>-43.627104592407903</v>
      </c>
      <c r="K23" s="1">
        <f t="shared" si="18"/>
        <v>-39.657038074498786</v>
      </c>
      <c r="L23" s="1">
        <f t="shared" si="18"/>
        <v>-36.048247609719397</v>
      </c>
      <c r="M23" s="1">
        <f t="shared" si="18"/>
        <v>-32.767857077234929</v>
      </c>
      <c r="N23" s="1">
        <f t="shared" si="18"/>
        <v>-29.785982083206555</v>
      </c>
      <c r="O23" s="1">
        <f t="shared" si="18"/>
        <v>-27.075457713634759</v>
      </c>
      <c r="P23" s="1">
        <f t="shared" si="18"/>
        <v>-24.611591061693996</v>
      </c>
      <c r="Q23" s="1">
        <f t="shared" si="18"/>
        <v>-22.371936275079843</v>
      </c>
    </row>
    <row r="24" spans="1:17" x14ac:dyDescent="0.25">
      <c r="A24" t="s">
        <v>40</v>
      </c>
      <c r="C24" t="s">
        <v>28</v>
      </c>
      <c r="D24" t="s">
        <v>31</v>
      </c>
      <c r="E24" t="s">
        <v>24</v>
      </c>
      <c r="F24" s="1">
        <v>-10</v>
      </c>
      <c r="G24" s="1">
        <f t="shared" si="18"/>
        <v>-9.9</v>
      </c>
      <c r="H24" s="1">
        <f t="shared" si="18"/>
        <v>-9.8010000000000002</v>
      </c>
      <c r="I24" s="1">
        <f t="shared" si="18"/>
        <v>-9.7029899999999998</v>
      </c>
      <c r="J24" s="1">
        <f t="shared" si="18"/>
        <v>-9.605960099999999</v>
      </c>
      <c r="K24" s="1">
        <f t="shared" si="18"/>
        <v>-9.5099004989999987</v>
      </c>
      <c r="L24" s="1">
        <f t="shared" si="18"/>
        <v>-9.414801494009998</v>
      </c>
      <c r="M24" s="1">
        <f t="shared" si="18"/>
        <v>-9.3206534790698985</v>
      </c>
      <c r="N24" s="1">
        <f t="shared" si="18"/>
        <v>-9.2274469442791993</v>
      </c>
      <c r="O24" s="1">
        <f t="shared" si="18"/>
        <v>-9.1351724748364074</v>
      </c>
      <c r="P24" s="1">
        <f t="shared" si="18"/>
        <v>-9.0438207500880434</v>
      </c>
      <c r="Q24" s="1">
        <f t="shared" si="18"/>
        <v>-8.9533825425871623</v>
      </c>
    </row>
    <row r="25" spans="1:17" x14ac:dyDescent="0.25">
      <c r="A25" t="s">
        <v>40</v>
      </c>
      <c r="C25" t="s">
        <v>29</v>
      </c>
      <c r="D25" t="s">
        <v>31</v>
      </c>
      <c r="E25" t="s">
        <v>24</v>
      </c>
      <c r="F25" s="1">
        <v>-3</v>
      </c>
      <c r="G25" s="1">
        <f t="shared" si="18"/>
        <v>-2.7269999999999999</v>
      </c>
      <c r="H25" s="1">
        <f t="shared" si="18"/>
        <v>-2.4788429999999995</v>
      </c>
      <c r="I25" s="1">
        <f t="shared" si="18"/>
        <v>-2.2532682869999996</v>
      </c>
      <c r="J25" s="1">
        <f t="shared" si="18"/>
        <v>-2.0482208728829998</v>
      </c>
      <c r="K25" s="1">
        <f t="shared" si="18"/>
        <v>-1.861832773450647</v>
      </c>
      <c r="L25" s="1">
        <f t="shared" si="18"/>
        <v>-1.692405991066638</v>
      </c>
      <c r="M25" s="1">
        <f t="shared" si="18"/>
        <v>-1.5383970458795739</v>
      </c>
      <c r="N25" s="1">
        <f t="shared" si="18"/>
        <v>-1.3984029147045327</v>
      </c>
      <c r="O25" s="1">
        <f t="shared" si="18"/>
        <v>-1.2711482494664204</v>
      </c>
      <c r="P25" s="1">
        <f t="shared" si="18"/>
        <v>-1.1554737587649762</v>
      </c>
      <c r="Q25" s="1">
        <f t="shared" si="18"/>
        <v>-1.0503256467173632</v>
      </c>
    </row>
    <row r="26" spans="1:17" x14ac:dyDescent="0.25">
      <c r="A26" t="s">
        <v>40</v>
      </c>
      <c r="B26" t="s">
        <v>21</v>
      </c>
      <c r="C26" t="s">
        <v>22</v>
      </c>
      <c r="D26" t="s">
        <v>32</v>
      </c>
      <c r="E26" t="s">
        <v>39</v>
      </c>
      <c r="F26" s="1">
        <v>82.3</v>
      </c>
      <c r="G26" s="1">
        <f>+F26*G20/F20</f>
        <v>78.185000000000002</v>
      </c>
      <c r="H26" s="1">
        <f t="shared" ref="H26:P26" si="20">+G26*H20/G20</f>
        <v>74.275750000000002</v>
      </c>
      <c r="I26" s="1">
        <f t="shared" si="20"/>
        <v>70.561962499999993</v>
      </c>
      <c r="J26" s="1">
        <f t="shared" si="20"/>
        <v>67.033864374999993</v>
      </c>
      <c r="K26" s="1">
        <f t="shared" si="20"/>
        <v>63.682171156249986</v>
      </c>
      <c r="L26" s="1">
        <f t="shared" si="20"/>
        <v>60.498062598437485</v>
      </c>
      <c r="M26" s="1">
        <f t="shared" si="20"/>
        <v>57.473159468515611</v>
      </c>
      <c r="N26" s="1">
        <f t="shared" si="20"/>
        <v>54.599501495089832</v>
      </c>
      <c r="O26" s="1">
        <f t="shared" si="20"/>
        <v>51.86952642033534</v>
      </c>
      <c r="P26" s="1">
        <f t="shared" si="20"/>
        <v>49.276050099318574</v>
      </c>
      <c r="Q26" s="1">
        <f>+P26*Q20/P20</f>
        <v>46.812247594352634</v>
      </c>
    </row>
    <row r="27" spans="1:17" x14ac:dyDescent="0.25">
      <c r="A27" t="s">
        <v>40</v>
      </c>
      <c r="B27" t="s">
        <v>25</v>
      </c>
      <c r="C27" t="s">
        <v>22</v>
      </c>
      <c r="D27" t="s">
        <v>32</v>
      </c>
      <c r="E27" t="s">
        <v>39</v>
      </c>
      <c r="F27" s="1">
        <v>-20</v>
      </c>
      <c r="G27" s="1">
        <f>+F27*G21/F21</f>
        <v>-20</v>
      </c>
      <c r="H27" s="1">
        <f>+G27*H21/G21</f>
        <v>-20</v>
      </c>
      <c r="I27" s="1">
        <f>+H27*I21/H21</f>
        <v>-20</v>
      </c>
      <c r="J27" s="1">
        <f>+I27*J21/I21</f>
        <v>-20</v>
      </c>
      <c r="K27" s="1">
        <f>+J27*K21/J21</f>
        <v>-20</v>
      </c>
      <c r="L27" s="1">
        <f>+K27*L21/K21</f>
        <v>-20</v>
      </c>
      <c r="M27" s="1">
        <f>+L27*M21/L21</f>
        <v>-20</v>
      </c>
      <c r="N27" s="1">
        <f>+M27*N21/M21</f>
        <v>-20</v>
      </c>
      <c r="O27" s="1">
        <f>+N27*O21/N21</f>
        <v>-20</v>
      </c>
      <c r="P27" s="1">
        <f>+O27*P21/O21</f>
        <v>-20</v>
      </c>
      <c r="Q27" s="1">
        <f>+P27*Q21/P21</f>
        <v>-20</v>
      </c>
    </row>
    <row r="28" spans="1:17" x14ac:dyDescent="0.25">
      <c r="A28" t="s">
        <v>40</v>
      </c>
      <c r="B28" t="s">
        <v>26</v>
      </c>
      <c r="C28" t="s">
        <v>22</v>
      </c>
      <c r="D28" t="s">
        <v>32</v>
      </c>
      <c r="E28" t="s">
        <v>39</v>
      </c>
      <c r="F28" s="1">
        <v>-1.24</v>
      </c>
      <c r="G28" s="1">
        <f>+F28*G22/F22</f>
        <v>-1.24</v>
      </c>
      <c r="H28" s="1">
        <f>+G28*H22/G22</f>
        <v>-1.24</v>
      </c>
      <c r="I28" s="1">
        <f>+H28*I22/H22</f>
        <v>-1.24</v>
      </c>
      <c r="J28" s="1">
        <f>+I28*J22/I22</f>
        <v>-1.24</v>
      </c>
      <c r="K28" s="1">
        <f>+J28*K22/J22</f>
        <v>-1.24</v>
      </c>
      <c r="L28" s="1">
        <f>+K28*L22/K22</f>
        <v>-1.24</v>
      </c>
      <c r="M28" s="1">
        <f>+L28*M22/L22</f>
        <v>-1.24</v>
      </c>
      <c r="N28" s="1">
        <f>+M28*N22/M22</f>
        <v>-1.24</v>
      </c>
      <c r="O28" s="1">
        <f>+N28*O22/N22</f>
        <v>-1.24</v>
      </c>
      <c r="P28" s="1">
        <f>+O28*P22/O22</f>
        <v>-1.24</v>
      </c>
      <c r="Q28" s="1">
        <f>+P28*Q22/P22</f>
        <v>-1.24</v>
      </c>
    </row>
    <row r="29" spans="1:17" x14ac:dyDescent="0.25">
      <c r="A29" t="s">
        <v>40</v>
      </c>
      <c r="B29" t="s">
        <v>27</v>
      </c>
      <c r="C29" t="s">
        <v>22</v>
      </c>
      <c r="D29" t="s">
        <v>32</v>
      </c>
      <c r="E29" t="s">
        <v>39</v>
      </c>
      <c r="F29" s="1">
        <v>-63.9</v>
      </c>
      <c r="G29" s="1">
        <f>+F29*G23/F23</f>
        <v>-58.085099999999997</v>
      </c>
      <c r="H29" s="1">
        <f>+G29*H23/G23</f>
        <v>-52.799355899999995</v>
      </c>
      <c r="I29" s="1">
        <f>+H29*I23/H23</f>
        <v>-47.994614513100004</v>
      </c>
      <c r="J29" s="1">
        <f>+I29*J23/I23</f>
        <v>-43.627104592407903</v>
      </c>
      <c r="K29" s="1">
        <f>+J29*K23/J23</f>
        <v>-39.657038074498786</v>
      </c>
      <c r="L29" s="1">
        <f>+K29*L23/K23</f>
        <v>-36.048247609719397</v>
      </c>
      <c r="M29" s="1">
        <f>+L29*M23/L23</f>
        <v>-32.767857077234929</v>
      </c>
      <c r="N29" s="1">
        <f>+M29*N23/M23</f>
        <v>-29.785982083206555</v>
      </c>
      <c r="O29" s="1">
        <f>+N29*O23/N23</f>
        <v>-27.075457713634759</v>
      </c>
      <c r="P29" s="1">
        <f>+O29*P23/O23</f>
        <v>-24.611591061693996</v>
      </c>
      <c r="Q29" s="1">
        <f>+P29*Q23/P23</f>
        <v>-22.371936275079847</v>
      </c>
    </row>
    <row r="30" spans="1:17" x14ac:dyDescent="0.25">
      <c r="A30" t="s">
        <v>40</v>
      </c>
      <c r="C30" t="s">
        <v>28</v>
      </c>
      <c r="D30" t="s">
        <v>32</v>
      </c>
      <c r="E30" t="s">
        <v>39</v>
      </c>
      <c r="F30" s="1">
        <v>-10</v>
      </c>
      <c r="G30" s="1">
        <f>+F30*G24/F24</f>
        <v>-9.9</v>
      </c>
      <c r="H30" s="1">
        <f>+G30*H24/G24</f>
        <v>-9.8010000000000002</v>
      </c>
      <c r="I30" s="1">
        <f>+H30*I24/H24</f>
        <v>-9.7029899999999998</v>
      </c>
      <c r="J30" s="1">
        <f>+I30*J24/I24</f>
        <v>-9.605960099999999</v>
      </c>
      <c r="K30" s="1">
        <f>+J30*K24/J24</f>
        <v>-9.5099004989999987</v>
      </c>
      <c r="L30" s="1">
        <f>+K30*L24/K24</f>
        <v>-9.414801494009998</v>
      </c>
      <c r="M30" s="1">
        <f>+L30*M24/L24</f>
        <v>-9.3206534790698985</v>
      </c>
      <c r="N30" s="1">
        <f>+M30*N24/M24</f>
        <v>-9.2274469442791993</v>
      </c>
      <c r="O30" s="1">
        <f>+N30*O24/N24</f>
        <v>-9.1351724748364074</v>
      </c>
      <c r="P30" s="1">
        <f>+O30*P24/O24</f>
        <v>-9.0438207500880434</v>
      </c>
      <c r="Q30" s="1">
        <f>+P30*Q24/P24</f>
        <v>-8.9533825425871623</v>
      </c>
    </row>
    <row r="31" spans="1:17" x14ac:dyDescent="0.25">
      <c r="A31" t="s">
        <v>40</v>
      </c>
      <c r="C31" t="s">
        <v>29</v>
      </c>
      <c r="D31" t="s">
        <v>32</v>
      </c>
      <c r="E31" t="s">
        <v>39</v>
      </c>
      <c r="F31" s="1">
        <v>-3</v>
      </c>
      <c r="G31" s="1">
        <f>+F31*G25/F25</f>
        <v>-2.7269999999999999</v>
      </c>
      <c r="H31" s="1">
        <f>+G31*H25/G25</f>
        <v>-2.4788429999999995</v>
      </c>
      <c r="I31" s="1">
        <f>+H31*I25/H25</f>
        <v>-2.2532682869999996</v>
      </c>
      <c r="J31" s="1">
        <f>+I31*J25/I25</f>
        <v>-2.0482208728829998</v>
      </c>
      <c r="K31" s="1">
        <f>+J31*K25/J25</f>
        <v>-1.861832773450647</v>
      </c>
      <c r="L31" s="1">
        <f>+K31*L25/K25</f>
        <v>-1.692405991066638</v>
      </c>
      <c r="M31" s="1">
        <f>+L31*M25/L25</f>
        <v>-1.5383970458795739</v>
      </c>
      <c r="N31" s="1">
        <f>+M31*N25/M25</f>
        <v>-1.3984029147045327</v>
      </c>
      <c r="O31" s="1">
        <f>+N31*O25/N25</f>
        <v>-1.2711482494664204</v>
      </c>
      <c r="P31" s="1">
        <f>+O31*P25/O25</f>
        <v>-1.1554737587649762</v>
      </c>
      <c r="Q31" s="1">
        <f>+P31*Q25/P25</f>
        <v>-1.0503256467173632</v>
      </c>
    </row>
    <row r="32" spans="1:17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6:17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6:17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6:17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6:17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6:17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phoneticPr fontId="1" type="noConversion"/>
  <dataValidations disablePrompts="1" count="4">
    <dataValidation type="list" allowBlank="1" sqref="E2:E37" xr:uid="{0F7E7F28-792F-463C-A61C-1C46296B9633}">
      <formula1>Novelty_SystemName</formula1>
    </dataValidation>
    <dataValidation type="list" allowBlank="1" sqref="D2:D37" xr:uid="{6B4B47A9-C9B6-46FD-AC51-39AF8A737A35}">
      <formula1>VariableType_SystemName</formula1>
    </dataValidation>
    <dataValidation type="list" allowBlank="1" sqref="B2:C37" xr:uid="{C1473488-71A4-45AD-A7F0-BE10261E97AB}">
      <formula1>AmountType_SystemName</formula1>
    </dataValidation>
    <dataValidation type="list" allowBlank="1" sqref="A2:A37" xr:uid="{68F8460D-C0F8-4BA9-B047-C7A65AED9257}">
      <formula1>GroupOfContract_SystemName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>
        <v>1970</v>
      </c>
      <c r="B2">
        <v>1</v>
      </c>
      <c r="C2">
        <v>1</v>
      </c>
      <c r="D2" t="s">
        <v>37</v>
      </c>
      <c r="E2" t="s">
        <v>38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38</v>
      </c>
      <c r="E3" t="s">
        <v>37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1AF18-CE7D-448E-A86E-AF0541D36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2023-03-03T11:17:08Z</dcterms:created>
  <dcterms:modified xsi:type="dcterms:W3CDTF">2023-03-09T14:22:02Z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