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jU25" sheetId="3" r:id="rId1"/>
    <sheet name="jUnder" sheetId="2" r:id="rId2"/>
    <sheet name="Prime" sheetId="6" r:id="rId3"/>
    <sheet name="DGT" sheetId="4" r:id="rId4"/>
    <sheet name="Sheet4" sheetId="5" r:id="rId5"/>
    <sheet name="most" sheetId="8" r:id="rId6"/>
    <sheet name="Sheet1" sheetId="1" r:id="rId7"/>
    <sheet name="His" sheetId="7" r:id="rId8"/>
    <sheet name="Sheet2" sheetId="9" r:id="rId9"/>
  </sheets>
  <calcPr calcId="124519"/>
</workbook>
</file>

<file path=xl/calcChain.xml><?xml version="1.0" encoding="utf-8"?>
<calcChain xmlns="http://schemas.openxmlformats.org/spreadsheetml/2006/main">
  <c r="S3" i="3"/>
  <c r="S4"/>
  <c r="S5"/>
  <c r="S6"/>
  <c r="S7"/>
  <c r="I3" l="1"/>
  <c r="I4"/>
  <c r="I5"/>
  <c r="I6"/>
  <c r="I7"/>
  <c r="I8"/>
  <c r="I9"/>
  <c r="I10"/>
  <c r="I11"/>
  <c r="I12"/>
  <c r="I16"/>
  <c r="I17"/>
  <c r="I18"/>
  <c r="I19"/>
  <c r="I20"/>
  <c r="I21"/>
  <c r="I22"/>
  <c r="I23"/>
  <c r="I24"/>
  <c r="I25"/>
  <c r="A15" i="6" l="1"/>
  <c r="A16"/>
  <c r="B16"/>
  <c r="A17"/>
  <c r="A14" l="1"/>
  <c r="A13"/>
  <c r="A12"/>
  <c r="A11"/>
  <c r="A10"/>
  <c r="A9"/>
  <c r="A8"/>
  <c r="A7"/>
  <c r="A6"/>
  <c r="A5"/>
  <c r="A4"/>
  <c r="A3"/>
  <c r="B13"/>
  <c r="B10"/>
  <c r="B7"/>
  <c r="B4"/>
  <c r="A28" i="2"/>
  <c r="A25"/>
  <c r="A22"/>
  <c r="A19"/>
  <c r="A16"/>
  <c r="A13"/>
  <c r="A10"/>
  <c r="A7"/>
  <c r="A4"/>
  <c r="A1"/>
  <c r="A30"/>
  <c r="A29"/>
  <c r="A27"/>
  <c r="A26"/>
  <c r="A24"/>
  <c r="A23"/>
  <c r="A21"/>
  <c r="A20"/>
  <c r="A18"/>
  <c r="A17"/>
  <c r="A15"/>
  <c r="A14"/>
  <c r="A12"/>
  <c r="A11"/>
  <c r="A9"/>
  <c r="A8"/>
  <c r="A6"/>
  <c r="A5"/>
  <c r="A3"/>
  <c r="A2"/>
  <c r="S12" i="3"/>
  <c r="S11"/>
  <c r="S10"/>
  <c r="S9"/>
  <c r="S8"/>
  <c r="B17" i="6"/>
  <c r="B14"/>
  <c r="B11"/>
  <c r="B8"/>
  <c r="B5"/>
  <c r="B20" i="2" l="1"/>
  <c r="B23"/>
  <c r="B26"/>
  <c r="B29"/>
  <c r="B18"/>
  <c r="B21" l="1"/>
  <c r="B24"/>
  <c r="B27"/>
  <c r="B30"/>
  <c r="B17" l="1"/>
  <c r="I22" i="4" l="1"/>
  <c r="I20"/>
  <c r="I21"/>
  <c r="I4"/>
  <c r="I5"/>
  <c r="I6"/>
  <c r="I7"/>
  <c r="I8"/>
  <c r="I9"/>
  <c r="I10"/>
  <c r="I11"/>
  <c r="I12"/>
  <c r="I13"/>
  <c r="I14"/>
  <c r="I15"/>
  <c r="I16"/>
  <c r="I17"/>
  <c r="I18"/>
  <c r="I19"/>
  <c r="I3"/>
  <c r="D3" i="8" s="1"/>
  <c r="A50" i="5" l="1"/>
  <c r="A51"/>
  <c r="B51"/>
  <c r="D51"/>
  <c r="A52"/>
  <c r="A53"/>
  <c r="A54"/>
  <c r="B54"/>
  <c r="D54"/>
  <c r="A55"/>
  <c r="A56"/>
  <c r="A57"/>
  <c r="B57"/>
  <c r="D57"/>
  <c r="A58"/>
  <c r="A59"/>
  <c r="A60"/>
  <c r="B60"/>
  <c r="D60"/>
  <c r="A61"/>
  <c r="D6"/>
  <c r="D3"/>
  <c r="A26"/>
  <c r="A27"/>
  <c r="B27"/>
  <c r="D27"/>
  <c r="A28"/>
  <c r="A29"/>
  <c r="A30"/>
  <c r="B30"/>
  <c r="D30"/>
  <c r="A31"/>
  <c r="A32"/>
  <c r="A33"/>
  <c r="B33"/>
  <c r="D33"/>
  <c r="A34"/>
  <c r="A35"/>
  <c r="A36"/>
  <c r="B36"/>
  <c r="D36"/>
  <c r="A37"/>
  <c r="A38"/>
  <c r="A39"/>
  <c r="B39"/>
  <c r="D39"/>
  <c r="A40"/>
  <c r="A41"/>
  <c r="A42"/>
  <c r="B42"/>
  <c r="D42"/>
  <c r="A43"/>
  <c r="A44"/>
  <c r="A45"/>
  <c r="B45"/>
  <c r="D45"/>
  <c r="A46"/>
  <c r="A47"/>
  <c r="A48"/>
  <c r="B48"/>
  <c r="D48"/>
  <c r="A49"/>
  <c r="A14"/>
  <c r="A15"/>
  <c r="B15"/>
  <c r="D15"/>
  <c r="A16"/>
  <c r="A17"/>
  <c r="A18"/>
  <c r="B18"/>
  <c r="D18"/>
  <c r="A19"/>
  <c r="A20"/>
  <c r="A21"/>
  <c r="B21"/>
  <c r="D21"/>
  <c r="A22"/>
  <c r="A23"/>
  <c r="A24"/>
  <c r="B24"/>
  <c r="D24"/>
  <c r="A25"/>
  <c r="A8"/>
  <c r="A9"/>
  <c r="B9"/>
  <c r="D9"/>
  <c r="A10"/>
  <c r="A11"/>
  <c r="A12"/>
  <c r="B12"/>
  <c r="D12"/>
  <c r="A13"/>
  <c r="A5"/>
  <c r="A6"/>
  <c r="B6"/>
  <c r="A7"/>
  <c r="B3" l="1"/>
  <c r="A4"/>
  <c r="A3"/>
  <c r="A2"/>
  <c r="B14" i="2"/>
  <c r="B11"/>
  <c r="B8"/>
  <c r="B5"/>
  <c r="B2"/>
  <c r="B3"/>
  <c r="A15" i="1"/>
  <c r="A16"/>
  <c r="B16"/>
  <c r="C16"/>
  <c r="A17"/>
  <c r="A18"/>
  <c r="A19"/>
  <c r="B19"/>
  <c r="C19"/>
  <c r="A20"/>
  <c r="A12"/>
  <c r="A13"/>
  <c r="B13"/>
  <c r="C13"/>
  <c r="A14"/>
  <c r="B12" i="2" l="1"/>
  <c r="B15"/>
  <c r="B6"/>
  <c r="B9"/>
</calcChain>
</file>

<file path=xl/sharedStrings.xml><?xml version="1.0" encoding="utf-8"?>
<sst xmlns="http://schemas.openxmlformats.org/spreadsheetml/2006/main" count="674" uniqueCount="282">
  <si>
    <t>Home Team</t>
  </si>
  <si>
    <t>Scores</t>
  </si>
  <si>
    <t>Away Team</t>
  </si>
  <si>
    <t>Prediction</t>
  </si>
  <si>
    <t>?</t>
  </si>
  <si>
    <t>Under 2,5 Goals</t>
  </si>
  <si>
    <t>Previous Tips</t>
  </si>
  <si>
    <t>Time</t>
  </si>
  <si>
    <t>Country, League</t>
  </si>
  <si>
    <t>Odds</t>
  </si>
  <si>
    <t>S/N</t>
  </si>
  <si>
    <t>Italy, Serie B</t>
  </si>
  <si>
    <t>Greece, Super League</t>
  </si>
  <si>
    <t>Ukraine, Premier League</t>
  </si>
  <si>
    <t>Russia, National League</t>
  </si>
  <si>
    <t>Kuban Krasnodar</t>
  </si>
  <si>
    <t>Sporting Braga B</t>
  </si>
  <si>
    <t>14:00</t>
  </si>
  <si>
    <t>14:30</t>
  </si>
  <si>
    <t>15:00</t>
  </si>
  <si>
    <t>16:00</t>
  </si>
  <si>
    <t>1.50</t>
  </si>
  <si>
    <t>RESULT</t>
  </si>
  <si>
    <t>PREVIOUS TIPS</t>
  </si>
  <si>
    <t>Ends Here</t>
  </si>
  <si>
    <t>Egypt, Premier League</t>
  </si>
  <si>
    <t>1.40</t>
  </si>
  <si>
    <t>Jordan, Jordan League</t>
  </si>
  <si>
    <t>1.45</t>
  </si>
  <si>
    <t>19:00</t>
  </si>
  <si>
    <t>13:00</t>
  </si>
  <si>
    <t>FK Khimki</t>
  </si>
  <si>
    <t>Germany, 3. Liga</t>
  </si>
  <si>
    <t>VfL Osnabruck</t>
  </si>
  <si>
    <t>FSV Zwickau</t>
  </si>
  <si>
    <t>13:45</t>
  </si>
  <si>
    <t>Petrojet Suez</t>
  </si>
  <si>
    <t>Nasr Cairo</t>
  </si>
  <si>
    <t>Venezia FC</t>
  </si>
  <si>
    <t>Frosinone</t>
  </si>
  <si>
    <t>France, National</t>
  </si>
  <si>
    <t>USL Dunkerque</t>
  </si>
  <si>
    <t>Rodez AF</t>
  </si>
  <si>
    <t>Portugal, Segunda Liga</t>
  </si>
  <si>
    <t>Vitória Guimarães B</t>
  </si>
  <si>
    <t>FC Famalicão</t>
  </si>
  <si>
    <t>Real SC</t>
  </si>
  <si>
    <t>Israel, Premier League</t>
  </si>
  <si>
    <t>16:15</t>
  </si>
  <si>
    <t>Ironi Kiryat Shmona</t>
  </si>
  <si>
    <t>Maccabi Haifa</t>
  </si>
  <si>
    <t>16:30</t>
  </si>
  <si>
    <t>Ahli Amman</t>
  </si>
  <si>
    <t>Wihdat Amman</t>
  </si>
  <si>
    <t>Russia, Premier League</t>
  </si>
  <si>
    <t>17:00</t>
  </si>
  <si>
    <t>FK Rostov</t>
  </si>
  <si>
    <t>Spartak Moscow</t>
  </si>
  <si>
    <t>Académica Coimbra</t>
  </si>
  <si>
    <t>FC Arouca</t>
  </si>
  <si>
    <t>Argentina, Primera B</t>
  </si>
  <si>
    <t>17:05</t>
  </si>
  <si>
    <t>CA Atlanta</t>
  </si>
  <si>
    <t>Defensores Belgrano</t>
  </si>
  <si>
    <t>17:30</t>
  </si>
  <si>
    <t>Panathinaikos</t>
  </si>
  <si>
    <t>Olympiakos Pireus</t>
  </si>
  <si>
    <t>Argentina, Primera Division</t>
  </si>
  <si>
    <t>18:00</t>
  </si>
  <si>
    <t>CA Huracán</t>
  </si>
  <si>
    <t>CA Lanús</t>
  </si>
  <si>
    <t>Portugal, Primeira Liga</t>
  </si>
  <si>
    <t>18:15</t>
  </si>
  <si>
    <t>Belenenses</t>
  </si>
  <si>
    <t>Moreirense FC</t>
  </si>
  <si>
    <t>France, Ligue 1</t>
  </si>
  <si>
    <t>Strasbourg</t>
  </si>
  <si>
    <t>Angers SCO</t>
  </si>
  <si>
    <t>19:30</t>
  </si>
  <si>
    <t>Villa Dálmine</t>
  </si>
  <si>
    <t>Los Andes</t>
  </si>
  <si>
    <t>Brazil, Serie B</t>
  </si>
  <si>
    <t>Boa Esporte/MG</t>
  </si>
  <si>
    <t>América Mineiro</t>
  </si>
  <si>
    <t>Deportivo Espanol</t>
  </si>
  <si>
    <t>Talleres (RdE)</t>
  </si>
  <si>
    <t>Colegiales</t>
  </si>
  <si>
    <t>Sacachispas</t>
  </si>
  <si>
    <t>Ecuador, Serie A</t>
  </si>
  <si>
    <t>21:30</t>
  </si>
  <si>
    <t>Fuerza Amarilla SC</t>
  </si>
  <si>
    <t>Deportivo Cuenca</t>
  </si>
  <si>
    <t>22:30</t>
  </si>
  <si>
    <t>Barcelona SC</t>
  </si>
  <si>
    <t>LDU Quito</t>
  </si>
  <si>
    <t>Peru, Primera Division</t>
  </si>
  <si>
    <t>23:45</t>
  </si>
  <si>
    <t>Sport Rosario</t>
  </si>
  <si>
    <t>UTC Cajamarca</t>
  </si>
  <si>
    <t>1.60</t>
  </si>
  <si>
    <t>1.65</t>
  </si>
  <si>
    <t>1.70</t>
  </si>
  <si>
    <t>4-2</t>
  </si>
  <si>
    <t>2-0</t>
  </si>
  <si>
    <t>1-1</t>
  </si>
  <si>
    <t>1-3</t>
  </si>
  <si>
    <t>1-2</t>
  </si>
  <si>
    <t>1-0</t>
  </si>
  <si>
    <t>2-2</t>
  </si>
  <si>
    <t>4-1</t>
  </si>
  <si>
    <t>4-0</t>
  </si>
  <si>
    <t>3-0</t>
  </si>
  <si>
    <t>3-3</t>
  </si>
  <si>
    <t>2-1</t>
  </si>
  <si>
    <t>LOST</t>
  </si>
  <si>
    <t>WON</t>
  </si>
  <si>
    <t>…</t>
  </si>
  <si>
    <t>1.80</t>
  </si>
  <si>
    <t>2.00</t>
  </si>
  <si>
    <t>Saturday October 28, 2017</t>
  </si>
  <si>
    <t>Zirka Kirovohrad</t>
  </si>
  <si>
    <t>Vorskla Poltava</t>
  </si>
  <si>
    <t>Barito Putera</t>
  </si>
  <si>
    <t>PSM Makassar</t>
  </si>
  <si>
    <t>CD Ebro</t>
  </si>
  <si>
    <t>Lleida Esportiu</t>
  </si>
  <si>
    <t>Indonesia, Super League</t>
  </si>
  <si>
    <t>2.05</t>
  </si>
  <si>
    <t>12:30</t>
  </si>
  <si>
    <t>Spain, Segunda B</t>
  </si>
  <si>
    <t>12:00</t>
  </si>
  <si>
    <t>Slavutych Cherkasy</t>
  </si>
  <si>
    <t>Obolon-Brovar Kiev</t>
  </si>
  <si>
    <t>FC Sumy</t>
  </si>
  <si>
    <t>Kolos Kovalivka</t>
  </si>
  <si>
    <t>1.55</t>
  </si>
  <si>
    <t>Poland, II Liga</t>
  </si>
  <si>
    <t>Radomiak 1910 SA Radom</t>
  </si>
  <si>
    <t>KS Warta Poznan</t>
  </si>
  <si>
    <t>Italy, Lega Pro</t>
  </si>
  <si>
    <t>Fermana</t>
  </si>
  <si>
    <t>Pordenone</t>
  </si>
  <si>
    <t>FC Sudtirol</t>
  </si>
  <si>
    <t>Vicenza Calcio</t>
  </si>
  <si>
    <t>South Africa, League Cup</t>
  </si>
  <si>
    <t>Chippa United</t>
  </si>
  <si>
    <t>Mamelodi Sundowns</t>
  </si>
  <si>
    <t>Italy, Serie A</t>
  </si>
  <si>
    <t>Spal 2013</t>
  </si>
  <si>
    <t>Genoa FC</t>
  </si>
  <si>
    <t>0-2</t>
  </si>
  <si>
    <t>0-0</t>
  </si>
  <si>
    <t>Sunday October 29, 2017</t>
  </si>
  <si>
    <t>?-?</t>
  </si>
  <si>
    <t>1X</t>
  </si>
  <si>
    <t>England, Championship</t>
  </si>
  <si>
    <t>Scr</t>
  </si>
  <si>
    <t>PICK</t>
  </si>
  <si>
    <t>ENDS HERE</t>
  </si>
  <si>
    <t>PREVIOUS</t>
  </si>
  <si>
    <t>Middlesbrough FC - Birmingham City</t>
  </si>
  <si>
    <t>22-11-2017</t>
  </si>
  <si>
    <t>England, Championship - 20:45</t>
  </si>
  <si>
    <t>Home win   @1.65</t>
  </si>
  <si>
    <t>West Ham United - Arsenal FC</t>
  </si>
  <si>
    <t>13-12-2017</t>
  </si>
  <si>
    <t>England, Premier League - 21:00</t>
  </si>
  <si>
    <t>Away win   @1.60</t>
  </si>
  <si>
    <t>Home win</t>
  </si>
  <si>
    <t>Away win or draw</t>
  </si>
  <si>
    <t>Scotland, Scottish Premiership</t>
  </si>
  <si>
    <t>Home win or draw</t>
  </si>
  <si>
    <t>Away win</t>
  </si>
  <si>
    <t>1.25</t>
  </si>
  <si>
    <t>Roma vs Sassuolo</t>
  </si>
  <si>
    <t>1.28</t>
  </si>
  <si>
    <t>Man United vs Southampton</t>
  </si>
  <si>
    <t>1.36</t>
  </si>
  <si>
    <t>Verona vs Juventus</t>
  </si>
  <si>
    <t>1.20</t>
  </si>
  <si>
    <t>Chelsea vs Stoke</t>
  </si>
  <si>
    <t>1.18</t>
  </si>
  <si>
    <t>Benevento vs Chievo</t>
  </si>
  <si>
    <t>1.34</t>
  </si>
  <si>
    <t>Partick Thistle vs Ross County</t>
  </si>
  <si>
    <t>1.38</t>
  </si>
  <si>
    <t>Torino vs Genoa</t>
  </si>
  <si>
    <t>1.29</t>
  </si>
  <si>
    <t>Burton vs Norwich City</t>
  </si>
  <si>
    <t>1.27</t>
  </si>
  <si>
    <t>Brentford vs Sheff Wed</t>
  </si>
  <si>
    <t>Middlesbrough vs Aston Villa</t>
  </si>
  <si>
    <t>England, Premier League</t>
  </si>
  <si>
    <t>2.20</t>
  </si>
  <si>
    <t>11:00</t>
  </si>
  <si>
    <t>Czech Republic, 1. Liga</t>
  </si>
  <si>
    <t>Real Zaragoza</t>
  </si>
  <si>
    <t>Germany, 2. Bundesliga</t>
  </si>
  <si>
    <t>Turkey, Super Lig</t>
  </si>
  <si>
    <t>Spain, Segunda Liga</t>
  </si>
  <si>
    <t>Aston Villa - QPR</t>
  </si>
  <si>
    <t>Millwall - Sunderland</t>
  </si>
  <si>
    <t>Nurnberg - Greuther Furth</t>
  </si>
  <si>
    <t>Sanhausen - Erzgebirge Aue</t>
  </si>
  <si>
    <t>Sigma Olomouc - Slovacko</t>
  </si>
  <si>
    <t>Kasimpasa - Osmanlispor</t>
  </si>
  <si>
    <t>Numancia - Real Zaragoza</t>
  </si>
  <si>
    <t>Home wins</t>
  </si>
  <si>
    <t>2.10</t>
  </si>
  <si>
    <t>03-03-2018</t>
  </si>
  <si>
    <t>0</t>
  </si>
  <si>
    <t>1</t>
  </si>
  <si>
    <t>FK Minsk</t>
  </si>
  <si>
    <t>UE Llagostera</t>
  </si>
  <si>
    <t>ENPPI Cairo</t>
  </si>
  <si>
    <t>Gazélec Ajaccio</t>
  </si>
  <si>
    <t>Tristán Suárez</t>
  </si>
  <si>
    <t>CD Tondela</t>
  </si>
  <si>
    <t>CA Banfield</t>
  </si>
  <si>
    <t>0-1</t>
  </si>
  <si>
    <t>Ajax Cape Town</t>
  </si>
  <si>
    <t>Casertana</t>
  </si>
  <si>
    <t>FK Septemvri</t>
  </si>
  <si>
    <t>FC Penafiel</t>
  </si>
  <si>
    <t>20:00</t>
  </si>
  <si>
    <t>Tigres FC (COL)</t>
  </si>
  <si>
    <t>Bogotá FC</t>
  </si>
  <si>
    <t>Vikingur Reykjavik</t>
  </si>
  <si>
    <t>Fylkir FC</t>
  </si>
  <si>
    <t>CLICK 5 STAR VOTE</t>
  </si>
  <si>
    <t>Operário PR</t>
  </si>
  <si>
    <t>Brazil, Serie A</t>
  </si>
  <si>
    <t>San Martín T.</t>
  </si>
  <si>
    <t>Alcorcón</t>
  </si>
  <si>
    <t>S N</t>
  </si>
  <si>
    <t>Botafogo SP</t>
  </si>
  <si>
    <t>Internacional RS</t>
  </si>
  <si>
    <t>Corinthians SP</t>
  </si>
  <si>
    <t>Tupi MG</t>
  </si>
  <si>
    <t>Ponte Preta SP</t>
  </si>
  <si>
    <t>10:00</t>
  </si>
  <si>
    <t>Luch-Energiya</t>
  </si>
  <si>
    <t>FK Krasnodar-2</t>
  </si>
  <si>
    <t>Sibir Novosibirsk</t>
  </si>
  <si>
    <t>Chertanovo Moscow</t>
  </si>
  <si>
    <t>Rotor Volgograd</t>
  </si>
  <si>
    <t>1.61</t>
  </si>
  <si>
    <t>Belarus, Vysshaya League</t>
  </si>
  <si>
    <t>Armenia, Premier League</t>
  </si>
  <si>
    <t>Ararat Yerevan</t>
  </si>
  <si>
    <t>Banants Yerevan</t>
  </si>
  <si>
    <t>Rubin Kazan</t>
  </si>
  <si>
    <t>CSKA Moscow</t>
  </si>
  <si>
    <t>Bulgaria, B PFG</t>
  </si>
  <si>
    <t>Strumska Slava</t>
  </si>
  <si>
    <t>CSKA 1948</t>
  </si>
  <si>
    <t>Neman Grodno</t>
  </si>
  <si>
    <t>Torpedo-MAZ</t>
  </si>
  <si>
    <t>Colombia, Liga Postobon I</t>
  </si>
  <si>
    <t>Rionegro Águilas</t>
  </si>
  <si>
    <t>Deportivo Cali</t>
  </si>
  <si>
    <t>2-4</t>
  </si>
  <si>
    <t>3-4</t>
  </si>
  <si>
    <t>1.53</t>
  </si>
  <si>
    <t>1.57</t>
  </si>
  <si>
    <t>GET VIP HERE</t>
  </si>
  <si>
    <t>South Africa, Premier League</t>
  </si>
  <si>
    <t>18:30</t>
  </si>
  <si>
    <t>Black Leopards</t>
  </si>
  <si>
    <t>Baroka FC</t>
  </si>
  <si>
    <t>1.48</t>
  </si>
  <si>
    <t>Free State Stars</t>
  </si>
  <si>
    <t>1.54</t>
  </si>
  <si>
    <t>San Telmo</t>
  </si>
  <si>
    <t>1.51</t>
  </si>
  <si>
    <t>CA San Miguel</t>
  </si>
  <si>
    <t>Defensores Unidos</t>
  </si>
  <si>
    <t>1.46</t>
  </si>
  <si>
    <t>CA Fénix Pilar</t>
  </si>
  <si>
    <t>Comunicaciones BA</t>
  </si>
  <si>
    <t>1.52</t>
  </si>
  <si>
    <t>WEDNESDAY 03.10.2018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</si>
</sst>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</font>
    <font>
      <sz val="11"/>
      <name val="Calibri"/>
      <family val="2"/>
      <scheme val="minor"/>
    </font>
    <font>
      <sz val="14"/>
      <color rgb="FF785C9A"/>
      <name val="Calibri"/>
      <family val="2"/>
      <scheme val="minor"/>
    </font>
    <font>
      <sz val="11"/>
      <color theme="0"/>
      <name val="Calibri"/>
      <family val="2"/>
    </font>
    <font>
      <b/>
      <sz val="11"/>
      <color rgb="FF1B4976"/>
      <name val="Calibri"/>
      <family val="2"/>
    </font>
    <font>
      <b/>
      <sz val="11"/>
      <color theme="9" tint="-0.249977111117893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16535"/>
        <bgColor indexed="64"/>
      </patternFill>
    </fill>
    <fill>
      <patternFill patternType="solid">
        <fgColor rgb="FF08807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255C6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C538B"/>
        <bgColor indexed="64"/>
      </patternFill>
    </fill>
    <fill>
      <patternFill patternType="solid">
        <fgColor rgb="FF1B4976"/>
        <bgColor indexed="64"/>
      </patternFill>
    </fill>
    <fill>
      <patternFill patternType="solid">
        <fgColor rgb="FF1334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088074"/>
      </bottom>
      <diagonal/>
    </border>
    <border>
      <left/>
      <right/>
      <top style="double">
        <color rgb="FF088074"/>
      </top>
      <bottom/>
      <diagonal/>
    </border>
    <border>
      <left/>
      <right/>
      <top style="thin">
        <color rgb="FF05574F"/>
      </top>
      <bottom style="thin">
        <color rgb="FF05574F"/>
      </bottom>
      <diagonal/>
    </border>
    <border>
      <left/>
      <right/>
      <top style="double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left"/>
    </xf>
    <xf numFmtId="49" fontId="0" fillId="0" borderId="0" xfId="0" applyNumberFormat="1"/>
    <xf numFmtId="0" fontId="2" fillId="4" borderId="0" xfId="0" applyFont="1" applyFill="1"/>
    <xf numFmtId="0" fontId="2" fillId="3" borderId="0" xfId="0" applyFont="1" applyFill="1" applyBorder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/>
    <xf numFmtId="49" fontId="3" fillId="0" borderId="0" xfId="0" applyNumberFormat="1" applyFont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20" fontId="1" fillId="5" borderId="3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0" fontId="0" fillId="6" borderId="0" xfId="0" applyFill="1"/>
    <xf numFmtId="0" fontId="2" fillId="6" borderId="0" xfId="0" applyFont="1" applyFill="1"/>
    <xf numFmtId="49" fontId="2" fillId="6" borderId="0" xfId="0" applyNumberFormat="1" applyFont="1" applyFill="1"/>
    <xf numFmtId="49" fontId="2" fillId="6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0" fillId="7" borderId="0" xfId="0" applyFill="1"/>
    <xf numFmtId="49" fontId="0" fillId="7" borderId="0" xfId="0" applyNumberFormat="1" applyFill="1"/>
    <xf numFmtId="0" fontId="0" fillId="7" borderId="0" xfId="0" applyFill="1" applyAlignment="1">
      <alignment horizontal="left"/>
    </xf>
    <xf numFmtId="49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/>
    </xf>
    <xf numFmtId="49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0" borderId="0" xfId="0"/>
    <xf numFmtId="0" fontId="10" fillId="7" borderId="0" xfId="0" applyFont="1" applyFill="1" applyAlignment="1">
      <alignment horizontal="left" vertical="center"/>
    </xf>
    <xf numFmtId="0" fontId="0" fillId="0" borderId="0" xfId="0" applyFont="1"/>
    <xf numFmtId="0" fontId="6" fillId="11" borderId="0" xfId="0" applyFont="1" applyFill="1" applyAlignment="1">
      <alignment horizontal="left" vertical="center"/>
    </xf>
    <xf numFmtId="2" fontId="0" fillId="0" borderId="0" xfId="0" applyNumberFormat="1" applyFont="1"/>
    <xf numFmtId="49" fontId="2" fillId="4" borderId="0" xfId="0" applyNumberFormat="1" applyFont="1" applyFill="1"/>
    <xf numFmtId="49" fontId="0" fillId="0" borderId="0" xfId="0" applyNumberFormat="1" applyAlignment="1">
      <alignment horizontal="left"/>
    </xf>
    <xf numFmtId="49" fontId="2" fillId="4" borderId="0" xfId="0" applyNumberFormat="1" applyFont="1" applyFill="1" applyAlignment="1">
      <alignment horizontal="left"/>
    </xf>
    <xf numFmtId="0" fontId="0" fillId="0" borderId="0" xfId="0"/>
    <xf numFmtId="49" fontId="0" fillId="0" borderId="0" xfId="0" applyNumberFormat="1" applyAlignment="1">
      <alignment horizontal="center"/>
    </xf>
    <xf numFmtId="49" fontId="2" fillId="4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/>
    <xf numFmtId="0" fontId="6" fillId="9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0" fillId="0" borderId="0" xfId="0"/>
    <xf numFmtId="0" fontId="11" fillId="8" borderId="0" xfId="0" applyFont="1" applyFill="1" applyAlignment="1">
      <alignment horizontal="right" vertical="center"/>
    </xf>
    <xf numFmtId="49" fontId="6" fillId="9" borderId="0" xfId="0" applyNumberFormat="1" applyFont="1" applyFill="1" applyAlignment="1">
      <alignment horizontal="center" vertical="center"/>
    </xf>
    <xf numFmtId="49" fontId="6" fillId="14" borderId="0" xfId="0" applyNumberFormat="1" applyFont="1" applyFill="1" applyAlignment="1">
      <alignment horizontal="center" vertical="center"/>
    </xf>
    <xf numFmtId="0" fontId="0" fillId="0" borderId="0" xfId="0"/>
    <xf numFmtId="0" fontId="0" fillId="0" borderId="0" xfId="0"/>
    <xf numFmtId="0" fontId="6" fillId="9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49" fontId="6" fillId="9" borderId="0" xfId="0" applyNumberFormat="1" applyFont="1" applyFill="1" applyAlignment="1">
      <alignment horizontal="center" vertical="center"/>
    </xf>
    <xf numFmtId="0" fontId="6" fillId="12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49" fontId="2" fillId="4" borderId="0" xfId="0" applyNumberFormat="1" applyFont="1" applyFill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9" fontId="0" fillId="0" borderId="0" xfId="0" applyNumberFormat="1"/>
    <xf numFmtId="49" fontId="0" fillId="0" borderId="0" xfId="0" applyNumberFormat="1" applyAlignment="1">
      <alignment horizontal="left" vertical="center"/>
    </xf>
    <xf numFmtId="0" fontId="0" fillId="0" borderId="0" xfId="0"/>
    <xf numFmtId="20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/>
    <xf numFmtId="20" fontId="0" fillId="0" borderId="0" xfId="0" applyNumberForma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2" fontId="0" fillId="0" borderId="0" xfId="0" applyNumberFormat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5" borderId="4" xfId="0" applyFont="1" applyFill="1" applyBorder="1" applyAlignment="1"/>
    <xf numFmtId="2" fontId="2" fillId="3" borderId="0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5" borderId="0" xfId="1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2" fillId="5" borderId="4" xfId="0" applyFont="1" applyFill="1" applyBorder="1" applyAlignment="1">
      <alignment horizontal="center"/>
    </xf>
    <xf numFmtId="0" fontId="14" fillId="8" borderId="0" xfId="1" applyFont="1" applyFill="1" applyBorder="1" applyAlignment="1" applyProtection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13" fillId="8" borderId="7" xfId="1" applyFont="1" applyFill="1" applyBorder="1" applyAlignment="1" applyProtection="1">
      <alignment horizontal="center" vertical="center"/>
    </xf>
    <xf numFmtId="0" fontId="13" fillId="8" borderId="8" xfId="1" applyFont="1" applyFill="1" applyBorder="1" applyAlignment="1" applyProtection="1">
      <alignment horizontal="center" vertical="center"/>
    </xf>
    <xf numFmtId="0" fontId="5" fillId="5" borderId="4" xfId="1" applyFont="1" applyFill="1" applyBorder="1" applyAlignment="1" applyProtection="1">
      <alignment horizontal="center"/>
    </xf>
    <xf numFmtId="49" fontId="6" fillId="10" borderId="0" xfId="0" applyNumberFormat="1" applyFont="1" applyFill="1" applyAlignment="1">
      <alignment horizontal="center" vertical="center"/>
    </xf>
    <xf numFmtId="0" fontId="12" fillId="13" borderId="0" xfId="1" applyFont="1" applyFill="1" applyAlignment="1" applyProtection="1">
      <alignment horizontal="center" vertical="center"/>
    </xf>
    <xf numFmtId="0" fontId="6" fillId="9" borderId="0" xfId="0" applyFont="1" applyFill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6" fillId="12" borderId="0" xfId="0" applyFont="1" applyFill="1" applyAlignment="1">
      <alignment horizontal="center" vertical="center"/>
    </xf>
    <xf numFmtId="0" fontId="0" fillId="0" borderId="0" xfId="0"/>
    <xf numFmtId="49" fontId="11" fillId="8" borderId="0" xfId="0" applyNumberFormat="1" applyFont="1" applyFill="1" applyAlignment="1">
      <alignment horizontal="right" vertical="center"/>
    </xf>
    <xf numFmtId="0" fontId="11" fillId="8" borderId="0" xfId="0" applyFont="1" applyFill="1" applyAlignment="1">
      <alignment horizontal="right" vertical="center"/>
    </xf>
    <xf numFmtId="49" fontId="6" fillId="15" borderId="0" xfId="0" applyNumberFormat="1" applyFont="1" applyFill="1" applyAlignment="1">
      <alignment horizontal="center" vertical="center"/>
    </xf>
    <xf numFmtId="49" fontId="6" fillId="9" borderId="0" xfId="0" applyNumberFormat="1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20" fontId="8" fillId="8" borderId="5" xfId="0" applyNumberFormat="1" applyFont="1" applyFill="1" applyBorder="1" applyAlignment="1">
      <alignment horizontal="center" vertical="center"/>
    </xf>
    <xf numFmtId="20" fontId="8" fillId="8" borderId="0" xfId="0" applyNumberFormat="1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16535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1653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1B4976"/>
      <color rgb="FF255C61"/>
      <color rgb="FF133450"/>
      <color rgb="FF785C9A"/>
      <color rgb="FF6C538B"/>
      <color rgb="FF1C0D33"/>
      <color rgb="FFFFB343"/>
      <color rgb="FFFF9500"/>
      <color rgb="FF194569"/>
      <color rgb="FF93D1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9525</xdr:rowOff>
    </xdr:from>
    <xdr:to>
      <xdr:col>14</xdr:col>
      <xdr:colOff>561975</xdr:colOff>
      <xdr:row>38</xdr:row>
      <xdr:rowOff>123825</xdr:rowOff>
    </xdr:to>
    <xdr:pic>
      <xdr:nvPicPr>
        <xdr:cNvPr id="2" name="Picture 1" descr="tgtMaster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6825" y="390525"/>
          <a:ext cx="3609975" cy="7134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lay.google.com/store/apps/details?id=net.rveasy.junderprime" TargetMode="External"/><Relationship Id="rId1" Type="http://schemas.openxmlformats.org/officeDocument/2006/relationships/hyperlink" Target="j2018/j0110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play.google.com/store/apps/details?id=net.rveasy.junderprime" TargetMode="External"/><Relationship Id="rId1" Type="http://schemas.openxmlformats.org/officeDocument/2006/relationships/hyperlink" Target="2018\jp0110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prev/17prev.htm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56"/>
  <sheetViews>
    <sheetView workbookViewId="0">
      <selection activeCell="O7" sqref="O3:O8"/>
    </sheetView>
  </sheetViews>
  <sheetFormatPr defaultRowHeight="15"/>
  <cols>
    <col min="1" max="1" width="3.5703125" customWidth="1"/>
    <col min="2" max="2" width="19.7109375" customWidth="1"/>
    <col min="3" max="3" width="6.42578125" style="7" customWidth="1"/>
    <col min="4" max="4" width="16.7109375" customWidth="1"/>
    <col min="5" max="5" width="7.140625" style="7" customWidth="1"/>
    <col min="6" max="6" width="16.7109375" customWidth="1"/>
    <col min="7" max="7" width="14.7109375" customWidth="1"/>
    <col min="8" max="8" width="4.28515625" style="9" customWidth="1"/>
    <col min="9" max="9" width="6.140625" customWidth="1"/>
    <col min="10" max="10" width="3.28515625" customWidth="1"/>
    <col min="11" max="11" width="3.7109375" customWidth="1"/>
    <col min="12" max="12" width="15.5703125" customWidth="1"/>
    <col min="13" max="13" width="5.85546875" customWidth="1"/>
    <col min="14" max="14" width="14.140625" customWidth="1"/>
    <col min="15" max="15" width="6.5703125" customWidth="1"/>
    <col min="16" max="16" width="14.140625" customWidth="1"/>
    <col min="17" max="17" width="14.42578125" customWidth="1"/>
    <col min="18" max="18" width="4.7109375" customWidth="1"/>
    <col min="19" max="19" width="5.28515625" customWidth="1"/>
  </cols>
  <sheetData>
    <row r="1" spans="1:19">
      <c r="A1" s="15" t="s">
        <v>234</v>
      </c>
      <c r="B1" s="16" t="s">
        <v>8</v>
      </c>
      <c r="C1" s="18" t="s">
        <v>7</v>
      </c>
      <c r="D1" s="16" t="s">
        <v>0</v>
      </c>
      <c r="E1" s="18" t="s">
        <v>1</v>
      </c>
      <c r="F1" s="16" t="s">
        <v>2</v>
      </c>
      <c r="G1" s="16" t="s">
        <v>3</v>
      </c>
      <c r="H1" s="19" t="s">
        <v>9</v>
      </c>
      <c r="I1" s="19" t="s">
        <v>22</v>
      </c>
      <c r="K1" s="15" t="s">
        <v>234</v>
      </c>
      <c r="L1" s="16" t="s">
        <v>8</v>
      </c>
      <c r="M1" s="17" t="s">
        <v>7</v>
      </c>
      <c r="N1" s="16" t="s">
        <v>0</v>
      </c>
      <c r="O1" s="18" t="s">
        <v>1</v>
      </c>
      <c r="P1" s="16" t="s">
        <v>2</v>
      </c>
      <c r="Q1" s="16" t="s">
        <v>3</v>
      </c>
      <c r="R1" s="19" t="s">
        <v>9</v>
      </c>
      <c r="S1" s="19" t="s">
        <v>22</v>
      </c>
    </row>
    <row r="2" spans="1:19" s="52" customFormat="1">
      <c r="A2" s="15"/>
      <c r="B2" s="16"/>
      <c r="C2" s="18"/>
      <c r="D2" s="16"/>
      <c r="E2" s="18"/>
      <c r="F2" s="16"/>
      <c r="G2" s="16"/>
      <c r="H2" s="19"/>
      <c r="I2" s="19"/>
      <c r="K2" s="15"/>
      <c r="L2" s="16"/>
      <c r="M2" s="17"/>
      <c r="N2" s="16"/>
      <c r="O2" s="18"/>
      <c r="P2" s="16"/>
      <c r="Q2" s="16"/>
      <c r="R2" s="19"/>
      <c r="S2" s="19"/>
    </row>
    <row r="3" spans="1:19">
      <c r="A3" s="20">
        <v>1</v>
      </c>
      <c r="B3" s="20" t="s">
        <v>266</v>
      </c>
      <c r="C3" s="23" t="s">
        <v>267</v>
      </c>
      <c r="D3" s="20" t="s">
        <v>268</v>
      </c>
      <c r="E3" s="23" t="s">
        <v>4</v>
      </c>
      <c r="F3" s="22" t="s">
        <v>269</v>
      </c>
      <c r="G3" s="20" t="s">
        <v>5</v>
      </c>
      <c r="H3" s="23" t="s">
        <v>270</v>
      </c>
      <c r="I3" s="25" t="str">
        <f t="shared" ref="I3:I12" si="0">IF(E3="0-0","WON",IF(E3="1-0","WON",IF(E3="0-1","WON",IF(E3="1-1","WON",IF(E3="2-0","WON",IF(E3="0-2","WON",IF(E3="?","…","LOST")))))))</f>
        <v>…</v>
      </c>
      <c r="K3" s="20">
        <v>1</v>
      </c>
      <c r="L3" s="20" t="s">
        <v>266</v>
      </c>
      <c r="M3" s="21" t="s">
        <v>267</v>
      </c>
      <c r="N3" s="20" t="s">
        <v>268</v>
      </c>
      <c r="O3" s="23" t="s">
        <v>4</v>
      </c>
      <c r="P3" s="22" t="s">
        <v>269</v>
      </c>
      <c r="Q3" s="20" t="s">
        <v>5</v>
      </c>
      <c r="R3" s="21" t="s">
        <v>270</v>
      </c>
      <c r="S3" s="25" t="str">
        <f t="shared" ref="S3:S12" si="1">IF(O3="0-0","WON",IF(O3="1-0","WON",IF(O3="0-1","WON",IF(O3="1-1","WON",IF(O3="2-0","WON",IF(O3="0-2","WON",IF(O3="?","…","LOST")))))))</f>
        <v>…</v>
      </c>
    </row>
    <row r="4" spans="1:19">
      <c r="A4" s="75">
        <v>2</v>
      </c>
      <c r="B4" s="95" t="s">
        <v>266</v>
      </c>
      <c r="C4" s="7" t="s">
        <v>267</v>
      </c>
      <c r="D4" s="3" t="s">
        <v>145</v>
      </c>
      <c r="E4" s="7" t="s">
        <v>4</v>
      </c>
      <c r="F4" s="8" t="s">
        <v>271</v>
      </c>
      <c r="G4" s="113" t="s">
        <v>5</v>
      </c>
      <c r="H4" s="4" t="s">
        <v>272</v>
      </c>
      <c r="I4" s="1" t="str">
        <f t="shared" si="0"/>
        <v>…</v>
      </c>
      <c r="J4" s="80"/>
      <c r="K4" s="90">
        <v>2</v>
      </c>
      <c r="L4" s="103" t="s">
        <v>60</v>
      </c>
      <c r="M4" s="4" t="s">
        <v>78</v>
      </c>
      <c r="N4" s="3" t="s">
        <v>273</v>
      </c>
      <c r="O4" s="7" t="s">
        <v>4</v>
      </c>
      <c r="P4" s="8" t="s">
        <v>216</v>
      </c>
      <c r="Q4" s="113" t="s">
        <v>5</v>
      </c>
      <c r="R4" s="4" t="s">
        <v>274</v>
      </c>
      <c r="S4" s="1" t="str">
        <f t="shared" si="1"/>
        <v>…</v>
      </c>
    </row>
    <row r="5" spans="1:19">
      <c r="A5" s="20">
        <v>3</v>
      </c>
      <c r="B5" s="20" t="s">
        <v>60</v>
      </c>
      <c r="C5" s="23" t="s">
        <v>78</v>
      </c>
      <c r="D5" s="22" t="s">
        <v>273</v>
      </c>
      <c r="E5" s="23" t="s">
        <v>4</v>
      </c>
      <c r="F5" s="24" t="s">
        <v>216</v>
      </c>
      <c r="G5" s="20" t="s">
        <v>5</v>
      </c>
      <c r="H5" s="21" t="s">
        <v>274</v>
      </c>
      <c r="I5" s="25" t="str">
        <f t="shared" si="0"/>
        <v>…</v>
      </c>
      <c r="K5" s="20">
        <v>3</v>
      </c>
      <c r="L5" s="20" t="s">
        <v>60</v>
      </c>
      <c r="M5" s="21" t="s">
        <v>78</v>
      </c>
      <c r="N5" s="22" t="s">
        <v>275</v>
      </c>
      <c r="O5" s="23" t="s">
        <v>4</v>
      </c>
      <c r="P5" s="24" t="s">
        <v>276</v>
      </c>
      <c r="Q5" s="20" t="s">
        <v>5</v>
      </c>
      <c r="R5" s="21" t="s">
        <v>277</v>
      </c>
      <c r="S5" s="25" t="str">
        <f t="shared" si="1"/>
        <v>…</v>
      </c>
    </row>
    <row r="6" spans="1:19">
      <c r="A6" s="78">
        <v>4</v>
      </c>
      <c r="B6" s="95" t="s">
        <v>60</v>
      </c>
      <c r="C6" s="7" t="s">
        <v>78</v>
      </c>
      <c r="D6" s="3" t="s">
        <v>275</v>
      </c>
      <c r="E6" s="7" t="s">
        <v>4</v>
      </c>
      <c r="F6" s="8" t="s">
        <v>276</v>
      </c>
      <c r="G6" s="113" t="s">
        <v>5</v>
      </c>
      <c r="H6" s="4" t="s">
        <v>277</v>
      </c>
      <c r="I6" s="1" t="str">
        <f t="shared" si="0"/>
        <v>…</v>
      </c>
      <c r="K6" s="90">
        <v>4</v>
      </c>
      <c r="L6" s="90" t="s">
        <v>60</v>
      </c>
      <c r="M6" s="4" t="s">
        <v>78</v>
      </c>
      <c r="N6" s="3" t="s">
        <v>278</v>
      </c>
      <c r="O6" s="7" t="s">
        <v>4</v>
      </c>
      <c r="P6" s="8" t="s">
        <v>279</v>
      </c>
      <c r="Q6" s="113" t="s">
        <v>5</v>
      </c>
      <c r="R6" s="4" t="s">
        <v>280</v>
      </c>
      <c r="S6" s="1" t="str">
        <f t="shared" si="1"/>
        <v>…</v>
      </c>
    </row>
    <row r="7" spans="1:19">
      <c r="A7" s="20">
        <v>5</v>
      </c>
      <c r="B7" s="20" t="s">
        <v>60</v>
      </c>
      <c r="C7" s="23" t="s">
        <v>78</v>
      </c>
      <c r="D7" s="22" t="s">
        <v>278</v>
      </c>
      <c r="E7" s="23" t="s">
        <v>4</v>
      </c>
      <c r="F7" s="24" t="s">
        <v>279</v>
      </c>
      <c r="G7" s="20" t="s">
        <v>5</v>
      </c>
      <c r="H7" s="21" t="s">
        <v>280</v>
      </c>
      <c r="I7" s="25" t="str">
        <f t="shared" si="0"/>
        <v>…</v>
      </c>
      <c r="K7" s="20">
        <v>5</v>
      </c>
      <c r="L7" s="20"/>
      <c r="M7" s="21"/>
      <c r="N7" s="22"/>
      <c r="O7" s="23" t="s">
        <v>4</v>
      </c>
      <c r="P7" s="24"/>
      <c r="Q7" s="20" t="s">
        <v>5</v>
      </c>
      <c r="R7" s="21" t="s">
        <v>99</v>
      </c>
      <c r="S7" s="25" t="str">
        <f t="shared" si="1"/>
        <v>…</v>
      </c>
    </row>
    <row r="8" spans="1:19">
      <c r="A8" s="75">
        <v>6</v>
      </c>
      <c r="B8" s="95"/>
      <c r="D8" s="3"/>
      <c r="E8" s="7" t="s">
        <v>4</v>
      </c>
      <c r="F8" s="8"/>
      <c r="G8" s="112" t="s">
        <v>5</v>
      </c>
      <c r="H8" s="4" t="s">
        <v>264</v>
      </c>
      <c r="I8" s="1" t="str">
        <f t="shared" si="0"/>
        <v>…</v>
      </c>
      <c r="K8" s="90">
        <v>6</v>
      </c>
      <c r="L8" s="90"/>
      <c r="M8" s="4"/>
      <c r="N8" s="3"/>
      <c r="O8" s="7" t="s">
        <v>4</v>
      </c>
      <c r="P8" s="8"/>
      <c r="Q8" s="111" t="s">
        <v>5</v>
      </c>
      <c r="R8" s="4" t="s">
        <v>263</v>
      </c>
      <c r="S8" s="1" t="str">
        <f t="shared" si="1"/>
        <v>…</v>
      </c>
    </row>
    <row r="9" spans="1:19">
      <c r="A9" s="20">
        <v>7</v>
      </c>
      <c r="B9" s="20"/>
      <c r="C9" s="23"/>
      <c r="D9" s="22"/>
      <c r="E9" s="23" t="s">
        <v>4</v>
      </c>
      <c r="F9" s="24"/>
      <c r="G9" s="20" t="s">
        <v>5</v>
      </c>
      <c r="H9" s="21" t="s">
        <v>99</v>
      </c>
      <c r="I9" s="25" t="str">
        <f t="shared" si="0"/>
        <v>…</v>
      </c>
      <c r="K9" s="20">
        <v>7</v>
      </c>
      <c r="L9" s="20"/>
      <c r="M9" s="21"/>
      <c r="N9" s="22"/>
      <c r="O9" s="23" t="s">
        <v>4</v>
      </c>
      <c r="P9" s="24"/>
      <c r="Q9" s="20" t="s">
        <v>5</v>
      </c>
      <c r="R9" s="21" t="s">
        <v>246</v>
      </c>
      <c r="S9" s="25" t="str">
        <f t="shared" si="1"/>
        <v>…</v>
      </c>
    </row>
    <row r="10" spans="1:19">
      <c r="A10" s="53">
        <v>8</v>
      </c>
      <c r="B10" s="94"/>
      <c r="D10" s="3"/>
      <c r="E10" s="7" t="s">
        <v>4</v>
      </c>
      <c r="F10" s="8"/>
      <c r="G10" s="112" t="s">
        <v>5</v>
      </c>
      <c r="H10" s="4" t="s">
        <v>264</v>
      </c>
      <c r="I10" s="1" t="str">
        <f t="shared" si="0"/>
        <v>…</v>
      </c>
      <c r="K10" s="90">
        <v>8</v>
      </c>
      <c r="L10" s="90"/>
      <c r="M10" s="4"/>
      <c r="N10" s="3"/>
      <c r="O10" s="7" t="s">
        <v>4</v>
      </c>
      <c r="P10" s="8" t="s">
        <v>227</v>
      </c>
      <c r="Q10" s="110" t="s">
        <v>5</v>
      </c>
      <c r="R10" s="4" t="s">
        <v>101</v>
      </c>
      <c r="S10" s="1" t="str">
        <f t="shared" si="1"/>
        <v>…</v>
      </c>
    </row>
    <row r="11" spans="1:19">
      <c r="A11" s="20">
        <v>9</v>
      </c>
      <c r="B11" s="20"/>
      <c r="C11" s="23"/>
      <c r="D11" s="22"/>
      <c r="E11" s="23" t="s">
        <v>4</v>
      </c>
      <c r="F11" s="24"/>
      <c r="G11" s="20" t="s">
        <v>5</v>
      </c>
      <c r="H11" s="21" t="s">
        <v>246</v>
      </c>
      <c r="I11" s="25" t="str">
        <f t="shared" si="0"/>
        <v>…</v>
      </c>
      <c r="K11" s="20">
        <v>9</v>
      </c>
      <c r="L11" s="20"/>
      <c r="M11" s="21"/>
      <c r="N11" s="22"/>
      <c r="O11" s="23" t="s">
        <v>4</v>
      </c>
      <c r="P11" s="24" t="s">
        <v>228</v>
      </c>
      <c r="Q11" s="20" t="s">
        <v>5</v>
      </c>
      <c r="R11" s="21" t="s">
        <v>208</v>
      </c>
      <c r="S11" s="25" t="str">
        <f t="shared" si="1"/>
        <v>…</v>
      </c>
    </row>
    <row r="12" spans="1:19">
      <c r="A12" s="53">
        <v>10</v>
      </c>
      <c r="B12" s="84"/>
      <c r="D12" s="3"/>
      <c r="E12" s="7" t="s">
        <v>4</v>
      </c>
      <c r="F12" s="8"/>
      <c r="G12" s="112" t="s">
        <v>5</v>
      </c>
      <c r="H12" s="4" t="s">
        <v>264</v>
      </c>
      <c r="I12" s="1" t="str">
        <f t="shared" si="0"/>
        <v>…</v>
      </c>
      <c r="K12" s="90">
        <v>10</v>
      </c>
      <c r="L12" s="90"/>
      <c r="M12" s="4"/>
      <c r="N12" s="3"/>
      <c r="O12" s="7" t="s">
        <v>4</v>
      </c>
      <c r="P12" s="8"/>
      <c r="Q12" s="90"/>
      <c r="R12" s="4"/>
      <c r="S12" s="1" t="str">
        <f t="shared" si="1"/>
        <v>…</v>
      </c>
    </row>
    <row r="13" spans="1:19">
      <c r="A13" s="20"/>
      <c r="B13" s="20"/>
      <c r="C13" s="23"/>
      <c r="D13" s="22"/>
      <c r="E13" s="23" t="s">
        <v>4</v>
      </c>
      <c r="F13" s="24"/>
      <c r="G13" s="20" t="s">
        <v>5</v>
      </c>
      <c r="H13" s="21"/>
      <c r="I13" s="25"/>
      <c r="L13" t="s">
        <v>248</v>
      </c>
      <c r="M13" s="70">
        <v>0.54166666666666663</v>
      </c>
      <c r="N13" t="s">
        <v>249</v>
      </c>
      <c r="O13" s="4" t="s">
        <v>261</v>
      </c>
      <c r="P13" t="s">
        <v>250</v>
      </c>
      <c r="Q13" t="s">
        <v>5</v>
      </c>
      <c r="R13">
        <v>1.73</v>
      </c>
    </row>
    <row r="14" spans="1:19">
      <c r="A14" s="40"/>
      <c r="B14" s="40"/>
      <c r="D14" s="3"/>
      <c r="E14" s="7" t="s">
        <v>4</v>
      </c>
      <c r="F14" s="8"/>
      <c r="G14" s="112" t="s">
        <v>5</v>
      </c>
      <c r="H14" s="4"/>
      <c r="I14" s="1"/>
      <c r="L14" t="s">
        <v>54</v>
      </c>
      <c r="M14" s="70">
        <v>0.60416666666666663</v>
      </c>
      <c r="N14" t="s">
        <v>251</v>
      </c>
      <c r="O14" s="4" t="s">
        <v>104</v>
      </c>
      <c r="P14" t="s">
        <v>252</v>
      </c>
      <c r="Q14" t="s">
        <v>5</v>
      </c>
      <c r="R14">
        <v>1.44</v>
      </c>
    </row>
    <row r="15" spans="1:19">
      <c r="A15" s="20"/>
      <c r="B15" s="20"/>
      <c r="C15" s="23"/>
      <c r="D15" s="22"/>
      <c r="E15" s="23"/>
      <c r="F15" s="24"/>
      <c r="G15" s="20"/>
      <c r="H15" s="21"/>
      <c r="I15" s="25"/>
      <c r="L15" t="s">
        <v>253</v>
      </c>
      <c r="M15" s="70">
        <v>0.66666666666666663</v>
      </c>
      <c r="N15" t="s">
        <v>254</v>
      </c>
      <c r="O15" s="4" t="s">
        <v>262</v>
      </c>
      <c r="P15" t="s">
        <v>255</v>
      </c>
      <c r="Q15" t="s">
        <v>5</v>
      </c>
      <c r="R15">
        <v>1.45</v>
      </c>
    </row>
    <row r="16" spans="1:19">
      <c r="A16" s="85">
        <v>1</v>
      </c>
      <c r="B16" s="96" t="s">
        <v>14</v>
      </c>
      <c r="C16" s="7" t="s">
        <v>240</v>
      </c>
      <c r="D16" s="76" t="s">
        <v>241</v>
      </c>
      <c r="E16" s="7" t="s">
        <v>4</v>
      </c>
      <c r="F16" s="76" t="s">
        <v>31</v>
      </c>
      <c r="G16" s="109" t="s">
        <v>5</v>
      </c>
      <c r="H16" s="92">
        <v>1.61</v>
      </c>
      <c r="I16" s="1" t="str">
        <f t="shared" ref="I16" si="2">IF(E16="0-0","WON",IF(E16="1-0","WON",IF(E16="0-1","WON",IF(E16="1-1","WON",IF(E16="2-0","WON",IF(E16="0-2","WON",IF(E16="?","…","LOST")))))))</f>
        <v>…</v>
      </c>
      <c r="J16" s="76"/>
      <c r="K16" s="70"/>
      <c r="L16" t="s">
        <v>247</v>
      </c>
      <c r="M16" s="70">
        <v>0.73958333333333337</v>
      </c>
      <c r="N16" t="s">
        <v>256</v>
      </c>
      <c r="O16" s="4" t="s">
        <v>107</v>
      </c>
      <c r="P16" t="s">
        <v>257</v>
      </c>
      <c r="Q16" t="s">
        <v>5</v>
      </c>
      <c r="R16">
        <v>1.5</v>
      </c>
    </row>
    <row r="17" spans="1:18">
      <c r="A17" s="86">
        <v>2</v>
      </c>
      <c r="B17" s="20" t="s">
        <v>14</v>
      </c>
      <c r="C17" s="23" t="s">
        <v>55</v>
      </c>
      <c r="D17" s="20" t="s">
        <v>242</v>
      </c>
      <c r="E17" s="23" t="s">
        <v>4</v>
      </c>
      <c r="F17" s="20" t="s">
        <v>243</v>
      </c>
      <c r="G17" s="20" t="s">
        <v>5</v>
      </c>
      <c r="H17" s="93">
        <v>1.61</v>
      </c>
      <c r="I17" s="25" t="str">
        <f t="shared" ref="I17:I25" si="3">IF(E17="0-0","WON",IF(E17="1-0","WON",IF(E17="0-1","WON",IF(E17="1-1","WON",IF(E17="2-0","WON",IF(E17="0-2","WON",IF(E17="?","…","LOST")))))))</f>
        <v>…</v>
      </c>
      <c r="J17" s="76"/>
      <c r="K17" s="70"/>
      <c r="L17" t="s">
        <v>258</v>
      </c>
      <c r="M17" s="70">
        <v>0.91666666666666663</v>
      </c>
      <c r="N17" t="s">
        <v>259</v>
      </c>
      <c r="O17" s="4" t="s">
        <v>4</v>
      </c>
      <c r="P17" t="s">
        <v>260</v>
      </c>
      <c r="Q17" t="s">
        <v>5</v>
      </c>
      <c r="R17">
        <v>1.45</v>
      </c>
    </row>
    <row r="18" spans="1:18">
      <c r="A18" s="86">
        <v>3</v>
      </c>
      <c r="B18" s="104" t="s">
        <v>14</v>
      </c>
      <c r="C18" s="7" t="s">
        <v>64</v>
      </c>
      <c r="D18" s="108" t="s">
        <v>244</v>
      </c>
      <c r="E18" s="7" t="s">
        <v>4</v>
      </c>
      <c r="F18" s="106" t="s">
        <v>245</v>
      </c>
      <c r="G18" s="109" t="s">
        <v>5</v>
      </c>
      <c r="H18" s="92">
        <v>1.5</v>
      </c>
      <c r="I18" s="1" t="str">
        <f t="shared" si="3"/>
        <v>…</v>
      </c>
      <c r="J18" s="76"/>
      <c r="K18" s="70"/>
      <c r="O18" s="4"/>
    </row>
    <row r="19" spans="1:18">
      <c r="A19" s="86">
        <v>4</v>
      </c>
      <c r="B19" s="20"/>
      <c r="C19" s="23"/>
      <c r="D19" s="20"/>
      <c r="E19" s="23" t="s">
        <v>4</v>
      </c>
      <c r="F19" s="20" t="s">
        <v>238</v>
      </c>
      <c r="G19" s="20" t="s">
        <v>5</v>
      </c>
      <c r="H19" s="93">
        <v>1.64</v>
      </c>
      <c r="I19" s="25" t="str">
        <f t="shared" si="3"/>
        <v>…</v>
      </c>
      <c r="J19" s="76"/>
      <c r="K19" s="70"/>
      <c r="O19" s="67"/>
    </row>
    <row r="20" spans="1:18">
      <c r="A20" s="86">
        <v>5</v>
      </c>
      <c r="B20" s="105"/>
      <c r="D20" s="108"/>
      <c r="E20" s="7" t="s">
        <v>4</v>
      </c>
      <c r="F20" s="108" t="s">
        <v>239</v>
      </c>
      <c r="G20" s="107" t="s">
        <v>5</v>
      </c>
      <c r="H20" s="92">
        <v>1.55</v>
      </c>
      <c r="I20" s="1" t="str">
        <f t="shared" si="3"/>
        <v>…</v>
      </c>
      <c r="J20" s="76"/>
      <c r="K20" s="70"/>
      <c r="O20" s="67"/>
    </row>
    <row r="21" spans="1:18">
      <c r="A21" s="86">
        <v>6</v>
      </c>
      <c r="B21" s="20"/>
      <c r="C21" s="23"/>
      <c r="D21" s="20"/>
      <c r="E21" s="23" t="s">
        <v>4</v>
      </c>
      <c r="F21" s="20" t="s">
        <v>230</v>
      </c>
      <c r="G21" s="20" t="s">
        <v>5</v>
      </c>
      <c r="H21" s="93">
        <v>1.7</v>
      </c>
      <c r="I21" s="25" t="str">
        <f t="shared" si="3"/>
        <v>…</v>
      </c>
      <c r="J21" s="76"/>
      <c r="K21" s="70"/>
      <c r="O21" s="67"/>
    </row>
    <row r="22" spans="1:18">
      <c r="A22" s="86">
        <v>7</v>
      </c>
      <c r="B22" s="96"/>
      <c r="D22" s="81"/>
      <c r="E22" s="7" t="s">
        <v>4</v>
      </c>
      <c r="F22" s="81" t="s">
        <v>232</v>
      </c>
      <c r="G22" s="99" t="s">
        <v>5</v>
      </c>
      <c r="H22" s="92">
        <v>1.44</v>
      </c>
      <c r="I22" s="1" t="str">
        <f t="shared" si="3"/>
        <v>…</v>
      </c>
      <c r="K22" s="70"/>
      <c r="O22" s="67"/>
    </row>
    <row r="23" spans="1:18">
      <c r="A23" s="86">
        <v>8</v>
      </c>
      <c r="B23" s="20"/>
      <c r="C23" s="23"/>
      <c r="D23" s="20"/>
      <c r="E23" s="23" t="s">
        <v>4</v>
      </c>
      <c r="F23" s="20" t="s">
        <v>235</v>
      </c>
      <c r="G23" s="20" t="s">
        <v>5</v>
      </c>
      <c r="H23" s="93">
        <v>1.62</v>
      </c>
      <c r="I23" s="25" t="str">
        <f t="shared" si="3"/>
        <v>…</v>
      </c>
      <c r="K23" s="70"/>
      <c r="O23" s="67"/>
    </row>
    <row r="24" spans="1:18">
      <c r="A24" s="86">
        <v>9</v>
      </c>
      <c r="B24" s="96"/>
      <c r="D24" s="81"/>
      <c r="E24" s="7" t="s">
        <v>4</v>
      </c>
      <c r="F24" s="81" t="s">
        <v>233</v>
      </c>
      <c r="G24" s="99" t="s">
        <v>5</v>
      </c>
      <c r="H24" s="92">
        <v>1.5</v>
      </c>
      <c r="I24" s="1" t="str">
        <f t="shared" si="3"/>
        <v>…</v>
      </c>
      <c r="K24" s="70"/>
      <c r="O24" s="67"/>
    </row>
    <row r="25" spans="1:18">
      <c r="A25" s="86">
        <v>10</v>
      </c>
      <c r="B25" s="20" t="s">
        <v>231</v>
      </c>
      <c r="C25" s="23" t="s">
        <v>224</v>
      </c>
      <c r="D25" s="20" t="s">
        <v>236</v>
      </c>
      <c r="E25" s="23" t="s">
        <v>4</v>
      </c>
      <c r="F25" s="20" t="s">
        <v>237</v>
      </c>
      <c r="G25" s="20" t="s">
        <v>5</v>
      </c>
      <c r="H25" s="93">
        <v>1.5</v>
      </c>
      <c r="I25" s="25" t="str">
        <f t="shared" si="3"/>
        <v>…</v>
      </c>
      <c r="K25" s="70"/>
      <c r="O25" s="67"/>
    </row>
    <row r="26" spans="1:18">
      <c r="A26" s="85"/>
      <c r="B26" s="91"/>
      <c r="C26" s="7" t="s">
        <v>224</v>
      </c>
      <c r="D26" s="77" t="s">
        <v>225</v>
      </c>
      <c r="E26" s="7" t="s">
        <v>4</v>
      </c>
      <c r="F26" s="77" t="s">
        <v>226</v>
      </c>
      <c r="G26" s="98" t="s">
        <v>5</v>
      </c>
      <c r="H26" s="92">
        <v>1.71</v>
      </c>
      <c r="I26" s="1"/>
      <c r="K26" s="70"/>
      <c r="O26" s="67"/>
    </row>
    <row r="27" spans="1:18">
      <c r="A27" s="85"/>
      <c r="B27" s="87"/>
      <c r="E27" s="7" t="s">
        <v>4</v>
      </c>
      <c r="F27" t="s">
        <v>220</v>
      </c>
      <c r="G27" s="67">
        <v>1.94</v>
      </c>
      <c r="H27" s="92">
        <v>1.5</v>
      </c>
      <c r="I27" s="79"/>
      <c r="K27" s="70"/>
      <c r="O27" s="67"/>
    </row>
    <row r="28" spans="1:18">
      <c r="A28" s="85"/>
      <c r="B28" s="91"/>
      <c r="E28" s="7" t="s">
        <v>4</v>
      </c>
      <c r="F28" t="s">
        <v>221</v>
      </c>
      <c r="G28" s="85">
        <v>0.88</v>
      </c>
      <c r="H28" s="92">
        <v>1.5</v>
      </c>
    </row>
    <row r="29" spans="1:18">
      <c r="A29" s="85"/>
      <c r="B29" s="88"/>
      <c r="E29" s="7" t="s">
        <v>4</v>
      </c>
      <c r="F29" t="s">
        <v>222</v>
      </c>
      <c r="G29" s="85">
        <v>1</v>
      </c>
      <c r="H29" s="92">
        <v>1.76</v>
      </c>
    </row>
    <row r="30" spans="1:18">
      <c r="E30" s="7" t="s">
        <v>4</v>
      </c>
      <c r="F30" t="s">
        <v>223</v>
      </c>
      <c r="G30" s="85">
        <v>2.06</v>
      </c>
      <c r="H30" s="92">
        <v>1.7</v>
      </c>
    </row>
    <row r="31" spans="1:18">
      <c r="A31" s="85"/>
      <c r="E31" s="7" t="s">
        <v>4</v>
      </c>
      <c r="F31" t="s">
        <v>58</v>
      </c>
      <c r="G31" s="85">
        <v>2.08</v>
      </c>
      <c r="H31" s="92">
        <v>1.72</v>
      </c>
    </row>
    <row r="32" spans="1:18">
      <c r="A32" s="85"/>
      <c r="E32" s="7" t="s">
        <v>151</v>
      </c>
      <c r="F32" t="s">
        <v>212</v>
      </c>
      <c r="G32" s="85" t="s">
        <v>5</v>
      </c>
      <c r="H32" s="9">
        <v>1.55</v>
      </c>
    </row>
    <row r="33" spans="2:8">
      <c r="B33" s="79"/>
      <c r="E33" s="7" t="s">
        <v>219</v>
      </c>
      <c r="F33" t="s">
        <v>213</v>
      </c>
      <c r="G33" s="85" t="s">
        <v>5</v>
      </c>
      <c r="H33" s="9">
        <v>1.55</v>
      </c>
    </row>
    <row r="34" spans="2:8">
      <c r="E34" s="7" t="s">
        <v>151</v>
      </c>
      <c r="F34" t="s">
        <v>214</v>
      </c>
      <c r="G34" t="s">
        <v>5</v>
      </c>
      <c r="H34" s="9">
        <v>1.6</v>
      </c>
    </row>
    <row r="35" spans="2:8">
      <c r="E35" s="7" t="s">
        <v>151</v>
      </c>
      <c r="F35" t="s">
        <v>215</v>
      </c>
      <c r="G35" t="s">
        <v>5</v>
      </c>
      <c r="H35" s="9">
        <v>1.57</v>
      </c>
    </row>
    <row r="36" spans="2:8">
      <c r="E36" s="7" t="s">
        <v>103</v>
      </c>
      <c r="F36" t="s">
        <v>42</v>
      </c>
      <c r="G36" t="s">
        <v>5</v>
      </c>
      <c r="H36" s="9">
        <v>1.57</v>
      </c>
    </row>
    <row r="37" spans="2:8">
      <c r="E37" s="7" t="s">
        <v>104</v>
      </c>
      <c r="F37" t="s">
        <v>216</v>
      </c>
      <c r="G37" t="s">
        <v>5</v>
      </c>
      <c r="H37" s="9">
        <v>1.47</v>
      </c>
    </row>
    <row r="38" spans="2:8">
      <c r="E38" s="7" t="s">
        <v>104</v>
      </c>
      <c r="F38" t="s">
        <v>217</v>
      </c>
      <c r="G38" t="s">
        <v>5</v>
      </c>
      <c r="H38" s="9">
        <v>1.6</v>
      </c>
    </row>
    <row r="39" spans="2:8">
      <c r="E39" s="7" t="s">
        <v>104</v>
      </c>
      <c r="F39" t="s">
        <v>218</v>
      </c>
      <c r="G39" t="s">
        <v>5</v>
      </c>
      <c r="H39" s="9">
        <v>1.47</v>
      </c>
    </row>
    <row r="47" spans="2:8">
      <c r="B47" s="83"/>
      <c r="G47" s="83"/>
    </row>
    <row r="48" spans="2:8">
      <c r="G48" s="83"/>
    </row>
    <row r="49" spans="2:7">
      <c r="B49" s="83"/>
      <c r="G49" s="83"/>
    </row>
    <row r="50" spans="2:7">
      <c r="B50" s="83"/>
      <c r="G50" s="83"/>
    </row>
    <row r="51" spans="2:7">
      <c r="B51" s="83"/>
      <c r="G51" s="83"/>
    </row>
    <row r="52" spans="2:7">
      <c r="B52" s="83"/>
      <c r="G52" s="83"/>
    </row>
    <row r="53" spans="2:7">
      <c r="B53" s="83"/>
      <c r="G53" s="83"/>
    </row>
    <row r="54" spans="2:7">
      <c r="B54" s="83"/>
      <c r="G54" s="83"/>
    </row>
    <row r="55" spans="2:7">
      <c r="B55" s="83"/>
      <c r="G55" s="83"/>
    </row>
    <row r="56" spans="2:7">
      <c r="B56" s="83"/>
      <c r="G56" s="83"/>
    </row>
  </sheetData>
  <sortState ref="A17:I39">
    <sortCondition ref="C48"/>
  </sortState>
  <conditionalFormatting sqref="I3:I26 S3:S12">
    <cfRule type="containsText" dxfId="63" priority="3" operator="containsText" text="LOST">
      <formula>NOT(ISERROR(SEARCH("LOST",I3)))</formula>
    </cfRule>
    <cfRule type="containsText" dxfId="62" priority="4" operator="containsText" text="WON">
      <formula>NOT(ISERROR(SEARCH("WON",I3)))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5"/>
  <sheetViews>
    <sheetView tabSelected="1" workbookViewId="0">
      <selection sqref="A1:B34"/>
    </sheetView>
  </sheetViews>
  <sheetFormatPr defaultRowHeight="15"/>
  <cols>
    <col min="1" max="1" width="52" customWidth="1"/>
    <col min="2" max="2" width="10.28515625" style="10" customWidth="1"/>
  </cols>
  <sheetData>
    <row r="1" spans="1:3" ht="15.75" thickTop="1">
      <c r="A1" s="116" t="str">
        <f>CONCATENATE('jU25'!B3,"  -  ",'jU25'!C3)</f>
        <v>South Africa, Premier League  -  18:30</v>
      </c>
      <c r="B1" s="116"/>
    </row>
    <row r="2" spans="1:3">
      <c r="A2" s="6" t="str">
        <f>CONCATENATE('jU25'!D3,"  -  ",'jU25'!F3)</f>
        <v>Black Leopards  -  Baroka FC</v>
      </c>
      <c r="B2" s="13" t="str">
        <f>'jU25'!E3</f>
        <v>?</v>
      </c>
    </row>
    <row r="3" spans="1:3" ht="15.75" thickBot="1">
      <c r="A3" s="6" t="str">
        <f>CONCATENATE('jU25'!G3, "   @ ", 'jU25'!H3)</f>
        <v>Under 2,5 Goals   @ 1.48</v>
      </c>
      <c r="B3" s="14" t="str">
        <f>'jU25'!I3</f>
        <v>…</v>
      </c>
    </row>
    <row r="4" spans="1:3" ht="15.75" customHeight="1" thickTop="1">
      <c r="A4" s="116" t="str">
        <f>CONCATENATE('jU25'!B4,"  -  ",'jU25'!C4)</f>
        <v>South Africa, Premier League  -  18:30</v>
      </c>
      <c r="B4" s="116"/>
    </row>
    <row r="5" spans="1:3" ht="15" customHeight="1">
      <c r="A5" s="6" t="str">
        <f>CONCATENATE('jU25'!D4,"  -  ",'jU25'!F4)</f>
        <v>Chippa United  -  Free State Stars</v>
      </c>
      <c r="B5" s="13" t="str">
        <f>'jU25'!E4</f>
        <v>?</v>
      </c>
    </row>
    <row r="6" spans="1:3" ht="15.75" customHeight="1" thickBot="1">
      <c r="A6" s="6" t="str">
        <f>CONCATENATE('jU25'!G4, "   @ ", 'jU25'!H4)</f>
        <v>Under 2,5 Goals   @ 1.54</v>
      </c>
      <c r="B6" s="14" t="str">
        <f>'jU25'!I4</f>
        <v>…</v>
      </c>
      <c r="C6" s="2"/>
    </row>
    <row r="7" spans="1:3" ht="15.75" customHeight="1" thickTop="1">
      <c r="A7" s="116" t="str">
        <f>CONCATENATE('jU25'!B5,"  -  ",'jU25'!C5)</f>
        <v>Argentina, Primera B  -  19:30</v>
      </c>
      <c r="B7" s="116"/>
    </row>
    <row r="8" spans="1:3" ht="15" customHeight="1">
      <c r="A8" s="6" t="str">
        <f>CONCATENATE('jU25'!D5,"  -  ",'jU25'!F5)</f>
        <v>San Telmo  -  Tristán Suárez</v>
      </c>
      <c r="B8" s="13" t="str">
        <f>'jU25'!E5</f>
        <v>?</v>
      </c>
    </row>
    <row r="9" spans="1:3" ht="15.75" customHeight="1" thickBot="1">
      <c r="A9" s="6" t="str">
        <f>CONCATENATE('jU25'!G5, "   @ ", 'jU25'!H5)</f>
        <v>Under 2,5 Goals   @ 1.51</v>
      </c>
      <c r="B9" s="14" t="str">
        <f>'jU25'!I5</f>
        <v>…</v>
      </c>
    </row>
    <row r="10" spans="1:3" ht="15.75" customHeight="1" thickTop="1">
      <c r="A10" s="116" t="str">
        <f>CONCATENATE('jU25'!B6,"  -  ",'jU25'!C6)</f>
        <v>Argentina, Primera B  -  19:30</v>
      </c>
      <c r="B10" s="116"/>
    </row>
    <row r="11" spans="1:3" ht="15" customHeight="1">
      <c r="A11" s="6" t="str">
        <f>CONCATENATE('jU25'!D6,"  -  ",'jU25'!F6)</f>
        <v>CA San Miguel  -  Defensores Unidos</v>
      </c>
      <c r="B11" s="13" t="str">
        <f>'jU25'!E6</f>
        <v>?</v>
      </c>
    </row>
    <row r="12" spans="1:3" ht="15.75" customHeight="1" thickBot="1">
      <c r="A12" s="6" t="str">
        <f>CONCATENATE('jU25'!G6, "   @ ", 'jU25'!H6)</f>
        <v>Under 2,5 Goals   @ 1.46</v>
      </c>
      <c r="B12" s="14" t="str">
        <f>'jU25'!I6</f>
        <v>…</v>
      </c>
    </row>
    <row r="13" spans="1:3" ht="15.75" customHeight="1" thickTop="1">
      <c r="A13" s="116" t="str">
        <f>CONCATENATE('jU25'!B7,"  -  ",'jU25'!C7)</f>
        <v>Argentina, Primera B  -  19:30</v>
      </c>
      <c r="B13" s="116"/>
    </row>
    <row r="14" spans="1:3" ht="15" customHeight="1">
      <c r="A14" s="6" t="str">
        <f>CONCATENATE('jU25'!D7,"  -  ",'jU25'!F7)</f>
        <v>CA Fénix Pilar  -  Comunicaciones BA</v>
      </c>
      <c r="B14" s="13" t="str">
        <f>'jU25'!E7</f>
        <v>?</v>
      </c>
    </row>
    <row r="15" spans="1:3" ht="15.75" customHeight="1">
      <c r="A15" s="6" t="str">
        <f>CONCATENATE('jU25'!G7, "   @ ", 'jU25'!H7)</f>
        <v>Under 2,5 Goals   @ 1.52</v>
      </c>
      <c r="B15" s="14" t="str">
        <f>'jU25'!I7</f>
        <v>…</v>
      </c>
    </row>
    <row r="16" spans="1:3" ht="15.75" hidden="1" customHeight="1" thickTop="1">
      <c r="A16" s="116" t="str">
        <f>CONCATENATE('jU25'!B8,"  -  ",'jU25'!C8)</f>
        <v xml:space="preserve">  -  </v>
      </c>
      <c r="B16" s="116"/>
    </row>
    <row r="17" spans="1:2" ht="15" hidden="1" customHeight="1">
      <c r="A17" s="6" t="str">
        <f>CONCATENATE('jU25'!D8,"  -  ",'jU25'!F8)</f>
        <v xml:space="preserve">  -  </v>
      </c>
      <c r="B17" s="13" t="str">
        <f>'jU25'!E8</f>
        <v>?</v>
      </c>
    </row>
    <row r="18" spans="1:2" ht="15.75" hidden="1" customHeight="1" thickBot="1">
      <c r="A18" s="6" t="str">
        <f>CONCATENATE('jU25'!G8, "   @ ", 'jU25'!H8)</f>
        <v>Under 2,5 Goals   @ 1.57</v>
      </c>
      <c r="B18" s="14" t="str">
        <f>'jU25'!I8</f>
        <v>…</v>
      </c>
    </row>
    <row r="19" spans="1:2" ht="15.75" hidden="1" customHeight="1" thickTop="1">
      <c r="A19" s="116" t="str">
        <f>CONCATENATE('jU25'!B9,"  -  ",'jU25'!C9)</f>
        <v xml:space="preserve">  -  </v>
      </c>
      <c r="B19" s="116"/>
    </row>
    <row r="20" spans="1:2" ht="15" hidden="1" customHeight="1">
      <c r="A20" s="6" t="str">
        <f>CONCATENATE('jU25'!D9,"  -  ",'jU25'!F9)</f>
        <v xml:space="preserve">  -  </v>
      </c>
      <c r="B20" s="13" t="str">
        <f>'jU25'!E9</f>
        <v>?</v>
      </c>
    </row>
    <row r="21" spans="1:2" ht="15.75" hidden="1" customHeight="1" thickBot="1">
      <c r="A21" s="6" t="str">
        <f>CONCATENATE('jU25'!G9, "   @ ", 'jU25'!H9)</f>
        <v>Under 2,5 Goals   @ 1.60</v>
      </c>
      <c r="B21" s="14" t="str">
        <f>'jU25'!I9</f>
        <v>…</v>
      </c>
    </row>
    <row r="22" spans="1:2" ht="15.75" hidden="1" customHeight="1" thickTop="1">
      <c r="A22" s="116" t="str">
        <f>CONCATENATE('jU25'!B10,"  -  ",'jU25'!C10)</f>
        <v xml:space="preserve">  -  </v>
      </c>
      <c r="B22" s="116"/>
    </row>
    <row r="23" spans="1:2" ht="15" hidden="1" customHeight="1">
      <c r="A23" s="6" t="str">
        <f>CONCATENATE('jU25'!D10,"  -  ",'jU25'!F10)</f>
        <v xml:space="preserve">  -  </v>
      </c>
      <c r="B23" s="13" t="str">
        <f>'jU25'!E10</f>
        <v>?</v>
      </c>
    </row>
    <row r="24" spans="1:2" ht="15.75" hidden="1" customHeight="1" thickBot="1">
      <c r="A24" s="6" t="str">
        <f>CONCATENATE('jU25'!G10, "   @ ", 'jU25'!H10)</f>
        <v>Under 2,5 Goals   @ 1.57</v>
      </c>
      <c r="B24" s="14" t="str">
        <f>'jU25'!I10</f>
        <v>…</v>
      </c>
    </row>
    <row r="25" spans="1:2" ht="15.75" hidden="1" customHeight="1" thickTop="1">
      <c r="A25" s="116" t="str">
        <f>CONCATENATE('jU25'!B11,"  -  ",'jU25'!C11)</f>
        <v xml:space="preserve">  -  </v>
      </c>
      <c r="B25" s="116"/>
    </row>
    <row r="26" spans="1:2" ht="15" hidden="1" customHeight="1">
      <c r="A26" s="6" t="str">
        <f>CONCATENATE('jU25'!D11,"  -  ",'jU25'!F11)</f>
        <v xml:space="preserve">  -  </v>
      </c>
      <c r="B26" s="13" t="str">
        <f>'jU25'!E11</f>
        <v>?</v>
      </c>
    </row>
    <row r="27" spans="1:2" ht="15.75" hidden="1" customHeight="1" thickBot="1">
      <c r="A27" s="6" t="str">
        <f>CONCATENATE('jU25'!G11, "   @ ", 'jU25'!H11)</f>
        <v>Under 2,5 Goals   @ 1.61</v>
      </c>
      <c r="B27" s="14" t="str">
        <f>'jU25'!I11</f>
        <v>…</v>
      </c>
    </row>
    <row r="28" spans="1:2" ht="15.75" hidden="1" customHeight="1" thickTop="1">
      <c r="A28" s="116" t="str">
        <f>CONCATENATE('jU25'!B12,"  -  ",'jU25'!C12)</f>
        <v xml:space="preserve">  -  </v>
      </c>
      <c r="B28" s="116"/>
    </row>
    <row r="29" spans="1:2" ht="15" hidden="1" customHeight="1">
      <c r="A29" s="6" t="str">
        <f>CONCATENATE('jU25'!D12,"  -  ",'jU25'!F12)</f>
        <v xml:space="preserve">  -  </v>
      </c>
      <c r="B29" s="13" t="str">
        <f>'jU25'!E12</f>
        <v>?</v>
      </c>
    </row>
    <row r="30" spans="1:2" ht="15" hidden="1" customHeight="1">
      <c r="A30" s="6" t="str">
        <f>CONCATENATE('jU25'!G12, "   @ ", 'jU25'!H12)</f>
        <v>Under 2,5 Goals   @ 1.57</v>
      </c>
      <c r="B30" s="14" t="str">
        <f>'jU25'!I12</f>
        <v>…</v>
      </c>
    </row>
    <row r="31" spans="1:2" s="97" customFormat="1">
      <c r="A31" s="117" t="s">
        <v>265</v>
      </c>
      <c r="B31" s="117"/>
    </row>
    <row r="32" spans="1:2">
      <c r="A32" s="114" t="s">
        <v>23</v>
      </c>
      <c r="B32" s="114"/>
    </row>
    <row r="33" spans="1:2">
      <c r="A33" s="115"/>
      <c r="B33" s="115"/>
    </row>
    <row r="34" spans="1:2">
      <c r="A34" s="115"/>
      <c r="B34" s="115"/>
    </row>
    <row r="35" spans="1:2">
      <c r="A35" s="26" t="s">
        <v>24</v>
      </c>
    </row>
  </sheetData>
  <mergeCells count="14">
    <mergeCell ref="A32:B32"/>
    <mergeCell ref="A33:B33"/>
    <mergeCell ref="A34:B34"/>
    <mergeCell ref="A16:B16"/>
    <mergeCell ref="A1:B1"/>
    <mergeCell ref="A19:B19"/>
    <mergeCell ref="A4:B4"/>
    <mergeCell ref="A7:B7"/>
    <mergeCell ref="A10:B10"/>
    <mergeCell ref="A13:B13"/>
    <mergeCell ref="A22:B22"/>
    <mergeCell ref="A25:B25"/>
    <mergeCell ref="A28:B28"/>
    <mergeCell ref="A31:B31"/>
  </mergeCells>
  <conditionalFormatting sqref="B3 B6 B9 B12 B15 B18 B21 B24 B27 B30">
    <cfRule type="containsText" dxfId="61" priority="7" operator="containsText" text="WON">
      <formula>NOT(ISERROR(SEARCH("WON",B3)))</formula>
    </cfRule>
    <cfRule type="containsText" dxfId="60" priority="8" operator="containsText" text="LOST">
      <formula>NOT(ISERROR(SEARCH("LOST",B3)))</formula>
    </cfRule>
  </conditionalFormatting>
  <hyperlinks>
    <hyperlink ref="A32:B32" r:id="rId1" display="PREVIOUS TIPS"/>
    <hyperlink ref="A31:B31" r:id="rId2" display="DOWNLOAD PREMIUM HERE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6"/>
  <sheetViews>
    <sheetView workbookViewId="0">
      <selection sqref="A1:B20"/>
    </sheetView>
  </sheetViews>
  <sheetFormatPr defaultRowHeight="15"/>
  <cols>
    <col min="1" max="1" width="52" style="90" customWidth="1"/>
    <col min="2" max="2" width="10.28515625" style="10" customWidth="1"/>
    <col min="3" max="16384" width="9.140625" style="90"/>
  </cols>
  <sheetData>
    <row r="1" spans="1:3" ht="22.5" customHeight="1">
      <c r="A1" s="118" t="s">
        <v>281</v>
      </c>
      <c r="B1" s="118"/>
    </row>
    <row r="2" spans="1:3" ht="18.75" customHeight="1" thickBot="1">
      <c r="A2" s="119" t="s">
        <v>229</v>
      </c>
      <c r="B2" s="120"/>
    </row>
    <row r="3" spans="1:3" ht="15.75" thickTop="1">
      <c r="A3" s="116" t="str">
        <f>CONCATENATE('jU25'!L3,"  -  ",'jU25'!M3)</f>
        <v>South Africa, Premier League  -  18:30</v>
      </c>
      <c r="B3" s="116"/>
    </row>
    <row r="4" spans="1:3">
      <c r="A4" s="6" t="str">
        <f>CONCATENATE('jU25'!N3,"  -  ",'jU25'!P3)</f>
        <v>Black Leopards  -  Baroka FC</v>
      </c>
      <c r="B4" s="13" t="str">
        <f>'jU25'!O3</f>
        <v>?</v>
      </c>
    </row>
    <row r="5" spans="1:3" ht="15.75" thickBot="1">
      <c r="A5" s="6" t="str">
        <f>CONCATENATE('jU25'!Q3, "   @ ", 'jU25'!R3)</f>
        <v>Under 2,5 Goals   @ 1.48</v>
      </c>
      <c r="B5" s="14" t="str">
        <f>'jU25'!S3</f>
        <v>…</v>
      </c>
    </row>
    <row r="6" spans="1:3" ht="15.75" customHeight="1" thickTop="1">
      <c r="A6" s="116" t="str">
        <f>CONCATENATE('jU25'!L4,"  -  ",'jU25'!M4)</f>
        <v>Argentina, Primera B  -  19:30</v>
      </c>
      <c r="B6" s="116"/>
    </row>
    <row r="7" spans="1:3" ht="15" customHeight="1">
      <c r="A7" s="6" t="str">
        <f>CONCATENATE('jU25'!N4,"  -  ",'jU25'!P4)</f>
        <v>San Telmo  -  Tristán Suárez</v>
      </c>
      <c r="B7" s="13" t="str">
        <f>'jU25'!O4</f>
        <v>?</v>
      </c>
    </row>
    <row r="8" spans="1:3" ht="15.75" customHeight="1" thickBot="1">
      <c r="A8" s="6" t="str">
        <f>CONCATENATE('jU25'!Q4, "   @ ", 'jU25'!R4)</f>
        <v>Under 2,5 Goals   @ 1.51</v>
      </c>
      <c r="B8" s="14" t="str">
        <f>'jU25'!S4</f>
        <v>…</v>
      </c>
      <c r="C8" s="2"/>
    </row>
    <row r="9" spans="1:3" ht="15.75" customHeight="1" thickTop="1">
      <c r="A9" s="116" t="str">
        <f>CONCATENATE('jU25'!L5,"  -  ",'jU25'!M5)</f>
        <v>Argentina, Primera B  -  19:30</v>
      </c>
      <c r="B9" s="116"/>
    </row>
    <row r="10" spans="1:3" ht="15" customHeight="1">
      <c r="A10" s="6" t="str">
        <f>CONCATENATE('jU25'!N5,"  -  ",'jU25'!P5)</f>
        <v>CA San Miguel  -  Defensores Unidos</v>
      </c>
      <c r="B10" s="13" t="str">
        <f>'jU25'!O5</f>
        <v>?</v>
      </c>
    </row>
    <row r="11" spans="1:3" ht="15.75" customHeight="1" thickBot="1">
      <c r="A11" s="6" t="str">
        <f>CONCATENATE('jU25'!Q5, "   @ ", 'jU25'!R5)</f>
        <v>Under 2,5 Goals   @ 1.46</v>
      </c>
      <c r="B11" s="14" t="str">
        <f>'jU25'!S5</f>
        <v>…</v>
      </c>
    </row>
    <row r="12" spans="1:3" ht="15.75" customHeight="1" thickTop="1">
      <c r="A12" s="116" t="str">
        <f>CONCATENATE('jU25'!L6,"  -  ",'jU25'!M6)</f>
        <v>Argentina, Primera B  -  19:30</v>
      </c>
      <c r="B12" s="116"/>
    </row>
    <row r="13" spans="1:3" ht="15" customHeight="1">
      <c r="A13" s="6" t="str">
        <f>CONCATENATE('jU25'!N6,"  -  ",'jU25'!P6)</f>
        <v>CA Fénix Pilar  -  Comunicaciones BA</v>
      </c>
      <c r="B13" s="13" t="str">
        <f>'jU25'!O6</f>
        <v>?</v>
      </c>
    </row>
    <row r="14" spans="1:3" ht="15.75" customHeight="1" thickBot="1">
      <c r="A14" s="6" t="str">
        <f>CONCATENATE('jU25'!Q6, "   @ ", 'jU25'!R6)</f>
        <v>Under 2,5 Goals   @ 1.52</v>
      </c>
      <c r="B14" s="14" t="str">
        <f>'jU25'!S6</f>
        <v>…</v>
      </c>
    </row>
    <row r="15" spans="1:3" ht="15.75" hidden="1" customHeight="1" thickTop="1">
      <c r="A15" s="101" t="str">
        <f>CONCATENATE('jU25'!L7,"  -  ",'jU25'!M7)</f>
        <v xml:space="preserve">  -  </v>
      </c>
      <c r="B15" s="101"/>
    </row>
    <row r="16" spans="1:3" ht="15" hidden="1" customHeight="1">
      <c r="A16" s="6" t="str">
        <f>CONCATENATE('jU25'!N7,"  -  ",'jU25'!P7)</f>
        <v xml:space="preserve">  -  </v>
      </c>
      <c r="B16" s="13" t="str">
        <f>'jU25'!O7</f>
        <v>?</v>
      </c>
    </row>
    <row r="17" spans="1:2" ht="15.75" hidden="1" customHeight="1" thickBot="1">
      <c r="A17" s="6" t="str">
        <f>CONCATENATE('jU25'!Q7, "   @ ", 'jU25'!R7)</f>
        <v>Under 2,5 Goals   @ 1.60</v>
      </c>
      <c r="B17" s="102" t="str">
        <f>'jU25'!S7</f>
        <v>…</v>
      </c>
    </row>
    <row r="18" spans="1:2" ht="15.75" thickTop="1">
      <c r="A18" s="121" t="s">
        <v>23</v>
      </c>
      <c r="B18" s="121"/>
    </row>
    <row r="19" spans="1:2">
      <c r="A19" s="115"/>
      <c r="B19" s="115"/>
    </row>
    <row r="20" spans="1:2">
      <c r="A20" s="115"/>
      <c r="B20" s="115"/>
    </row>
    <row r="21" spans="1:2">
      <c r="A21" s="89" t="s">
        <v>24</v>
      </c>
    </row>
    <row r="22" spans="1:2">
      <c r="A22" s="100"/>
      <c r="B22" s="100"/>
    </row>
    <row r="23" spans="1:2">
      <c r="A23" s="100"/>
      <c r="B23" s="100"/>
    </row>
    <row r="24" spans="1:2">
      <c r="A24" s="100"/>
      <c r="B24" s="100"/>
    </row>
    <row r="25" spans="1:2">
      <c r="A25" s="100"/>
      <c r="B25" s="100"/>
    </row>
    <row r="26" spans="1:2">
      <c r="A26" s="100"/>
      <c r="B26" s="100"/>
    </row>
    <row r="27" spans="1:2">
      <c r="A27" s="100"/>
      <c r="B27" s="100"/>
    </row>
    <row r="28" spans="1:2">
      <c r="A28" s="100"/>
      <c r="B28" s="100"/>
    </row>
    <row r="29" spans="1:2">
      <c r="A29" s="100"/>
      <c r="B29" s="100"/>
    </row>
    <row r="30" spans="1:2">
      <c r="A30" s="100"/>
      <c r="B30" s="100"/>
    </row>
    <row r="31" spans="1:2">
      <c r="A31" s="100"/>
      <c r="B31" s="100"/>
    </row>
    <row r="32" spans="1:2">
      <c r="A32" s="100"/>
      <c r="B32" s="100"/>
    </row>
    <row r="33" spans="1:2">
      <c r="A33" s="100"/>
      <c r="B33" s="100"/>
    </row>
    <row r="34" spans="1:2">
      <c r="A34" s="100"/>
      <c r="B34" s="100"/>
    </row>
    <row r="35" spans="1:2">
      <c r="A35" s="100"/>
      <c r="B35" s="100"/>
    </row>
    <row r="36" spans="1:2">
      <c r="A36" s="100"/>
      <c r="B36" s="100"/>
    </row>
  </sheetData>
  <mergeCells count="9">
    <mergeCell ref="A20:B20"/>
    <mergeCell ref="A1:B1"/>
    <mergeCell ref="A2:B2"/>
    <mergeCell ref="A18:B18"/>
    <mergeCell ref="A19:B19"/>
    <mergeCell ref="A3:B3"/>
    <mergeCell ref="A6:B6"/>
    <mergeCell ref="A9:B9"/>
    <mergeCell ref="A12:B12"/>
  </mergeCells>
  <conditionalFormatting sqref="B5 B8 B11 B14 B17">
    <cfRule type="containsText" dxfId="59" priority="1" operator="containsText" text="WON">
      <formula>NOT(ISERROR(SEARCH("WON",B5)))</formula>
    </cfRule>
    <cfRule type="containsText" dxfId="58" priority="2" operator="containsText" text="LOST">
      <formula>NOT(ISERROR(SEARCH("LOST",B5)))</formula>
    </cfRule>
  </conditionalFormatting>
  <hyperlinks>
    <hyperlink ref="A18:B18" r:id="rId1" display="PREVIOUS TIPS"/>
    <hyperlink ref="A2:B2" r:id="rId2" display="CLICK 5 STAR VOTE!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5"/>
  <sheetViews>
    <sheetView workbookViewId="0">
      <selection activeCell="H7" sqref="H7"/>
    </sheetView>
  </sheetViews>
  <sheetFormatPr defaultRowHeight="15"/>
  <cols>
    <col min="1" max="1" width="5.140625" customWidth="1"/>
    <col min="2" max="2" width="28.42578125" customWidth="1"/>
    <col min="3" max="3" width="6.85546875" style="38" customWidth="1"/>
    <col min="4" max="4" width="22.7109375" customWidth="1"/>
    <col min="5" max="5" width="5.5703125" style="7" customWidth="1"/>
    <col min="6" max="6" width="18.5703125" customWidth="1"/>
    <col min="7" max="7" width="8" style="4" customWidth="1"/>
    <col min="8" max="8" width="3" style="41" customWidth="1"/>
    <col min="9" max="9" width="8" style="41" customWidth="1"/>
  </cols>
  <sheetData>
    <row r="1" spans="1:16">
      <c r="A1" s="5" t="s">
        <v>10</v>
      </c>
      <c r="B1" s="5" t="s">
        <v>8</v>
      </c>
      <c r="C1" s="39" t="s">
        <v>7</v>
      </c>
      <c r="D1" s="5" t="s">
        <v>0</v>
      </c>
      <c r="E1" s="62" t="s">
        <v>156</v>
      </c>
      <c r="F1" s="5" t="s">
        <v>3</v>
      </c>
      <c r="G1" s="37" t="s">
        <v>9</v>
      </c>
      <c r="H1" s="42" t="s">
        <v>157</v>
      </c>
      <c r="I1" s="42" t="s">
        <v>22</v>
      </c>
    </row>
    <row r="2" spans="1:16" s="44" customFormat="1">
      <c r="A2" s="5"/>
      <c r="B2" s="5"/>
      <c r="C2" s="39"/>
      <c r="D2" s="5"/>
      <c r="E2" s="62"/>
      <c r="F2" s="5"/>
      <c r="G2" s="37"/>
      <c r="H2" s="42"/>
      <c r="I2" s="42"/>
    </row>
    <row r="3" spans="1:16">
      <c r="A3">
        <v>6</v>
      </c>
      <c r="B3" s="74" t="s">
        <v>198</v>
      </c>
      <c r="C3" s="38" t="s">
        <v>194</v>
      </c>
      <c r="D3" s="61" t="s">
        <v>205</v>
      </c>
      <c r="E3" s="7" t="s">
        <v>104</v>
      </c>
      <c r="F3" s="71" t="s">
        <v>207</v>
      </c>
      <c r="G3" s="4" t="s">
        <v>193</v>
      </c>
      <c r="H3" s="41" t="s">
        <v>210</v>
      </c>
      <c r="I3" s="43" t="str">
        <f>IF(H3="0","LOST",IF(H3="1","WON","…"))</f>
        <v>LOST</v>
      </c>
      <c r="L3" s="32"/>
      <c r="M3" s="32"/>
      <c r="N3" s="32"/>
      <c r="O3" s="32"/>
      <c r="P3" s="32"/>
    </row>
    <row r="4" spans="1:16">
      <c r="A4" s="65">
        <v>3</v>
      </c>
      <c r="B4" s="74" t="s">
        <v>197</v>
      </c>
      <c r="C4" s="38" t="s">
        <v>30</v>
      </c>
      <c r="D4" s="69" t="s">
        <v>202</v>
      </c>
      <c r="E4" s="7" t="s">
        <v>150</v>
      </c>
      <c r="F4" s="68" t="s">
        <v>207</v>
      </c>
      <c r="G4" s="4" t="s">
        <v>118</v>
      </c>
      <c r="H4" s="41" t="s">
        <v>210</v>
      </c>
      <c r="I4" s="43" t="str">
        <f t="shared" ref="I4:I19" si="0">IF(H4="0","LOST",IF(H4="1","WON","…"))</f>
        <v>LOST</v>
      </c>
      <c r="J4" s="32"/>
      <c r="K4" s="32"/>
      <c r="L4" s="32"/>
      <c r="M4" s="32"/>
      <c r="N4" s="32"/>
    </row>
    <row r="5" spans="1:16">
      <c r="A5" s="65">
        <v>4</v>
      </c>
      <c r="B5" s="82" t="s">
        <v>197</v>
      </c>
      <c r="C5" s="38" t="s">
        <v>30</v>
      </c>
      <c r="D5" s="69" t="s">
        <v>203</v>
      </c>
      <c r="E5" s="7" t="s">
        <v>104</v>
      </c>
      <c r="F5" s="68" t="s">
        <v>207</v>
      </c>
      <c r="G5" s="4" t="s">
        <v>118</v>
      </c>
      <c r="H5" s="41" t="s">
        <v>210</v>
      </c>
      <c r="I5" s="43" t="str">
        <f t="shared" si="0"/>
        <v>LOST</v>
      </c>
      <c r="J5" s="32"/>
      <c r="K5" s="32"/>
      <c r="L5" s="32"/>
      <c r="M5" s="32"/>
    </row>
    <row r="6" spans="1:16">
      <c r="A6" s="65">
        <v>5</v>
      </c>
      <c r="B6" s="82" t="s">
        <v>195</v>
      </c>
      <c r="C6" s="38" t="s">
        <v>19</v>
      </c>
      <c r="D6" s="69" t="s">
        <v>204</v>
      </c>
      <c r="E6" s="7" t="s">
        <v>107</v>
      </c>
      <c r="F6" s="71" t="s">
        <v>207</v>
      </c>
      <c r="G6" s="4" t="s">
        <v>99</v>
      </c>
      <c r="H6" s="41" t="s">
        <v>211</v>
      </c>
      <c r="I6" s="43" t="str">
        <f t="shared" si="0"/>
        <v>WON</v>
      </c>
    </row>
    <row r="7" spans="1:16">
      <c r="A7" s="65">
        <v>1</v>
      </c>
      <c r="B7" s="82" t="s">
        <v>155</v>
      </c>
      <c r="C7" s="38" t="s">
        <v>20</v>
      </c>
      <c r="D7" s="64" t="s">
        <v>200</v>
      </c>
      <c r="E7" s="7" t="s">
        <v>4</v>
      </c>
      <c r="F7" s="68" t="s">
        <v>207</v>
      </c>
      <c r="G7" s="4" t="s">
        <v>117</v>
      </c>
      <c r="I7" s="43" t="str">
        <f t="shared" si="0"/>
        <v>…</v>
      </c>
    </row>
    <row r="8" spans="1:16">
      <c r="A8" s="65">
        <v>2</v>
      </c>
      <c r="B8" s="82" t="s">
        <v>155</v>
      </c>
      <c r="C8" s="38" t="s">
        <v>20</v>
      </c>
      <c r="D8" s="64" t="s">
        <v>201</v>
      </c>
      <c r="E8" s="7" t="s">
        <v>104</v>
      </c>
      <c r="F8" s="68" t="s">
        <v>207</v>
      </c>
      <c r="G8" s="4" t="s">
        <v>101</v>
      </c>
      <c r="H8" s="41" t="s">
        <v>210</v>
      </c>
      <c r="I8" s="43" t="str">
        <f t="shared" si="0"/>
        <v>LOST</v>
      </c>
    </row>
    <row r="9" spans="1:16">
      <c r="A9" s="65">
        <v>7</v>
      </c>
      <c r="B9" s="82" t="s">
        <v>199</v>
      </c>
      <c r="C9" s="38" t="s">
        <v>20</v>
      </c>
      <c r="D9" s="64" t="s">
        <v>206</v>
      </c>
      <c r="E9" s="7" t="s">
        <v>106</v>
      </c>
      <c r="F9" s="71" t="s">
        <v>196</v>
      </c>
      <c r="G9" s="4" t="s">
        <v>208</v>
      </c>
      <c r="H9" s="41" t="s">
        <v>211</v>
      </c>
      <c r="I9" s="43" t="str">
        <f t="shared" si="0"/>
        <v>WON</v>
      </c>
    </row>
    <row r="10" spans="1:16">
      <c r="A10" s="65">
        <v>8</v>
      </c>
      <c r="B10" s="66"/>
      <c r="D10" s="63"/>
      <c r="F10" s="71"/>
      <c r="I10" s="43" t="str">
        <f t="shared" si="0"/>
        <v>…</v>
      </c>
    </row>
    <row r="11" spans="1:16">
      <c r="A11" s="65">
        <v>9</v>
      </c>
      <c r="B11" s="66"/>
      <c r="D11" s="61"/>
      <c r="F11" s="71"/>
      <c r="I11" s="43" t="str">
        <f t="shared" si="0"/>
        <v>…</v>
      </c>
    </row>
    <row r="12" spans="1:16">
      <c r="A12" s="65">
        <v>10</v>
      </c>
      <c r="B12" s="65"/>
      <c r="D12" s="65"/>
      <c r="F12" s="72"/>
      <c r="I12" s="43" t="str">
        <f t="shared" si="0"/>
        <v>…</v>
      </c>
    </row>
    <row r="13" spans="1:16">
      <c r="A13" s="59">
        <v>14</v>
      </c>
      <c r="B13" s="61"/>
      <c r="D13" s="61"/>
      <c r="F13" s="61"/>
      <c r="I13" s="43" t="str">
        <f t="shared" si="0"/>
        <v>…</v>
      </c>
    </row>
    <row r="14" spans="1:16">
      <c r="A14" s="59">
        <v>19</v>
      </c>
      <c r="B14" s="61"/>
      <c r="D14" s="61"/>
      <c r="F14" s="61"/>
      <c r="I14" s="43" t="str">
        <f t="shared" si="0"/>
        <v>…</v>
      </c>
    </row>
    <row r="15" spans="1:16">
      <c r="A15" s="59">
        <v>20</v>
      </c>
      <c r="B15" s="61"/>
      <c r="D15" s="61"/>
      <c r="F15" s="61"/>
      <c r="I15" s="43" t="str">
        <f t="shared" si="0"/>
        <v>…</v>
      </c>
    </row>
    <row r="16" spans="1:16">
      <c r="A16" s="59">
        <v>9</v>
      </c>
      <c r="B16" s="61"/>
      <c r="D16" s="61"/>
      <c r="F16" s="61"/>
      <c r="I16" s="43" t="str">
        <f t="shared" si="0"/>
        <v>…</v>
      </c>
    </row>
    <row r="17" spans="1:9">
      <c r="A17" s="59">
        <v>13</v>
      </c>
      <c r="B17" s="61"/>
      <c r="D17" s="61"/>
      <c r="F17" s="61"/>
      <c r="I17" s="43" t="str">
        <f t="shared" si="0"/>
        <v>…</v>
      </c>
    </row>
    <row r="18" spans="1:9">
      <c r="A18" s="59">
        <v>17</v>
      </c>
      <c r="B18" s="61"/>
      <c r="D18" s="61"/>
      <c r="F18" s="61"/>
      <c r="I18" s="43" t="str">
        <f t="shared" si="0"/>
        <v>…</v>
      </c>
    </row>
    <row r="19" spans="1:9">
      <c r="A19" s="59">
        <v>3</v>
      </c>
      <c r="B19" s="61"/>
      <c r="D19" s="61"/>
      <c r="F19" s="61"/>
      <c r="I19" s="43" t="str">
        <f t="shared" si="0"/>
        <v>…</v>
      </c>
    </row>
    <row r="20" spans="1:9">
      <c r="A20" s="59">
        <v>8</v>
      </c>
      <c r="B20" s="61"/>
      <c r="D20" s="61"/>
      <c r="F20" s="61"/>
      <c r="I20" s="43" t="str">
        <f t="shared" ref="I20:I22" si="1">IF(H20="0","LOST",IF(H20="1","WON","…"))</f>
        <v>…</v>
      </c>
    </row>
    <row r="21" spans="1:9">
      <c r="A21" s="59">
        <v>2</v>
      </c>
      <c r="B21" s="61"/>
      <c r="D21" s="61"/>
      <c r="F21" s="61"/>
      <c r="I21" s="43" t="str">
        <f t="shared" si="1"/>
        <v>…</v>
      </c>
    </row>
    <row r="22" spans="1:9">
      <c r="A22" s="59">
        <v>11</v>
      </c>
      <c r="B22" s="60"/>
      <c r="D22" s="60"/>
      <c r="F22" s="60"/>
      <c r="I22" s="41" t="str">
        <f t="shared" si="1"/>
        <v>…</v>
      </c>
    </row>
    <row r="25" spans="1:9">
      <c r="A25">
        <v>1</v>
      </c>
      <c r="B25" s="61" t="s">
        <v>147</v>
      </c>
      <c r="C25" s="38" t="s">
        <v>19</v>
      </c>
      <c r="D25" t="s">
        <v>174</v>
      </c>
      <c r="E25" s="7" t="s">
        <v>4</v>
      </c>
      <c r="F25" s="67" t="s">
        <v>168</v>
      </c>
      <c r="G25" s="4" t="s">
        <v>175</v>
      </c>
    </row>
    <row r="26" spans="1:9">
      <c r="A26" s="59">
        <v>13</v>
      </c>
      <c r="B26" s="73" t="s">
        <v>147</v>
      </c>
      <c r="C26" s="70">
        <v>0.625</v>
      </c>
      <c r="D26" s="69" t="s">
        <v>182</v>
      </c>
      <c r="E26" s="7" t="s">
        <v>4</v>
      </c>
      <c r="F26" s="7" t="s">
        <v>169</v>
      </c>
      <c r="G26" s="4" t="s">
        <v>183</v>
      </c>
    </row>
    <row r="27" spans="1:9">
      <c r="A27" s="59">
        <v>15</v>
      </c>
      <c r="B27" s="73" t="s">
        <v>147</v>
      </c>
      <c r="C27" s="70">
        <v>0.625</v>
      </c>
      <c r="D27" s="69" t="s">
        <v>186</v>
      </c>
      <c r="E27" s="7" t="s">
        <v>4</v>
      </c>
      <c r="F27" s="7" t="s">
        <v>171</v>
      </c>
      <c r="G27" s="4" t="s">
        <v>187</v>
      </c>
    </row>
    <row r="28" spans="1:9">
      <c r="A28" s="59">
        <v>3</v>
      </c>
      <c r="B28" s="73" t="s">
        <v>192</v>
      </c>
      <c r="C28" s="70">
        <v>0.66666666666666663</v>
      </c>
      <c r="D28" s="69" t="s">
        <v>180</v>
      </c>
      <c r="E28" s="7" t="s">
        <v>4</v>
      </c>
      <c r="F28" s="7" t="s">
        <v>168</v>
      </c>
      <c r="G28" s="4" t="s">
        <v>181</v>
      </c>
    </row>
    <row r="29" spans="1:9">
      <c r="A29" s="59">
        <v>18</v>
      </c>
      <c r="B29" s="73" t="s">
        <v>170</v>
      </c>
      <c r="C29" s="70">
        <v>0.66666666666666663</v>
      </c>
      <c r="D29" s="69" t="s">
        <v>184</v>
      </c>
      <c r="E29" s="7" t="s">
        <v>4</v>
      </c>
      <c r="F29" s="7" t="s">
        <v>171</v>
      </c>
      <c r="G29" s="4" t="s">
        <v>185</v>
      </c>
    </row>
    <row r="30" spans="1:9">
      <c r="A30" s="59">
        <v>6</v>
      </c>
      <c r="B30" s="73" t="s">
        <v>155</v>
      </c>
      <c r="C30" s="70">
        <v>0.66666666666666663</v>
      </c>
      <c r="D30" t="s">
        <v>188</v>
      </c>
      <c r="E30" s="7" t="s">
        <v>4</v>
      </c>
      <c r="F30" s="7" t="s">
        <v>169</v>
      </c>
      <c r="G30" s="4" t="s">
        <v>189</v>
      </c>
    </row>
    <row r="31" spans="1:9">
      <c r="A31" s="59">
        <v>11</v>
      </c>
      <c r="B31" s="70" t="s">
        <v>155</v>
      </c>
      <c r="C31" s="70">
        <v>0.66666666666666663</v>
      </c>
      <c r="D31" t="s">
        <v>190</v>
      </c>
      <c r="E31" s="7" t="s">
        <v>4</v>
      </c>
      <c r="F31" s="7" t="s">
        <v>171</v>
      </c>
      <c r="G31" s="4" t="s">
        <v>173</v>
      </c>
    </row>
    <row r="32" spans="1:9">
      <c r="A32" s="59">
        <v>14</v>
      </c>
      <c r="B32" s="73" t="s">
        <v>155</v>
      </c>
      <c r="C32" s="70">
        <v>0.66666666666666663</v>
      </c>
      <c r="D32" s="60" t="s">
        <v>191</v>
      </c>
      <c r="E32" s="7" t="s">
        <v>4</v>
      </c>
      <c r="F32" s="7" t="s">
        <v>171</v>
      </c>
      <c r="G32" s="4" t="s">
        <v>173</v>
      </c>
    </row>
    <row r="33" spans="1:7">
      <c r="A33" s="59">
        <v>9</v>
      </c>
      <c r="B33" s="70" t="s">
        <v>192</v>
      </c>
      <c r="C33" s="70">
        <v>0.77083333333333337</v>
      </c>
      <c r="D33" t="s">
        <v>176</v>
      </c>
      <c r="E33" s="7" t="s">
        <v>4</v>
      </c>
      <c r="F33" s="7" t="s">
        <v>168</v>
      </c>
      <c r="G33" s="4" t="s">
        <v>177</v>
      </c>
    </row>
    <row r="34" spans="1:7">
      <c r="A34" s="59">
        <v>4</v>
      </c>
      <c r="B34" s="70" t="s">
        <v>147</v>
      </c>
      <c r="C34" s="73">
        <v>0.86458333333333337</v>
      </c>
      <c r="D34" t="s">
        <v>178</v>
      </c>
      <c r="E34" s="7" t="s">
        <v>4</v>
      </c>
      <c r="F34" s="7" t="s">
        <v>172</v>
      </c>
      <c r="G34" s="4" t="s">
        <v>179</v>
      </c>
    </row>
    <row r="35" spans="1:7">
      <c r="A35" s="59">
        <v>2</v>
      </c>
      <c r="B35" s="70"/>
      <c r="C35" s="73"/>
      <c r="F35" s="7"/>
    </row>
    <row r="36" spans="1:7">
      <c r="A36" s="59">
        <v>8</v>
      </c>
      <c r="F36" s="60"/>
    </row>
    <row r="37" spans="1:7">
      <c r="A37" s="59">
        <v>5</v>
      </c>
      <c r="F37" s="60"/>
    </row>
    <row r="38" spans="1:7">
      <c r="A38" s="59">
        <v>16</v>
      </c>
      <c r="F38" s="60"/>
    </row>
    <row r="39" spans="1:7">
      <c r="A39" s="59">
        <v>10</v>
      </c>
      <c r="F39" s="60"/>
    </row>
    <row r="40" spans="1:7">
      <c r="A40" s="59">
        <v>7</v>
      </c>
      <c r="F40" s="60"/>
    </row>
    <row r="41" spans="1:7">
      <c r="A41" s="59">
        <v>17</v>
      </c>
      <c r="F41" s="60"/>
    </row>
    <row r="42" spans="1:7">
      <c r="A42" s="59">
        <v>19</v>
      </c>
      <c r="F42" s="60"/>
    </row>
    <row r="43" spans="1:7">
      <c r="A43" s="59">
        <v>12</v>
      </c>
      <c r="F43" s="60"/>
    </row>
    <row r="44" spans="1:7">
      <c r="A44" s="59">
        <v>20</v>
      </c>
    </row>
    <row r="45" spans="1:7">
      <c r="A45" s="59"/>
    </row>
  </sheetData>
  <sortState ref="A3:G22">
    <sortCondition ref="C5"/>
  </sortState>
  <conditionalFormatting sqref="I3:I21">
    <cfRule type="containsText" dxfId="57" priority="1" operator="containsText" text="LOST">
      <formula>NOT(ISERROR(SEARCH("LOST",I3)))</formula>
    </cfRule>
    <cfRule type="containsText" dxfId="56" priority="2" operator="containsText" text="WON">
      <formula>NOT(ISERROR(SEARCH("WON",I3)))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67"/>
  <sheetViews>
    <sheetView topLeftCell="A11" zoomScale="95" zoomScaleNormal="95" workbookViewId="0">
      <selection sqref="A1:C66"/>
    </sheetView>
  </sheetViews>
  <sheetFormatPr defaultRowHeight="15"/>
  <cols>
    <col min="1" max="1" width="37.85546875" customWidth="1"/>
    <col min="2" max="2" width="7.5703125" style="4" customWidth="1"/>
    <col min="3" max="3" width="7.42578125" hidden="1" customWidth="1"/>
    <col min="4" max="4" width="0" hidden="1" customWidth="1"/>
  </cols>
  <sheetData>
    <row r="1" spans="1:9" s="32" customFormat="1" ht="20.100000000000001" customHeight="1">
      <c r="A1" s="129" t="s">
        <v>209</v>
      </c>
      <c r="B1" s="129"/>
      <c r="C1" s="28"/>
    </row>
    <row r="2" spans="1:9" s="34" customFormat="1" ht="20.100000000000001" customHeight="1">
      <c r="A2" s="127" t="str">
        <f>CONCATENATE(DGT!B3," - ",DGT!C3)</f>
        <v>Turkey, Super Lig - 11:00</v>
      </c>
      <c r="B2" s="127"/>
      <c r="C2" s="127"/>
    </row>
    <row r="3" spans="1:9" s="34" customFormat="1" ht="20.100000000000001" customHeight="1">
      <c r="A3" s="35" t="str">
        <f>DGT!D3</f>
        <v>Kasimpasa - Osmanlispor</v>
      </c>
      <c r="B3" s="122" t="str">
        <f>DGT!E3</f>
        <v>1-1</v>
      </c>
      <c r="C3" s="124" t="s">
        <v>115</v>
      </c>
      <c r="D3" s="125" t="str">
        <f>DGT!I3</f>
        <v>LOST</v>
      </c>
    </row>
    <row r="4" spans="1:9" s="34" customFormat="1" ht="20.100000000000001" customHeight="1">
      <c r="A4" s="33" t="str">
        <f>CONCATENATE(DGT!F3,"   @",DGT!G3)</f>
        <v>Home wins   @2.20</v>
      </c>
      <c r="B4" s="122"/>
      <c r="C4" s="124"/>
      <c r="D4" s="128"/>
    </row>
    <row r="5" spans="1:9" s="34" customFormat="1" ht="20.100000000000001" customHeight="1">
      <c r="A5" s="127" t="str">
        <f>CONCATENATE(DGT!B4," - ",DGT!C4)</f>
        <v>Germany, 2. Bundesliga - 13:00</v>
      </c>
      <c r="B5" s="127"/>
      <c r="C5" s="127"/>
    </row>
    <row r="6" spans="1:9" s="34" customFormat="1" ht="20.100000000000001" customHeight="1">
      <c r="A6" s="35" t="str">
        <f>DGT!D4</f>
        <v>Nurnberg - Greuther Furth</v>
      </c>
      <c r="B6" s="122" t="str">
        <f>DGT!E4</f>
        <v>0-2</v>
      </c>
      <c r="C6" s="124" t="s">
        <v>115</v>
      </c>
      <c r="D6" s="125" t="str">
        <f>DGT!I4</f>
        <v>LOST</v>
      </c>
    </row>
    <row r="7" spans="1:9" s="34" customFormat="1" ht="20.100000000000001" customHeight="1">
      <c r="A7" s="33" t="str">
        <f>CONCATENATE(DGT!F4,"   @",DGT!G4)</f>
        <v>Home wins   @2.00</v>
      </c>
      <c r="B7" s="122"/>
      <c r="C7" s="124"/>
      <c r="D7" s="126"/>
    </row>
    <row r="8" spans="1:9" s="34" customFormat="1" ht="20.100000000000001" customHeight="1">
      <c r="A8" s="127" t="str">
        <f>CONCATENATE(DGT!B5," - ",DGT!C5)</f>
        <v>Germany, 2. Bundesliga - 13:00</v>
      </c>
      <c r="B8" s="127"/>
      <c r="C8" s="127"/>
    </row>
    <row r="9" spans="1:9" s="34" customFormat="1" ht="20.100000000000001" customHeight="1">
      <c r="A9" s="35" t="str">
        <f>DGT!D5</f>
        <v>Sanhausen - Erzgebirge Aue</v>
      </c>
      <c r="B9" s="122" t="str">
        <f>DGT!E5</f>
        <v>1-1</v>
      </c>
      <c r="C9" s="124" t="s">
        <v>115</v>
      </c>
      <c r="D9" s="125" t="str">
        <f>DGT!I5</f>
        <v>LOST</v>
      </c>
    </row>
    <row r="10" spans="1:9" s="34" customFormat="1" ht="20.100000000000001" customHeight="1">
      <c r="A10" s="33" t="str">
        <f>CONCATENATE(DGT!F5,"   @",DGT!G5)</f>
        <v>Home wins   @2.00</v>
      </c>
      <c r="B10" s="122"/>
      <c r="C10" s="124"/>
      <c r="D10" s="126"/>
    </row>
    <row r="11" spans="1:9" s="34" customFormat="1" ht="20.100000000000001" customHeight="1">
      <c r="A11" s="127" t="str">
        <f>CONCATENATE(DGT!B6," - ",DGT!C6)</f>
        <v>Czech Republic, 1. Liga - 15:00</v>
      </c>
      <c r="B11" s="127"/>
      <c r="C11" s="127"/>
    </row>
    <row r="12" spans="1:9" s="34" customFormat="1" ht="20.100000000000001" customHeight="1">
      <c r="A12" s="35" t="str">
        <f>DGT!D6</f>
        <v>Sigma Olomouc - Slovacko</v>
      </c>
      <c r="B12" s="122" t="str">
        <f>DGT!E6</f>
        <v>1-0</v>
      </c>
      <c r="C12" s="124" t="s">
        <v>115</v>
      </c>
      <c r="D12" s="125" t="str">
        <f>DGT!I6</f>
        <v>WON</v>
      </c>
    </row>
    <row r="13" spans="1:9" s="34" customFormat="1" ht="20.100000000000001" customHeight="1">
      <c r="A13" s="33" t="str">
        <f>CONCATENATE(DGT!F6,"   @",DGT!G6)</f>
        <v>Home wins   @1.60</v>
      </c>
      <c r="B13" s="122"/>
      <c r="C13" s="124"/>
      <c r="D13" s="126"/>
    </row>
    <row r="14" spans="1:9" s="34" customFormat="1" ht="20.100000000000001" customHeight="1">
      <c r="A14" s="127" t="str">
        <f>CONCATENATE(DGT!B7," - ",DGT!C7)</f>
        <v>England, Championship - 16:00</v>
      </c>
      <c r="B14" s="127"/>
      <c r="C14" s="127"/>
    </row>
    <row r="15" spans="1:9" s="34" customFormat="1" ht="20.100000000000001" customHeight="1">
      <c r="A15" s="35" t="str">
        <f>DGT!D7</f>
        <v>Aston Villa - QPR</v>
      </c>
      <c r="B15" s="122" t="str">
        <f>DGT!E7</f>
        <v>?</v>
      </c>
      <c r="C15" s="124" t="s">
        <v>115</v>
      </c>
      <c r="D15" s="125" t="str">
        <f>DGT!I7</f>
        <v>…</v>
      </c>
      <c r="I15" s="36"/>
    </row>
    <row r="16" spans="1:9" s="34" customFormat="1" ht="20.100000000000001" customHeight="1">
      <c r="A16" s="33" t="str">
        <f>CONCATENATE(DGT!F7,"   @",DGT!G7)</f>
        <v>Home wins   @1.80</v>
      </c>
      <c r="B16" s="122"/>
      <c r="C16" s="124"/>
      <c r="D16" s="126"/>
      <c r="I16" s="36"/>
    </row>
    <row r="17" spans="1:9" ht="20.100000000000001" customHeight="1">
      <c r="A17" s="127" t="str">
        <f>CONCATENATE(DGT!B8," - ",DGT!C8)</f>
        <v>England, Championship - 16:00</v>
      </c>
      <c r="B17" s="127"/>
      <c r="C17" s="127"/>
      <c r="D17" s="34"/>
      <c r="I17" s="9"/>
    </row>
    <row r="18" spans="1:9" ht="20.100000000000001" customHeight="1">
      <c r="A18" s="35" t="str">
        <f>DGT!D8</f>
        <v>Millwall - Sunderland</v>
      </c>
      <c r="B18" s="122" t="str">
        <f>DGT!E8</f>
        <v>1-1</v>
      </c>
      <c r="C18" s="124" t="s">
        <v>115</v>
      </c>
      <c r="D18" s="125" t="str">
        <f>DGT!I8</f>
        <v>LOST</v>
      </c>
      <c r="I18" s="9"/>
    </row>
    <row r="19" spans="1:9" ht="20.100000000000001" customHeight="1">
      <c r="A19" s="33" t="str">
        <f>CONCATENATE(DGT!F8,"   @",DGT!G8)</f>
        <v>Home wins   @1.70</v>
      </c>
      <c r="B19" s="122"/>
      <c r="C19" s="124"/>
      <c r="D19" s="126"/>
      <c r="I19" s="9"/>
    </row>
    <row r="20" spans="1:9" ht="20.100000000000001" customHeight="1">
      <c r="A20" s="127" t="str">
        <f>CONCATENATE(DGT!B9," - ",DGT!C9)</f>
        <v>Spain, Segunda Liga - 16:00</v>
      </c>
      <c r="B20" s="127"/>
      <c r="C20" s="127"/>
      <c r="D20" s="34"/>
      <c r="I20" s="9"/>
    </row>
    <row r="21" spans="1:9" ht="20.100000000000001" customHeight="1">
      <c r="A21" s="35" t="str">
        <f>DGT!D9</f>
        <v>Numancia - Real Zaragoza</v>
      </c>
      <c r="B21" s="122" t="str">
        <f>DGT!E9</f>
        <v>1-2</v>
      </c>
      <c r="C21" s="124" t="s">
        <v>115</v>
      </c>
      <c r="D21" s="125" t="str">
        <f>DGT!I9</f>
        <v>WON</v>
      </c>
      <c r="I21" s="9"/>
    </row>
    <row r="22" spans="1:9" ht="20.100000000000001" customHeight="1">
      <c r="A22" s="33" t="str">
        <f>CONCATENATE(DGT!F9,"   @",DGT!G9)</f>
        <v>Real Zaragoza   @2.10</v>
      </c>
      <c r="B22" s="122"/>
      <c r="C22" s="124"/>
      <c r="D22" s="126"/>
      <c r="I22" s="9"/>
    </row>
    <row r="23" spans="1:9" ht="20.100000000000001" hidden="1" customHeight="1">
      <c r="A23" s="127" t="str">
        <f>CONCATENATE(DGT!B10," - ",DGT!C10)</f>
        <v xml:space="preserve"> - </v>
      </c>
      <c r="B23" s="127"/>
      <c r="C23" s="127"/>
      <c r="D23" s="34"/>
      <c r="I23" s="9"/>
    </row>
    <row r="24" spans="1:9" ht="20.100000000000001" hidden="1" customHeight="1">
      <c r="A24" s="35">
        <f>DGT!D10</f>
        <v>0</v>
      </c>
      <c r="B24" s="122">
        <f>DGT!E10</f>
        <v>0</v>
      </c>
      <c r="C24" s="124" t="s">
        <v>115</v>
      </c>
      <c r="D24" s="125" t="str">
        <f>DGT!I10</f>
        <v>…</v>
      </c>
      <c r="I24" s="9"/>
    </row>
    <row r="25" spans="1:9" ht="20.100000000000001" hidden="1" customHeight="1">
      <c r="A25" s="33" t="str">
        <f>CONCATENATE(DGT!F10,"   @",DGT!G10)</f>
        <v xml:space="preserve">   @</v>
      </c>
      <c r="B25" s="122"/>
      <c r="C25" s="124"/>
      <c r="D25" s="126"/>
      <c r="I25" s="9"/>
    </row>
    <row r="26" spans="1:9" ht="20.100000000000001" hidden="1" customHeight="1">
      <c r="A26" s="127" t="str">
        <f>CONCATENATE(DGT!B11," - ",DGT!C11)</f>
        <v xml:space="preserve"> - </v>
      </c>
      <c r="B26" s="127"/>
      <c r="C26" s="127"/>
      <c r="D26" s="34"/>
      <c r="I26" s="9"/>
    </row>
    <row r="27" spans="1:9" ht="20.100000000000001" hidden="1" customHeight="1">
      <c r="A27" s="35">
        <f>DGT!D11</f>
        <v>0</v>
      </c>
      <c r="B27" s="122">
        <f>DGT!E11</f>
        <v>0</v>
      </c>
      <c r="C27" s="124" t="s">
        <v>115</v>
      </c>
      <c r="D27" s="125" t="str">
        <f>DGT!I11</f>
        <v>…</v>
      </c>
      <c r="I27" s="9"/>
    </row>
    <row r="28" spans="1:9" ht="20.100000000000001" hidden="1" customHeight="1">
      <c r="A28" s="33" t="str">
        <f>CONCATENATE(DGT!F11,"   @",DGT!G11)</f>
        <v xml:space="preserve">   @</v>
      </c>
      <c r="B28" s="122"/>
      <c r="C28" s="124"/>
      <c r="D28" s="128"/>
      <c r="I28" s="9"/>
    </row>
    <row r="29" spans="1:9" ht="20.100000000000001" hidden="1" customHeight="1">
      <c r="A29" s="127" t="str">
        <f>CONCATENATE(DGT!B12," - ",DGT!C12)</f>
        <v xml:space="preserve"> - </v>
      </c>
      <c r="B29" s="127"/>
      <c r="C29" s="127"/>
      <c r="D29" s="34"/>
      <c r="I29" s="9"/>
    </row>
    <row r="30" spans="1:9" ht="20.100000000000001" hidden="1" customHeight="1">
      <c r="A30" s="35">
        <f>DGT!D12</f>
        <v>0</v>
      </c>
      <c r="B30" s="122">
        <f>DGT!E12</f>
        <v>0</v>
      </c>
      <c r="C30" s="124" t="s">
        <v>115</v>
      </c>
      <c r="D30" s="125" t="str">
        <f>DGT!I12</f>
        <v>…</v>
      </c>
      <c r="I30" s="9"/>
    </row>
    <row r="31" spans="1:9" ht="20.100000000000001" hidden="1" customHeight="1">
      <c r="A31" s="33" t="str">
        <f>CONCATENATE(DGT!F12,"   @",DGT!G12)</f>
        <v xml:space="preserve">   @</v>
      </c>
      <c r="B31" s="122"/>
      <c r="C31" s="124"/>
      <c r="D31" s="126"/>
      <c r="I31" s="9"/>
    </row>
    <row r="32" spans="1:9" ht="20.100000000000001" hidden="1" customHeight="1">
      <c r="A32" s="127" t="str">
        <f>CONCATENATE(DGT!B13," - ",DGT!C13)</f>
        <v xml:space="preserve"> - </v>
      </c>
      <c r="B32" s="127"/>
      <c r="C32" s="127"/>
      <c r="D32" s="34"/>
      <c r="I32" s="9"/>
    </row>
    <row r="33" spans="1:9" ht="20.100000000000001" hidden="1" customHeight="1">
      <c r="A33" s="35">
        <f>DGT!D13</f>
        <v>0</v>
      </c>
      <c r="B33" s="122">
        <f>DGT!E13</f>
        <v>0</v>
      </c>
      <c r="C33" s="124" t="s">
        <v>115</v>
      </c>
      <c r="D33" s="125" t="str">
        <f>DGT!I13</f>
        <v>…</v>
      </c>
      <c r="I33" s="9"/>
    </row>
    <row r="34" spans="1:9" ht="20.100000000000001" hidden="1" customHeight="1">
      <c r="A34" s="33" t="str">
        <f>CONCATENATE(DGT!F13,"   @",DGT!G13)</f>
        <v xml:space="preserve">   @</v>
      </c>
      <c r="B34" s="122"/>
      <c r="C34" s="124"/>
      <c r="D34" s="126"/>
      <c r="I34" s="9"/>
    </row>
    <row r="35" spans="1:9" ht="20.100000000000001" hidden="1" customHeight="1">
      <c r="A35" s="127" t="str">
        <f>CONCATENATE(DGT!B14," - ",DGT!C14)</f>
        <v xml:space="preserve"> - </v>
      </c>
      <c r="B35" s="127"/>
      <c r="C35" s="127"/>
      <c r="D35" s="34"/>
      <c r="I35" s="9"/>
    </row>
    <row r="36" spans="1:9" ht="20.100000000000001" hidden="1" customHeight="1">
      <c r="A36" s="35">
        <f>DGT!D14</f>
        <v>0</v>
      </c>
      <c r="B36" s="122">
        <f>DGT!E14</f>
        <v>0</v>
      </c>
      <c r="C36" s="124" t="s">
        <v>115</v>
      </c>
      <c r="D36" s="125" t="str">
        <f>DGT!I14</f>
        <v>…</v>
      </c>
      <c r="I36" s="9"/>
    </row>
    <row r="37" spans="1:9" ht="20.100000000000001" hidden="1" customHeight="1">
      <c r="A37" s="33" t="str">
        <f>CONCATENATE(DGT!F14,"   @",DGT!G14)</f>
        <v xml:space="preserve">   @</v>
      </c>
      <c r="B37" s="122"/>
      <c r="C37" s="124"/>
      <c r="D37" s="126"/>
      <c r="I37" s="9"/>
    </row>
    <row r="38" spans="1:9" ht="20.100000000000001" hidden="1" customHeight="1">
      <c r="A38" s="127" t="str">
        <f>CONCATENATE(DGT!B15," - ",DGT!C15)</f>
        <v xml:space="preserve"> - </v>
      </c>
      <c r="B38" s="127"/>
      <c r="C38" s="127"/>
      <c r="D38" s="34"/>
      <c r="I38" s="9"/>
    </row>
    <row r="39" spans="1:9" ht="20.100000000000001" hidden="1" customHeight="1">
      <c r="A39" s="35">
        <f>DGT!D15</f>
        <v>0</v>
      </c>
      <c r="B39" s="122">
        <f>DGT!E15</f>
        <v>0</v>
      </c>
      <c r="C39" s="124" t="s">
        <v>115</v>
      </c>
      <c r="D39" s="125" t="str">
        <f>DGT!I15</f>
        <v>…</v>
      </c>
    </row>
    <row r="40" spans="1:9" ht="20.100000000000001" hidden="1" customHeight="1">
      <c r="A40" s="33" t="str">
        <f>CONCATENATE(DGT!F15,"   @",DGT!G15)</f>
        <v xml:space="preserve">   @</v>
      </c>
      <c r="B40" s="122"/>
      <c r="C40" s="124"/>
      <c r="D40" s="126"/>
    </row>
    <row r="41" spans="1:9" ht="20.100000000000001" hidden="1" customHeight="1">
      <c r="A41" s="127" t="str">
        <f>CONCATENATE(DGT!B16," - ",DGT!C16)</f>
        <v xml:space="preserve"> - </v>
      </c>
      <c r="B41" s="127"/>
      <c r="C41" s="127"/>
      <c r="D41" s="34"/>
    </row>
    <row r="42" spans="1:9" ht="20.100000000000001" hidden="1" customHeight="1">
      <c r="A42" s="35">
        <f>DGT!D16</f>
        <v>0</v>
      </c>
      <c r="B42" s="122">
        <f>DGT!E16</f>
        <v>0</v>
      </c>
      <c r="C42" s="124" t="s">
        <v>115</v>
      </c>
      <c r="D42" s="125" t="str">
        <f>DGT!I16</f>
        <v>…</v>
      </c>
    </row>
    <row r="43" spans="1:9" ht="20.100000000000001" hidden="1" customHeight="1">
      <c r="A43" s="33" t="str">
        <f>CONCATENATE(DGT!F16,"   @",DGT!G16)</f>
        <v xml:space="preserve">   @</v>
      </c>
      <c r="B43" s="122"/>
      <c r="C43" s="124"/>
      <c r="D43" s="126"/>
    </row>
    <row r="44" spans="1:9" ht="20.100000000000001" hidden="1" customHeight="1">
      <c r="A44" s="127" t="str">
        <f>CONCATENATE(DGT!B17," - ",DGT!C17)</f>
        <v xml:space="preserve"> - </v>
      </c>
      <c r="B44" s="127"/>
      <c r="C44" s="127"/>
      <c r="D44" s="34"/>
    </row>
    <row r="45" spans="1:9" ht="20.100000000000001" hidden="1" customHeight="1">
      <c r="A45" s="35">
        <f>DGT!D17</f>
        <v>0</v>
      </c>
      <c r="B45" s="122">
        <f>DGT!E17</f>
        <v>0</v>
      </c>
      <c r="C45" s="124" t="s">
        <v>115</v>
      </c>
      <c r="D45" s="125" t="str">
        <f>DGT!I17</f>
        <v>…</v>
      </c>
    </row>
    <row r="46" spans="1:9" ht="20.100000000000001" hidden="1" customHeight="1">
      <c r="A46" s="33" t="str">
        <f>CONCATENATE(DGT!F17,"   @",DGT!G17)</f>
        <v xml:space="preserve">   @</v>
      </c>
      <c r="B46" s="122"/>
      <c r="C46" s="124"/>
      <c r="D46" s="126"/>
    </row>
    <row r="47" spans="1:9" ht="20.100000000000001" hidden="1" customHeight="1">
      <c r="A47" s="127" t="str">
        <f>CONCATENATE(DGT!B18," - ",DGT!C18)</f>
        <v xml:space="preserve"> - </v>
      </c>
      <c r="B47" s="127"/>
      <c r="C47" s="127"/>
      <c r="D47" s="34"/>
    </row>
    <row r="48" spans="1:9" ht="20.100000000000001" hidden="1" customHeight="1">
      <c r="A48" s="35">
        <f>DGT!D18</f>
        <v>0</v>
      </c>
      <c r="B48" s="122">
        <f>DGT!E18</f>
        <v>0</v>
      </c>
      <c r="C48" s="124" t="s">
        <v>115</v>
      </c>
      <c r="D48" s="125" t="str">
        <f>DGT!I18</f>
        <v>…</v>
      </c>
    </row>
    <row r="49" spans="1:4" ht="20.100000000000001" hidden="1" customHeight="1">
      <c r="A49" s="33" t="str">
        <f>CONCATENATE(DGT!F18,"   @",DGT!G18)</f>
        <v xml:space="preserve">   @</v>
      </c>
      <c r="B49" s="122"/>
      <c r="C49" s="124"/>
      <c r="D49" s="126"/>
    </row>
    <row r="50" spans="1:4" ht="20.100000000000001" hidden="1" customHeight="1">
      <c r="A50" s="127" t="str">
        <f>CONCATENATE(DGT!B19," - ",DGT!C19)</f>
        <v xml:space="preserve"> - </v>
      </c>
      <c r="B50" s="127"/>
      <c r="C50" s="127"/>
      <c r="D50" s="34"/>
    </row>
    <row r="51" spans="1:4" ht="20.100000000000001" hidden="1" customHeight="1">
      <c r="A51" s="35">
        <f>DGT!D19</f>
        <v>0</v>
      </c>
      <c r="B51" s="122">
        <f>DGT!E19</f>
        <v>0</v>
      </c>
      <c r="C51" s="124" t="s">
        <v>115</v>
      </c>
      <c r="D51" s="125" t="str">
        <f>DGT!I19</f>
        <v>…</v>
      </c>
    </row>
    <row r="52" spans="1:4" ht="20.100000000000001" hidden="1" customHeight="1">
      <c r="A52" s="33" t="str">
        <f>CONCATENATE(DGT!F19,"   @",DGT!G19)</f>
        <v xml:space="preserve">   @</v>
      </c>
      <c r="B52" s="122"/>
      <c r="C52" s="124"/>
      <c r="D52" s="128"/>
    </row>
    <row r="53" spans="1:4" ht="20.100000000000001" hidden="1" customHeight="1">
      <c r="A53" s="127" t="str">
        <f>CONCATENATE(DGT!B20," - ",DGT!C20)</f>
        <v xml:space="preserve"> - </v>
      </c>
      <c r="B53" s="127"/>
      <c r="C53" s="127"/>
      <c r="D53" s="34"/>
    </row>
    <row r="54" spans="1:4" ht="20.100000000000001" hidden="1" customHeight="1">
      <c r="A54" s="35">
        <f>DGT!D20</f>
        <v>0</v>
      </c>
      <c r="B54" s="122">
        <f>DGT!E20</f>
        <v>0</v>
      </c>
      <c r="C54" s="124" t="s">
        <v>115</v>
      </c>
      <c r="D54" s="125" t="str">
        <f>DGT!I20</f>
        <v>…</v>
      </c>
    </row>
    <row r="55" spans="1:4" ht="20.100000000000001" hidden="1" customHeight="1">
      <c r="A55" s="33" t="str">
        <f>CONCATENATE(DGT!F20,"   @",DGT!G20)</f>
        <v xml:space="preserve">   @</v>
      </c>
      <c r="B55" s="122"/>
      <c r="C55" s="124"/>
      <c r="D55" s="126"/>
    </row>
    <row r="56" spans="1:4" ht="20.100000000000001" hidden="1" customHeight="1">
      <c r="A56" s="127" t="str">
        <f>CONCATENATE(DGT!B21," - ",DGT!C21)</f>
        <v xml:space="preserve"> - </v>
      </c>
      <c r="B56" s="127"/>
      <c r="C56" s="127"/>
      <c r="D56" s="34"/>
    </row>
    <row r="57" spans="1:4" ht="20.100000000000001" hidden="1" customHeight="1">
      <c r="A57" s="35">
        <f>DGT!D21</f>
        <v>0</v>
      </c>
      <c r="B57" s="122">
        <f>DGT!E21</f>
        <v>0</v>
      </c>
      <c r="C57" s="124" t="s">
        <v>115</v>
      </c>
      <c r="D57" s="125" t="str">
        <f>DGT!I21</f>
        <v>…</v>
      </c>
    </row>
    <row r="58" spans="1:4" ht="20.100000000000001" hidden="1" customHeight="1">
      <c r="A58" s="33" t="str">
        <f>CONCATENATE(DGT!F21,"   @",DGT!G21)</f>
        <v xml:space="preserve">   @</v>
      </c>
      <c r="B58" s="122"/>
      <c r="C58" s="124"/>
      <c r="D58" s="126"/>
    </row>
    <row r="59" spans="1:4" ht="20.100000000000001" hidden="1" customHeight="1">
      <c r="A59" s="127" t="str">
        <f>CONCATENATE(DGT!B22," - ",DGT!C22)</f>
        <v xml:space="preserve"> - </v>
      </c>
      <c r="B59" s="127"/>
      <c r="C59" s="127"/>
      <c r="D59" s="34"/>
    </row>
    <row r="60" spans="1:4" ht="20.100000000000001" hidden="1" customHeight="1">
      <c r="A60" s="35">
        <f>DGT!D22</f>
        <v>0</v>
      </c>
      <c r="B60" s="122">
        <f>DGT!E22</f>
        <v>0</v>
      </c>
      <c r="C60" s="124" t="s">
        <v>115</v>
      </c>
      <c r="D60" s="125" t="str">
        <f>DGT!I22</f>
        <v>…</v>
      </c>
    </row>
    <row r="61" spans="1:4" ht="20.100000000000001" hidden="1" customHeight="1">
      <c r="A61" s="33" t="str">
        <f>CONCATENATE(DGT!F22,"   @",DGT!G22)</f>
        <v xml:space="preserve">   @</v>
      </c>
      <c r="B61" s="122"/>
      <c r="C61" s="124"/>
      <c r="D61" s="126"/>
    </row>
    <row r="62" spans="1:4" ht="20.100000000000001" customHeight="1">
      <c r="A62" s="123" t="s">
        <v>159</v>
      </c>
      <c r="B62" s="123"/>
    </row>
    <row r="63" spans="1:4" s="32" customFormat="1" ht="20.100000000000001" customHeight="1">
      <c r="A63" s="115"/>
      <c r="B63" s="115"/>
    </row>
    <row r="64" spans="1:4" s="32" customFormat="1" ht="20.100000000000001" customHeight="1">
      <c r="A64" s="115"/>
      <c r="B64" s="115"/>
    </row>
    <row r="65" spans="1:2" ht="20.100000000000001" customHeight="1">
      <c r="A65" s="115"/>
      <c r="B65" s="115"/>
    </row>
    <row r="66" spans="1:2" ht="20.100000000000001" customHeight="1">
      <c r="A66" s="115"/>
      <c r="B66" s="115"/>
    </row>
    <row r="67" spans="1:2">
      <c r="A67" s="32" t="s">
        <v>158</v>
      </c>
    </row>
  </sheetData>
  <mergeCells count="86">
    <mergeCell ref="A1:B1"/>
    <mergeCell ref="A2:C2"/>
    <mergeCell ref="B12:B13"/>
    <mergeCell ref="C12:C13"/>
    <mergeCell ref="B9:B10"/>
    <mergeCell ref="C9:C10"/>
    <mergeCell ref="B3:B4"/>
    <mergeCell ref="C3:C4"/>
    <mergeCell ref="A5:C5"/>
    <mergeCell ref="B6:B7"/>
    <mergeCell ref="C6:C7"/>
    <mergeCell ref="A8:C8"/>
    <mergeCell ref="A11:C11"/>
    <mergeCell ref="A14:C14"/>
    <mergeCell ref="B15:B16"/>
    <mergeCell ref="D6:D7"/>
    <mergeCell ref="D12:D13"/>
    <mergeCell ref="D9:D10"/>
    <mergeCell ref="C15:C16"/>
    <mergeCell ref="C24:C25"/>
    <mergeCell ref="D24:D25"/>
    <mergeCell ref="D15:D16"/>
    <mergeCell ref="A17:C17"/>
    <mergeCell ref="B18:B19"/>
    <mergeCell ref="C18:C19"/>
    <mergeCell ref="D18:D19"/>
    <mergeCell ref="A20:C20"/>
    <mergeCell ref="B21:B22"/>
    <mergeCell ref="C21:C22"/>
    <mergeCell ref="D21:D22"/>
    <mergeCell ref="A23:C23"/>
    <mergeCell ref="D3:D4"/>
    <mergeCell ref="A44:C44"/>
    <mergeCell ref="B45:B46"/>
    <mergeCell ref="C45:C46"/>
    <mergeCell ref="D45:D46"/>
    <mergeCell ref="C33:C34"/>
    <mergeCell ref="D33:D34"/>
    <mergeCell ref="A35:C35"/>
    <mergeCell ref="B36:B37"/>
    <mergeCell ref="C36:C37"/>
    <mergeCell ref="D36:D37"/>
    <mergeCell ref="A26:C26"/>
    <mergeCell ref="B27:B28"/>
    <mergeCell ref="C27:C28"/>
    <mergeCell ref="D27:D28"/>
    <mergeCell ref="B24:B25"/>
    <mergeCell ref="A47:C47"/>
    <mergeCell ref="B48:B49"/>
    <mergeCell ref="C48:C49"/>
    <mergeCell ref="D48:D49"/>
    <mergeCell ref="A38:C38"/>
    <mergeCell ref="B39:B40"/>
    <mergeCell ref="C39:C40"/>
    <mergeCell ref="D39:D40"/>
    <mergeCell ref="A41:C41"/>
    <mergeCell ref="B42:B43"/>
    <mergeCell ref="C42:C43"/>
    <mergeCell ref="D42:D43"/>
    <mergeCell ref="A29:C29"/>
    <mergeCell ref="B30:B31"/>
    <mergeCell ref="C30:C31"/>
    <mergeCell ref="D30:D31"/>
    <mergeCell ref="A32:C32"/>
    <mergeCell ref="B33:B34"/>
    <mergeCell ref="C57:C58"/>
    <mergeCell ref="D57:D58"/>
    <mergeCell ref="A59:C59"/>
    <mergeCell ref="B60:B61"/>
    <mergeCell ref="C60:C61"/>
    <mergeCell ref="D60:D61"/>
    <mergeCell ref="A50:C50"/>
    <mergeCell ref="B51:B52"/>
    <mergeCell ref="C51:C52"/>
    <mergeCell ref="D51:D52"/>
    <mergeCell ref="A53:C53"/>
    <mergeCell ref="B54:B55"/>
    <mergeCell ref="C54:C55"/>
    <mergeCell ref="D54:D55"/>
    <mergeCell ref="A56:C56"/>
    <mergeCell ref="B57:B58"/>
    <mergeCell ref="A62:B62"/>
    <mergeCell ref="A65:B65"/>
    <mergeCell ref="A66:B66"/>
    <mergeCell ref="A63:B63"/>
    <mergeCell ref="A64:B64"/>
  </mergeCells>
  <conditionalFormatting sqref="B3:B4">
    <cfRule type="expression" dxfId="55" priority="39">
      <formula>$D$3="LOST"</formula>
    </cfRule>
    <cfRule type="expression" dxfId="54" priority="40">
      <formula>$D$3="WON"</formula>
    </cfRule>
  </conditionalFormatting>
  <conditionalFormatting sqref="B6:B7">
    <cfRule type="expression" dxfId="53" priority="37">
      <formula>$D$6="LOST"</formula>
    </cfRule>
    <cfRule type="expression" dxfId="52" priority="38">
      <formula>$D$6="WON"</formula>
    </cfRule>
  </conditionalFormatting>
  <conditionalFormatting sqref="B12:B13">
    <cfRule type="expression" dxfId="51" priority="33">
      <formula>$D$12="LOST"</formula>
    </cfRule>
    <cfRule type="expression" dxfId="50" priority="34">
      <formula>$D$12="WON"</formula>
    </cfRule>
  </conditionalFormatting>
  <conditionalFormatting sqref="B9:B10">
    <cfRule type="expression" dxfId="49" priority="35">
      <formula>$D$9="LOST"</formula>
    </cfRule>
    <cfRule type="expression" dxfId="48" priority="36">
      <formula>$D$9="WON"</formula>
    </cfRule>
  </conditionalFormatting>
  <conditionalFormatting sqref="B15:B16">
    <cfRule type="expression" dxfId="47" priority="31">
      <formula>$D$15="LOST"</formula>
    </cfRule>
    <cfRule type="expression" dxfId="46" priority="32">
      <formula>$D$15="WON"</formula>
    </cfRule>
  </conditionalFormatting>
  <conditionalFormatting sqref="B18:B19">
    <cfRule type="expression" dxfId="45" priority="29">
      <formula>$D$18="LOST"</formula>
    </cfRule>
    <cfRule type="expression" dxfId="44" priority="30">
      <formula>$D$18="WON"</formula>
    </cfRule>
  </conditionalFormatting>
  <conditionalFormatting sqref="B24:B25">
    <cfRule type="expression" dxfId="43" priority="27">
      <formula>$D$24="LOST"</formula>
    </cfRule>
    <cfRule type="expression" dxfId="42" priority="28">
      <formula>$D$24="WON"</formula>
    </cfRule>
  </conditionalFormatting>
  <conditionalFormatting sqref="B21:B22">
    <cfRule type="expression" dxfId="41" priority="25">
      <formula>$D$21="LOST"</formula>
    </cfRule>
    <cfRule type="expression" dxfId="40" priority="26">
      <formula>$D$21="WON"</formula>
    </cfRule>
  </conditionalFormatting>
  <conditionalFormatting sqref="B27:B28">
    <cfRule type="expression" dxfId="39" priority="23">
      <formula>$D$27="LOST"</formula>
    </cfRule>
    <cfRule type="expression" dxfId="38" priority="24">
      <formula>$D$27="WON"</formula>
    </cfRule>
  </conditionalFormatting>
  <conditionalFormatting sqref="B30:B31">
    <cfRule type="expression" dxfId="37" priority="21">
      <formula>$D$30="LOST"</formula>
    </cfRule>
    <cfRule type="expression" dxfId="36" priority="22">
      <formula>$D$30="WON"</formula>
    </cfRule>
  </conditionalFormatting>
  <conditionalFormatting sqref="B36:B37">
    <cfRule type="expression" dxfId="35" priority="19">
      <formula>$D$36="LOST"</formula>
    </cfRule>
    <cfRule type="expression" dxfId="34" priority="20">
      <formula>$D$36="WON"</formula>
    </cfRule>
  </conditionalFormatting>
  <conditionalFormatting sqref="B33:B34">
    <cfRule type="expression" dxfId="33" priority="17">
      <formula>$D$33="LOST"</formula>
    </cfRule>
    <cfRule type="expression" dxfId="32" priority="18">
      <formula>$D$33="WON"</formula>
    </cfRule>
  </conditionalFormatting>
  <conditionalFormatting sqref="B39:B40">
    <cfRule type="expression" dxfId="31" priority="15">
      <formula>$D$39="LOST"</formula>
    </cfRule>
    <cfRule type="expression" dxfId="30" priority="16">
      <formula>$D$39="WON"</formula>
    </cfRule>
  </conditionalFormatting>
  <conditionalFormatting sqref="B42:B43">
    <cfRule type="expression" dxfId="29" priority="13">
      <formula>$D$42="LOST"</formula>
    </cfRule>
    <cfRule type="expression" dxfId="28" priority="14">
      <formula>$D$42="WON"</formula>
    </cfRule>
  </conditionalFormatting>
  <conditionalFormatting sqref="B48:B49">
    <cfRule type="expression" dxfId="27" priority="11">
      <formula>$D$48="LOST"</formula>
    </cfRule>
    <cfRule type="expression" dxfId="26" priority="12">
      <formula>$D$48="WON"</formula>
    </cfRule>
  </conditionalFormatting>
  <conditionalFormatting sqref="B45:B46">
    <cfRule type="expression" dxfId="25" priority="9">
      <formula>$D$45="LOST"</formula>
    </cfRule>
    <cfRule type="expression" dxfId="24" priority="10">
      <formula>$D$45="WON"</formula>
    </cfRule>
  </conditionalFormatting>
  <conditionalFormatting sqref="B57:B58">
    <cfRule type="expression" dxfId="23" priority="1">
      <formula>$D$57="LOST"</formula>
    </cfRule>
    <cfRule type="expression" dxfId="22" priority="2">
      <formula>$D$57="WON"</formula>
    </cfRule>
  </conditionalFormatting>
  <conditionalFormatting sqref="B51:B52">
    <cfRule type="expression" dxfId="21" priority="7">
      <formula>$D$51="LOST"</formula>
    </cfRule>
    <cfRule type="expression" dxfId="20" priority="8">
      <formula>$D$51="WON"</formula>
    </cfRule>
  </conditionalFormatting>
  <conditionalFormatting sqref="B54:B55">
    <cfRule type="expression" dxfId="19" priority="5">
      <formula>$D$54="LOST"</formula>
    </cfRule>
    <cfRule type="expression" dxfId="18" priority="6">
      <formula>$D$54="WON"</formula>
    </cfRule>
  </conditionalFormatting>
  <conditionalFormatting sqref="B60:B61">
    <cfRule type="expression" dxfId="17" priority="3">
      <formula>$D$60="LOST"</formula>
    </cfRule>
    <cfRule type="expression" dxfId="16" priority="4">
      <formula>$D$60="WON"</formula>
    </cfRule>
  </conditionalFormatting>
  <hyperlinks>
    <hyperlink ref="A62:B62" r:id="rId1" display="PREVIOUS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67"/>
  <sheetViews>
    <sheetView workbookViewId="0">
      <selection sqref="A1:B4"/>
    </sheetView>
  </sheetViews>
  <sheetFormatPr defaultRowHeight="15"/>
  <cols>
    <col min="1" max="1" width="37.85546875" style="32" customWidth="1"/>
    <col min="2" max="2" width="7.5703125" style="4" customWidth="1"/>
    <col min="3" max="3" width="7.42578125" style="32" hidden="1" customWidth="1"/>
    <col min="4" max="4" width="0" style="32" hidden="1" customWidth="1"/>
    <col min="5" max="16384" width="9.140625" style="32"/>
  </cols>
  <sheetData>
    <row r="1" spans="1:9" ht="20.100000000000001" customHeight="1">
      <c r="A1" s="130" t="s">
        <v>165</v>
      </c>
      <c r="B1" s="130"/>
      <c r="C1" s="45"/>
    </row>
    <row r="2" spans="1:9" s="34" customFormat="1" ht="20.100000000000001" customHeight="1">
      <c r="A2" s="127" t="s">
        <v>166</v>
      </c>
      <c r="B2" s="127"/>
      <c r="C2" s="57"/>
    </row>
    <row r="3" spans="1:9" s="34" customFormat="1" ht="20.100000000000001" customHeight="1">
      <c r="A3" s="35" t="s">
        <v>164</v>
      </c>
      <c r="B3" s="131" t="s">
        <v>4</v>
      </c>
      <c r="C3" s="58" t="s">
        <v>115</v>
      </c>
      <c r="D3" s="125" t="str">
        <f>DGT!I3</f>
        <v>LOST</v>
      </c>
    </row>
    <row r="4" spans="1:9" s="34" customFormat="1" ht="20.100000000000001" customHeight="1">
      <c r="A4" s="33" t="s">
        <v>167</v>
      </c>
      <c r="B4" s="131"/>
      <c r="C4" s="58"/>
      <c r="D4" s="125"/>
    </row>
    <row r="5" spans="1:9" s="34" customFormat="1" ht="20.100000000000001" customHeight="1">
      <c r="A5" s="130" t="s">
        <v>161</v>
      </c>
      <c r="B5" s="130"/>
      <c r="C5" s="48"/>
    </row>
    <row r="6" spans="1:9" s="34" customFormat="1" ht="20.100000000000001" customHeight="1">
      <c r="A6" s="127" t="s">
        <v>162</v>
      </c>
      <c r="B6" s="127"/>
      <c r="C6" s="127"/>
    </row>
    <row r="7" spans="1:9" s="34" customFormat="1" ht="20.100000000000001" customHeight="1">
      <c r="A7" s="35" t="s">
        <v>160</v>
      </c>
      <c r="B7" s="132" t="s">
        <v>103</v>
      </c>
      <c r="C7" s="124" t="s">
        <v>115</v>
      </c>
    </row>
    <row r="8" spans="1:9" s="34" customFormat="1" ht="20.100000000000001" customHeight="1">
      <c r="A8" s="33" t="s">
        <v>163</v>
      </c>
      <c r="B8" s="132"/>
      <c r="C8" s="124"/>
    </row>
    <row r="9" spans="1:9" s="34" customFormat="1" ht="20.100000000000001" customHeight="1">
      <c r="A9" s="55" t="s">
        <v>166</v>
      </c>
      <c r="B9" s="55"/>
      <c r="C9" s="55"/>
    </row>
    <row r="10" spans="1:9" s="34" customFormat="1" ht="20.100000000000001" customHeight="1">
      <c r="A10" s="35" t="s">
        <v>164</v>
      </c>
      <c r="B10" s="56" t="s">
        <v>4</v>
      </c>
      <c r="C10" s="54" t="s">
        <v>115</v>
      </c>
    </row>
    <row r="11" spans="1:9" s="34" customFormat="1" ht="20.100000000000001" customHeight="1">
      <c r="A11" s="33" t="s">
        <v>167</v>
      </c>
      <c r="B11" s="56"/>
      <c r="C11" s="54"/>
    </row>
    <row r="12" spans="1:9" s="34" customFormat="1" ht="20.100000000000001" customHeight="1">
      <c r="A12" s="49"/>
      <c r="B12" s="49"/>
      <c r="C12" s="48"/>
    </row>
    <row r="13" spans="1:9" s="34" customFormat="1" ht="20.100000000000001" customHeight="1">
      <c r="A13" s="47"/>
      <c r="B13" s="47"/>
      <c r="C13" s="47"/>
    </row>
    <row r="14" spans="1:9" s="34" customFormat="1" ht="20.100000000000001" customHeight="1">
      <c r="A14" s="35"/>
      <c r="B14" s="51"/>
      <c r="C14" s="46"/>
    </row>
    <row r="15" spans="1:9" s="34" customFormat="1" ht="20.100000000000001" customHeight="1">
      <c r="A15" s="33"/>
      <c r="B15" s="51"/>
      <c r="C15" s="46"/>
      <c r="I15" s="36"/>
    </row>
    <row r="16" spans="1:9" s="34" customFormat="1" ht="20.100000000000001" customHeight="1">
      <c r="A16" s="49"/>
      <c r="B16" s="49"/>
      <c r="C16" s="48"/>
      <c r="I16" s="36"/>
    </row>
    <row r="17" spans="1:9" ht="20.100000000000001" customHeight="1">
      <c r="A17" s="47"/>
      <c r="B17" s="47"/>
      <c r="C17" s="47"/>
      <c r="I17" s="9"/>
    </row>
    <row r="18" spans="1:9" ht="20.100000000000001" customHeight="1">
      <c r="A18" s="35"/>
      <c r="B18" s="50"/>
      <c r="C18" s="46"/>
      <c r="I18" s="9"/>
    </row>
    <row r="19" spans="1:9" ht="20.100000000000001" customHeight="1">
      <c r="A19" s="33"/>
      <c r="B19" s="50"/>
      <c r="C19" s="46"/>
      <c r="I19" s="9"/>
    </row>
    <row r="20" spans="1:9" ht="20.100000000000001" customHeight="1">
      <c r="A20" s="49"/>
      <c r="B20" s="49"/>
      <c r="C20" s="28"/>
      <c r="I20" s="9"/>
    </row>
    <row r="21" spans="1:9" ht="20.100000000000001" customHeight="1">
      <c r="A21" s="47"/>
      <c r="B21" s="47"/>
      <c r="C21" s="47"/>
      <c r="I21" s="9"/>
    </row>
    <row r="22" spans="1:9" ht="20.100000000000001" customHeight="1">
      <c r="A22" s="35"/>
      <c r="B22" s="50"/>
      <c r="C22" s="46"/>
      <c r="I22" s="9"/>
    </row>
    <row r="23" spans="1:9" ht="20.100000000000001" customHeight="1">
      <c r="A23" s="33"/>
      <c r="B23" s="50"/>
      <c r="C23" s="46"/>
      <c r="I23" s="9"/>
    </row>
    <row r="24" spans="1:9" ht="20.100000000000001" customHeight="1">
      <c r="A24" s="115"/>
      <c r="B24" s="115"/>
      <c r="I24" s="9"/>
    </row>
    <row r="25" spans="1:9" ht="20.100000000000001" customHeight="1">
      <c r="A25" s="115"/>
      <c r="B25" s="115"/>
      <c r="I25" s="9"/>
    </row>
    <row r="26" spans="1:9" ht="20.100000000000001" customHeight="1">
      <c r="A26" s="115"/>
      <c r="B26" s="115"/>
      <c r="I26" s="9"/>
    </row>
    <row r="27" spans="1:9" ht="20.100000000000001" customHeight="1">
      <c r="A27" s="115"/>
      <c r="B27" s="115"/>
      <c r="I27" s="9"/>
    </row>
    <row r="28" spans="1:9" ht="20.100000000000001" customHeight="1">
      <c r="A28" s="45" t="s">
        <v>158</v>
      </c>
      <c r="I28" s="9"/>
    </row>
    <row r="29" spans="1:9" ht="20.100000000000001" customHeight="1">
      <c r="B29" s="32"/>
      <c r="I29" s="9"/>
    </row>
    <row r="30" spans="1:9" ht="20.100000000000001" customHeight="1">
      <c r="B30" s="32"/>
      <c r="I30" s="9"/>
    </row>
    <row r="31" spans="1:9" ht="20.100000000000001" customHeight="1">
      <c r="B31" s="32"/>
      <c r="I31" s="9"/>
    </row>
    <row r="32" spans="1:9" ht="20.100000000000001" customHeight="1">
      <c r="B32" s="32"/>
      <c r="I32" s="9"/>
    </row>
    <row r="33" spans="2:9" ht="20.100000000000001" customHeight="1">
      <c r="B33" s="32"/>
      <c r="I33" s="9"/>
    </row>
    <row r="34" spans="2:9" ht="20.100000000000001" customHeight="1">
      <c r="B34" s="32"/>
      <c r="I34" s="9"/>
    </row>
    <row r="35" spans="2:9" ht="20.100000000000001" customHeight="1">
      <c r="B35" s="32"/>
      <c r="I35" s="9"/>
    </row>
    <row r="36" spans="2:9" ht="20.100000000000001" customHeight="1">
      <c r="B36" s="32"/>
      <c r="I36" s="9"/>
    </row>
    <row r="37" spans="2:9" ht="20.100000000000001" customHeight="1">
      <c r="B37" s="32"/>
      <c r="I37" s="9"/>
    </row>
    <row r="38" spans="2:9" ht="20.100000000000001" hidden="1" customHeight="1">
      <c r="B38" s="32"/>
      <c r="I38" s="9"/>
    </row>
    <row r="39" spans="2:9" ht="20.100000000000001" hidden="1" customHeight="1">
      <c r="B39" s="32"/>
    </row>
    <row r="40" spans="2:9" ht="20.100000000000001" hidden="1" customHeight="1">
      <c r="B40" s="32"/>
    </row>
    <row r="41" spans="2:9" ht="20.100000000000001" hidden="1" customHeight="1">
      <c r="B41" s="32"/>
    </row>
    <row r="42" spans="2:9" ht="20.100000000000001" hidden="1" customHeight="1">
      <c r="B42" s="32"/>
    </row>
    <row r="43" spans="2:9" ht="20.100000000000001" hidden="1" customHeight="1">
      <c r="B43" s="32"/>
    </row>
    <row r="44" spans="2:9" ht="20.100000000000001" hidden="1" customHeight="1">
      <c r="B44" s="32"/>
    </row>
    <row r="45" spans="2:9" ht="20.100000000000001" hidden="1" customHeight="1">
      <c r="B45" s="32"/>
    </row>
    <row r="46" spans="2:9" ht="20.100000000000001" hidden="1" customHeight="1">
      <c r="B46" s="32"/>
    </row>
    <row r="47" spans="2:9" ht="20.100000000000001" hidden="1" customHeight="1">
      <c r="B47" s="32"/>
    </row>
    <row r="48" spans="2:9" ht="20.100000000000001" hidden="1" customHeight="1">
      <c r="B48" s="32"/>
    </row>
    <row r="49" spans="1:2">
      <c r="B49" s="32"/>
    </row>
    <row r="50" spans="1:2">
      <c r="B50" s="32"/>
    </row>
    <row r="51" spans="1:2">
      <c r="B51" s="32"/>
    </row>
    <row r="52" spans="1:2">
      <c r="B52" s="32"/>
    </row>
    <row r="53" spans="1:2">
      <c r="B53" s="32"/>
    </row>
    <row r="54" spans="1:2">
      <c r="B54" s="32"/>
    </row>
    <row r="55" spans="1:2">
      <c r="B55" s="32"/>
    </row>
    <row r="56" spans="1:2">
      <c r="B56" s="32"/>
    </row>
    <row r="57" spans="1:2">
      <c r="B57" s="32"/>
    </row>
    <row r="58" spans="1:2">
      <c r="B58" s="32"/>
    </row>
    <row r="59" spans="1:2">
      <c r="B59" s="32"/>
    </row>
    <row r="60" spans="1:2">
      <c r="B60" s="32"/>
    </row>
    <row r="61" spans="1:2">
      <c r="B61" s="32"/>
    </row>
    <row r="62" spans="1:2">
      <c r="B62" s="32"/>
    </row>
    <row r="63" spans="1:2">
      <c r="B63" s="32"/>
    </row>
    <row r="64" spans="1:2">
      <c r="A64" s="115"/>
      <c r="B64" s="115"/>
    </row>
    <row r="65" spans="1:2">
      <c r="A65" s="115"/>
      <c r="B65" s="115"/>
    </row>
    <row r="66" spans="1:2">
      <c r="A66" s="115"/>
      <c r="B66" s="115"/>
    </row>
    <row r="67" spans="1:2">
      <c r="A67" s="32" t="s">
        <v>158</v>
      </c>
    </row>
  </sheetData>
  <mergeCells count="15">
    <mergeCell ref="D3:D4"/>
    <mergeCell ref="A64:B64"/>
    <mergeCell ref="A65:B65"/>
    <mergeCell ref="A25:B25"/>
    <mergeCell ref="A26:B26"/>
    <mergeCell ref="A27:B27"/>
    <mergeCell ref="A5:B5"/>
    <mergeCell ref="A6:C6"/>
    <mergeCell ref="B7:B8"/>
    <mergeCell ref="C7:C8"/>
    <mergeCell ref="A1:B1"/>
    <mergeCell ref="B3:B4"/>
    <mergeCell ref="A24:B24"/>
    <mergeCell ref="A2:B2"/>
    <mergeCell ref="A66:B66"/>
  </mergeCells>
  <conditionalFormatting sqref="B22:B23">
    <cfRule type="expression" dxfId="15" priority="53">
      <formula>$D$3="LOST"</formula>
    </cfRule>
    <cfRule type="expression" dxfId="14" priority="54">
      <formula>$D$3="WON"</formula>
    </cfRule>
  </conditionalFormatting>
  <conditionalFormatting sqref="B18:B19">
    <cfRule type="expression" dxfId="13" priority="13">
      <formula>$D$6="LOST"</formula>
    </cfRule>
    <cfRule type="expression" dxfId="12" priority="14">
      <formula>$D$6="WON"</formula>
    </cfRule>
  </conditionalFormatting>
  <conditionalFormatting sqref="B14:B15">
    <cfRule type="expression" dxfId="11" priority="11">
      <formula>$D$6="LOST"</formula>
    </cfRule>
    <cfRule type="expression" dxfId="10" priority="12">
      <formula>$D$6="WON"</formula>
    </cfRule>
  </conditionalFormatting>
  <conditionalFormatting sqref="B7:B8">
    <cfRule type="expression" dxfId="9" priority="9">
      <formula>$D$6="LOST"</formula>
    </cfRule>
    <cfRule type="expression" dxfId="8" priority="10">
      <formula>$D$6="WON"</formula>
    </cfRule>
  </conditionalFormatting>
  <conditionalFormatting sqref="B10:B11">
    <cfRule type="expression" dxfId="7" priority="7">
      <formula>$D$6="LOST"</formula>
    </cfRule>
    <cfRule type="expression" dxfId="6" priority="8">
      <formula>$D$6="WON"</formula>
    </cfRule>
  </conditionalFormatting>
  <conditionalFormatting sqref="B3:B4">
    <cfRule type="expression" dxfId="5" priority="5">
      <formula>$D$6="LOST"</formula>
    </cfRule>
    <cfRule type="expression" dxfId="4" priority="6">
      <formula>$D$6="WON"</formula>
    </cfRule>
  </conditionalFormatting>
  <conditionalFormatting sqref="B7:B8">
    <cfRule type="expression" dxfId="3" priority="3">
      <formula>$D$6="LOST"</formula>
    </cfRule>
    <cfRule type="expression" dxfId="2" priority="4">
      <formula>$D$6="WON"</formula>
    </cfRule>
  </conditionalFormatting>
  <conditionalFormatting sqref="B3:B4">
    <cfRule type="expression" dxfId="1" priority="1">
      <formula>$D$6="LOST"</formula>
    </cfRule>
    <cfRule type="expression" dxfId="0" priority="2">
      <formula>$D$6="WON"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H21"/>
  <sheetViews>
    <sheetView workbookViewId="0">
      <selection activeCell="G3" sqref="G3:G5"/>
    </sheetView>
  </sheetViews>
  <sheetFormatPr defaultRowHeight="15"/>
  <cols>
    <col min="1" max="1" width="26" style="1" customWidth="1"/>
    <col min="2" max="2" width="2" style="7" bestFit="1" customWidth="1"/>
    <col min="3" max="3" width="22.5703125" style="1" customWidth="1"/>
    <col min="5" max="5" width="7.5703125" customWidth="1"/>
    <col min="6" max="6" width="36.140625" customWidth="1"/>
    <col min="7" max="7" width="7.28515625" customWidth="1"/>
    <col min="8" max="8" width="6.7109375" customWidth="1"/>
  </cols>
  <sheetData>
    <row r="2" spans="1:8">
      <c r="A2" s="28"/>
      <c r="B2" s="28"/>
      <c r="C2" s="28"/>
      <c r="E2" s="139" t="s">
        <v>155</v>
      </c>
      <c r="F2" s="139"/>
      <c r="G2" s="139"/>
      <c r="H2" s="139"/>
    </row>
    <row r="3" spans="1:8">
      <c r="A3" s="28"/>
      <c r="B3" s="28"/>
      <c r="C3" s="28"/>
      <c r="D3" s="2"/>
      <c r="E3" s="141">
        <v>0.8125</v>
      </c>
      <c r="F3" s="31" t="s">
        <v>0</v>
      </c>
      <c r="G3" s="143">
        <v>1</v>
      </c>
      <c r="H3" s="143" t="s">
        <v>115</v>
      </c>
    </row>
    <row r="4" spans="1:8">
      <c r="A4" s="28"/>
      <c r="B4" s="28"/>
      <c r="C4" s="28"/>
      <c r="D4" s="2"/>
      <c r="E4" s="141"/>
      <c r="F4" s="31" t="s">
        <v>153</v>
      </c>
      <c r="G4" s="143"/>
      <c r="H4" s="143"/>
    </row>
    <row r="5" spans="1:8">
      <c r="A5" s="28"/>
      <c r="B5" s="28"/>
      <c r="C5" s="28"/>
      <c r="D5" s="2"/>
      <c r="E5" s="141"/>
      <c r="F5" s="31" t="s">
        <v>2</v>
      </c>
      <c r="G5" s="143"/>
      <c r="H5" s="145"/>
    </row>
    <row r="6" spans="1:8" ht="15.75" customHeight="1">
      <c r="A6" s="28"/>
      <c r="B6" s="28"/>
      <c r="C6" s="28"/>
      <c r="D6" s="2"/>
      <c r="E6" s="140">
        <v>0.85416666666666696</v>
      </c>
      <c r="F6" s="30" t="s">
        <v>0</v>
      </c>
      <c r="G6" s="142">
        <v>2</v>
      </c>
      <c r="H6" s="144" t="s">
        <v>115</v>
      </c>
    </row>
    <row r="7" spans="1:8" ht="15.75" customHeight="1">
      <c r="A7" s="28"/>
      <c r="B7" s="28"/>
      <c r="C7" s="28"/>
      <c r="D7" s="2"/>
      <c r="E7" s="141"/>
      <c r="F7" s="31" t="s">
        <v>153</v>
      </c>
      <c r="G7" s="143"/>
      <c r="H7" s="143"/>
    </row>
    <row r="8" spans="1:8" ht="15.75" customHeight="1">
      <c r="A8" s="28"/>
      <c r="B8" s="28"/>
      <c r="C8" s="28"/>
      <c r="D8" s="2"/>
      <c r="E8" s="141"/>
      <c r="F8" s="31" t="s">
        <v>2</v>
      </c>
      <c r="G8" s="143"/>
      <c r="H8" s="145"/>
    </row>
    <row r="9" spans="1:8" ht="15.75" customHeight="1">
      <c r="A9" s="28"/>
      <c r="B9" s="28"/>
      <c r="C9" s="28"/>
      <c r="D9" s="2"/>
      <c r="E9" s="140">
        <v>0.89583333333333404</v>
      </c>
      <c r="F9" s="30" t="s">
        <v>0</v>
      </c>
      <c r="G9" s="142">
        <v>12</v>
      </c>
      <c r="H9" s="144" t="s">
        <v>115</v>
      </c>
    </row>
    <row r="10" spans="1:8" ht="15.75" customHeight="1">
      <c r="A10" s="28"/>
      <c r="B10" s="28"/>
      <c r="C10" s="28"/>
      <c r="D10" s="2"/>
      <c r="E10" s="141"/>
      <c r="F10" s="31" t="s">
        <v>153</v>
      </c>
      <c r="G10" s="143"/>
      <c r="H10" s="143"/>
    </row>
    <row r="11" spans="1:8" ht="15.75" customHeight="1" thickBot="1">
      <c r="A11" s="29"/>
      <c r="B11" s="29"/>
      <c r="C11" s="29"/>
      <c r="D11" s="2"/>
      <c r="E11" s="141"/>
      <c r="F11" s="31" t="s">
        <v>2</v>
      </c>
      <c r="G11" s="143"/>
      <c r="H11" s="145"/>
    </row>
    <row r="12" spans="1:8" ht="15.75" customHeight="1" thickTop="1">
      <c r="A12" s="134" t="str">
        <f>CONCATENATE('jU25'!B6,"   -   ", 'jU25'!C6)</f>
        <v>Argentina, Primera B   -   19:30</v>
      </c>
      <c r="B12" s="134"/>
      <c r="C12" s="134"/>
      <c r="D12" s="2"/>
      <c r="E12" s="140">
        <v>0.937500000000001</v>
      </c>
      <c r="F12" s="30" t="s">
        <v>0</v>
      </c>
      <c r="G12" s="144" t="s">
        <v>154</v>
      </c>
      <c r="H12" s="144" t="s">
        <v>115</v>
      </c>
    </row>
    <row r="13" spans="1:8" ht="15.75" customHeight="1">
      <c r="A13" s="11" t="str">
        <f>'jU25'!D6</f>
        <v>CA San Miguel</v>
      </c>
      <c r="B13" s="12" t="str">
        <f>'jU25'!E6</f>
        <v>?</v>
      </c>
      <c r="C13" s="11" t="str">
        <f>'jU25'!F6</f>
        <v>Defensores Unidos</v>
      </c>
      <c r="D13" s="2"/>
      <c r="E13" s="141"/>
      <c r="F13" s="31" t="s">
        <v>153</v>
      </c>
      <c r="G13" s="143"/>
      <c r="H13" s="143"/>
    </row>
    <row r="14" spans="1:8" ht="15.75" customHeight="1" thickBot="1">
      <c r="A14" s="135" t="str">
        <f>'jU25'!G6</f>
        <v>Under 2,5 Goals</v>
      </c>
      <c r="B14" s="136"/>
      <c r="C14" s="135"/>
      <c r="D14" s="2"/>
      <c r="E14" s="141"/>
      <c r="F14" s="31" t="s">
        <v>2</v>
      </c>
      <c r="G14" s="143"/>
      <c r="H14" s="143"/>
    </row>
    <row r="15" spans="1:8" ht="15.75" customHeight="1" thickTop="1">
      <c r="A15" s="134" t="str">
        <f>CONCATENATE('jU25'!B7,"   -   ", 'jU25'!C7)</f>
        <v>Argentina, Primera B   -   19:30</v>
      </c>
      <c r="B15" s="134"/>
      <c r="C15" s="134"/>
      <c r="D15" s="2"/>
    </row>
    <row r="16" spans="1:8" ht="15.75" customHeight="1">
      <c r="A16" s="11" t="str">
        <f>'jU25'!D7</f>
        <v>CA Fénix Pilar</v>
      </c>
      <c r="B16" s="12" t="str">
        <f>'jU25'!E7</f>
        <v>?</v>
      </c>
      <c r="C16" s="11" t="str">
        <f>'jU25'!F7</f>
        <v>Comunicaciones BA</v>
      </c>
      <c r="D16" s="2"/>
    </row>
    <row r="17" spans="1:4" ht="15.75" customHeight="1" thickBot="1">
      <c r="A17" s="135" t="str">
        <f>'jU25'!G7</f>
        <v>Under 2,5 Goals</v>
      </c>
      <c r="B17" s="136"/>
      <c r="C17" s="135"/>
      <c r="D17" s="2"/>
    </row>
    <row r="18" spans="1:4" ht="15.75" customHeight="1" thickTop="1">
      <c r="A18" s="134" t="str">
        <f>CONCATENATE('jU25'!B8,"   -   ", 'jU25'!C8)</f>
        <v xml:space="preserve">   -   </v>
      </c>
      <c r="B18" s="134"/>
      <c r="C18" s="134"/>
      <c r="D18" s="2"/>
    </row>
    <row r="19" spans="1:4" ht="15.75" customHeight="1">
      <c r="A19" s="11">
        <f>'jU25'!D8</f>
        <v>0</v>
      </c>
      <c r="B19" s="12" t="str">
        <f>'jU25'!E8</f>
        <v>?</v>
      </c>
      <c r="C19" s="11">
        <f>'jU25'!F8</f>
        <v>0</v>
      </c>
      <c r="D19" s="2"/>
    </row>
    <row r="20" spans="1:4" ht="15.75" customHeight="1" thickBot="1">
      <c r="A20" s="137" t="str">
        <f>'jU25'!G8</f>
        <v>Under 2,5 Goals</v>
      </c>
      <c r="B20" s="138"/>
      <c r="C20" s="137"/>
      <c r="D20" s="2"/>
    </row>
    <row r="21" spans="1:4" ht="16.5" thickTop="1">
      <c r="A21" s="133" t="s">
        <v>6</v>
      </c>
      <c r="B21" s="133"/>
      <c r="C21" s="133"/>
    </row>
  </sheetData>
  <mergeCells count="20">
    <mergeCell ref="E2:H2"/>
    <mergeCell ref="E9:E11"/>
    <mergeCell ref="G9:G11"/>
    <mergeCell ref="H9:H11"/>
    <mergeCell ref="E12:E14"/>
    <mergeCell ref="G12:G14"/>
    <mergeCell ref="H12:H14"/>
    <mergeCell ref="E3:E5"/>
    <mergeCell ref="G3:G5"/>
    <mergeCell ref="H3:H5"/>
    <mergeCell ref="E6:E8"/>
    <mergeCell ref="G6:G8"/>
    <mergeCell ref="H6:H8"/>
    <mergeCell ref="A21:C21"/>
    <mergeCell ref="A12:C12"/>
    <mergeCell ref="A14:C14"/>
    <mergeCell ref="A15:C15"/>
    <mergeCell ref="A17:C17"/>
    <mergeCell ref="A18:C18"/>
    <mergeCell ref="A20:C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7"/>
  <sheetViews>
    <sheetView topLeftCell="A12" workbookViewId="0">
      <selection activeCell="A28" sqref="A28"/>
    </sheetView>
  </sheetViews>
  <sheetFormatPr defaultRowHeight="15"/>
  <cols>
    <col min="1" max="1" width="24.85546875" style="4" customWidth="1"/>
    <col min="2" max="2" width="9.140625" style="4"/>
    <col min="3" max="3" width="21.42578125" style="4" customWidth="1"/>
    <col min="4" max="4" width="5" style="4" customWidth="1"/>
    <col min="5" max="5" width="20.42578125" style="4" customWidth="1"/>
    <col min="6" max="6" width="15.7109375" style="4" customWidth="1"/>
    <col min="7" max="7" width="6" style="4" customWidth="1"/>
    <col min="8" max="8" width="7.28515625" style="4" customWidth="1"/>
    <col min="9" max="16384" width="9.140625" style="4"/>
  </cols>
  <sheetData>
    <row r="1" spans="1:8">
      <c r="A1" s="27" t="s">
        <v>119</v>
      </c>
    </row>
    <row r="2" spans="1:8">
      <c r="A2" s="4" t="s">
        <v>14</v>
      </c>
      <c r="B2" s="4" t="s">
        <v>30</v>
      </c>
      <c r="C2" s="4" t="s">
        <v>31</v>
      </c>
      <c r="D2" s="4" t="s">
        <v>113</v>
      </c>
      <c r="E2" s="4" t="s">
        <v>15</v>
      </c>
      <c r="F2" s="4" t="s">
        <v>5</v>
      </c>
      <c r="G2" s="4" t="s">
        <v>99</v>
      </c>
      <c r="H2" s="4" t="s">
        <v>114</v>
      </c>
    </row>
    <row r="3" spans="1:8">
      <c r="A3" s="4" t="s">
        <v>32</v>
      </c>
      <c r="B3" s="4" t="s">
        <v>30</v>
      </c>
      <c r="C3" s="4" t="s">
        <v>33</v>
      </c>
      <c r="D3" s="4" t="s">
        <v>102</v>
      </c>
      <c r="E3" s="4" t="s">
        <v>34</v>
      </c>
      <c r="F3" s="4" t="s">
        <v>5</v>
      </c>
      <c r="G3" s="4" t="s">
        <v>100</v>
      </c>
      <c r="H3" s="4" t="s">
        <v>114</v>
      </c>
    </row>
    <row r="4" spans="1:8">
      <c r="A4" s="4" t="s">
        <v>25</v>
      </c>
      <c r="B4" s="4" t="s">
        <v>35</v>
      </c>
      <c r="C4" s="4" t="s">
        <v>36</v>
      </c>
      <c r="D4" s="4" t="s">
        <v>103</v>
      </c>
      <c r="E4" s="4" t="s">
        <v>37</v>
      </c>
      <c r="F4" s="4" t="s">
        <v>5</v>
      </c>
      <c r="G4" s="4" t="s">
        <v>26</v>
      </c>
      <c r="H4" s="4" t="s">
        <v>115</v>
      </c>
    </row>
    <row r="5" spans="1:8">
      <c r="A5" s="4" t="s">
        <v>11</v>
      </c>
      <c r="B5" s="4" t="s">
        <v>17</v>
      </c>
      <c r="C5" s="4" t="s">
        <v>38</v>
      </c>
      <c r="D5" s="4" t="s">
        <v>104</v>
      </c>
      <c r="E5" s="4" t="s">
        <v>39</v>
      </c>
      <c r="F5" s="4" t="s">
        <v>5</v>
      </c>
      <c r="G5" s="4" t="s">
        <v>99</v>
      </c>
      <c r="H5" s="4" t="s">
        <v>115</v>
      </c>
    </row>
    <row r="6" spans="1:8">
      <c r="A6" s="4" t="s">
        <v>40</v>
      </c>
      <c r="B6" s="4" t="s">
        <v>17</v>
      </c>
      <c r="C6" s="4" t="s">
        <v>41</v>
      </c>
      <c r="D6" s="4" t="s">
        <v>105</v>
      </c>
      <c r="E6" s="4" t="s">
        <v>42</v>
      </c>
      <c r="F6" s="4" t="s">
        <v>5</v>
      </c>
      <c r="G6" s="4" t="s">
        <v>99</v>
      </c>
      <c r="H6" s="4" t="s">
        <v>114</v>
      </c>
    </row>
    <row r="7" spans="1:8">
      <c r="A7" s="4" t="s">
        <v>43</v>
      </c>
      <c r="B7" s="4" t="s">
        <v>20</v>
      </c>
      <c r="C7" s="4" t="s">
        <v>44</v>
      </c>
      <c r="D7" s="4" t="s">
        <v>106</v>
      </c>
      <c r="E7" s="4" t="s">
        <v>45</v>
      </c>
      <c r="F7" s="4" t="s">
        <v>5</v>
      </c>
      <c r="G7" s="4" t="s">
        <v>101</v>
      </c>
      <c r="H7" s="4" t="s">
        <v>114</v>
      </c>
    </row>
    <row r="8" spans="1:8">
      <c r="A8" s="4" t="s">
        <v>43</v>
      </c>
      <c r="B8" s="4" t="s">
        <v>20</v>
      </c>
      <c r="C8" s="4" t="s">
        <v>46</v>
      </c>
      <c r="D8" s="4" t="s">
        <v>105</v>
      </c>
      <c r="E8" s="4" t="s">
        <v>16</v>
      </c>
      <c r="F8" s="4" t="s">
        <v>5</v>
      </c>
      <c r="G8" s="4" t="s">
        <v>101</v>
      </c>
      <c r="H8" s="4" t="s">
        <v>114</v>
      </c>
    </row>
    <row r="9" spans="1:8">
      <c r="A9" s="4" t="s">
        <v>47</v>
      </c>
      <c r="B9" s="4" t="s">
        <v>48</v>
      </c>
      <c r="C9" s="4" t="s">
        <v>49</v>
      </c>
      <c r="D9" s="4" t="s">
        <v>107</v>
      </c>
      <c r="E9" s="4" t="s">
        <v>50</v>
      </c>
      <c r="F9" s="4" t="s">
        <v>5</v>
      </c>
      <c r="G9" s="4" t="s">
        <v>99</v>
      </c>
      <c r="H9" s="4" t="s">
        <v>115</v>
      </c>
    </row>
    <row r="10" spans="1:8">
      <c r="A10" s="4" t="s">
        <v>27</v>
      </c>
      <c r="B10" s="4" t="s">
        <v>51</v>
      </c>
      <c r="C10" s="4" t="s">
        <v>52</v>
      </c>
      <c r="D10" s="4" t="s">
        <v>106</v>
      </c>
      <c r="E10" s="4" t="s">
        <v>53</v>
      </c>
      <c r="F10" s="4" t="s">
        <v>5</v>
      </c>
      <c r="G10" s="4" t="s">
        <v>101</v>
      </c>
      <c r="H10" s="4" t="s">
        <v>114</v>
      </c>
    </row>
    <row r="11" spans="1:8">
      <c r="A11" s="4" t="s">
        <v>54</v>
      </c>
      <c r="B11" s="4" t="s">
        <v>55</v>
      </c>
      <c r="C11" s="4" t="s">
        <v>56</v>
      </c>
      <c r="D11" s="4" t="s">
        <v>108</v>
      </c>
      <c r="E11" s="4" t="s">
        <v>57</v>
      </c>
      <c r="F11" s="4" t="s">
        <v>5</v>
      </c>
      <c r="G11" s="4" t="s">
        <v>21</v>
      </c>
      <c r="H11" s="4" t="s">
        <v>114</v>
      </c>
    </row>
    <row r="12" spans="1:8">
      <c r="A12" s="4" t="s">
        <v>43</v>
      </c>
      <c r="B12" s="4" t="s">
        <v>55</v>
      </c>
      <c r="C12" s="4" t="s">
        <v>58</v>
      </c>
      <c r="D12" s="4" t="s">
        <v>109</v>
      </c>
      <c r="E12" s="4" t="s">
        <v>59</v>
      </c>
      <c r="F12" s="4" t="s">
        <v>5</v>
      </c>
      <c r="G12" s="4" t="s">
        <v>21</v>
      </c>
      <c r="H12" s="4" t="s">
        <v>114</v>
      </c>
    </row>
    <row r="13" spans="1:8">
      <c r="A13" s="4" t="s">
        <v>60</v>
      </c>
      <c r="B13" s="4" t="s">
        <v>61</v>
      </c>
      <c r="C13" s="4" t="s">
        <v>62</v>
      </c>
      <c r="D13" s="4" t="s">
        <v>103</v>
      </c>
      <c r="E13" s="4" t="s">
        <v>63</v>
      </c>
      <c r="F13" s="4" t="s">
        <v>5</v>
      </c>
      <c r="G13" s="4" t="s">
        <v>28</v>
      </c>
      <c r="H13" s="4" t="s">
        <v>115</v>
      </c>
    </row>
    <row r="14" spans="1:8">
      <c r="A14" s="4" t="s">
        <v>12</v>
      </c>
      <c r="B14" s="4" t="s">
        <v>64</v>
      </c>
      <c r="C14" s="4" t="s">
        <v>65</v>
      </c>
      <c r="D14" s="4" t="s">
        <v>107</v>
      </c>
      <c r="E14" s="4" t="s">
        <v>66</v>
      </c>
      <c r="F14" s="4" t="s">
        <v>5</v>
      </c>
      <c r="G14" s="4" t="s">
        <v>28</v>
      </c>
      <c r="H14" s="4" t="s">
        <v>115</v>
      </c>
    </row>
    <row r="15" spans="1:8">
      <c r="A15" s="4" t="s">
        <v>67</v>
      </c>
      <c r="B15" s="4" t="s">
        <v>68</v>
      </c>
      <c r="C15" s="4" t="s">
        <v>69</v>
      </c>
      <c r="D15" s="4" t="s">
        <v>110</v>
      </c>
      <c r="E15" s="4" t="s">
        <v>70</v>
      </c>
      <c r="F15" s="4" t="s">
        <v>5</v>
      </c>
      <c r="G15" s="4" t="s">
        <v>21</v>
      </c>
      <c r="H15" s="4" t="s">
        <v>114</v>
      </c>
    </row>
    <row r="16" spans="1:8">
      <c r="A16" s="4" t="s">
        <v>71</v>
      </c>
      <c r="B16" s="4" t="s">
        <v>72</v>
      </c>
      <c r="C16" s="4" t="s">
        <v>73</v>
      </c>
      <c r="D16" s="4" t="s">
        <v>111</v>
      </c>
      <c r="E16" s="4" t="s">
        <v>74</v>
      </c>
      <c r="F16" s="4" t="s">
        <v>5</v>
      </c>
      <c r="G16" s="4" t="s">
        <v>21</v>
      </c>
      <c r="H16" s="4" t="s">
        <v>114</v>
      </c>
    </row>
    <row r="17" spans="1:8">
      <c r="A17" s="4" t="s">
        <v>75</v>
      </c>
      <c r="B17" s="4" t="s">
        <v>29</v>
      </c>
      <c r="C17" s="4" t="s">
        <v>76</v>
      </c>
      <c r="D17" s="4" t="s">
        <v>108</v>
      </c>
      <c r="E17" s="4" t="s">
        <v>77</v>
      </c>
      <c r="F17" s="4" t="s">
        <v>5</v>
      </c>
      <c r="G17" s="4" t="s">
        <v>99</v>
      </c>
      <c r="H17" s="4" t="s">
        <v>114</v>
      </c>
    </row>
    <row r="18" spans="1:8">
      <c r="A18" s="4" t="s">
        <v>60</v>
      </c>
      <c r="B18" s="4" t="s">
        <v>78</v>
      </c>
      <c r="C18" s="4" t="s">
        <v>79</v>
      </c>
      <c r="D18" s="4" t="s">
        <v>103</v>
      </c>
      <c r="E18" s="4" t="s">
        <v>80</v>
      </c>
      <c r="F18" s="4" t="s">
        <v>5</v>
      </c>
      <c r="G18" s="4" t="s">
        <v>21</v>
      </c>
      <c r="H18" s="4" t="s">
        <v>115</v>
      </c>
    </row>
    <row r="19" spans="1:8">
      <c r="A19" s="4" t="s">
        <v>81</v>
      </c>
      <c r="B19" s="4" t="s">
        <v>78</v>
      </c>
      <c r="C19" s="4" t="s">
        <v>82</v>
      </c>
      <c r="D19" s="4" t="s">
        <v>108</v>
      </c>
      <c r="E19" s="4" t="s">
        <v>83</v>
      </c>
      <c r="F19" s="4" t="s">
        <v>5</v>
      </c>
      <c r="G19" s="4" t="s">
        <v>26</v>
      </c>
      <c r="H19" s="4" t="s">
        <v>114</v>
      </c>
    </row>
    <row r="20" spans="1:8">
      <c r="A20" s="4" t="s">
        <v>60</v>
      </c>
      <c r="B20" s="4" t="s">
        <v>78</v>
      </c>
      <c r="C20" s="4" t="s">
        <v>84</v>
      </c>
      <c r="D20" s="4" t="s">
        <v>108</v>
      </c>
      <c r="E20" s="4" t="s">
        <v>85</v>
      </c>
      <c r="F20" s="4" t="s">
        <v>5</v>
      </c>
      <c r="G20" s="4" t="s">
        <v>21</v>
      </c>
      <c r="H20" s="4" t="s">
        <v>114</v>
      </c>
    </row>
    <row r="21" spans="1:8">
      <c r="A21" s="4" t="s">
        <v>60</v>
      </c>
      <c r="B21" s="4" t="s">
        <v>78</v>
      </c>
      <c r="C21" s="4" t="s">
        <v>86</v>
      </c>
      <c r="D21" s="4" t="s">
        <v>112</v>
      </c>
      <c r="E21" s="4" t="s">
        <v>87</v>
      </c>
      <c r="F21" s="4" t="s">
        <v>5</v>
      </c>
      <c r="G21" s="4" t="s">
        <v>21</v>
      </c>
      <c r="H21" s="4" t="s">
        <v>114</v>
      </c>
    </row>
    <row r="22" spans="1:8">
      <c r="A22" s="4" t="s">
        <v>88</v>
      </c>
      <c r="B22" s="4" t="s">
        <v>89</v>
      </c>
      <c r="C22" s="4" t="s">
        <v>90</v>
      </c>
      <c r="D22" s="4" t="s">
        <v>103</v>
      </c>
      <c r="E22" s="4" t="s">
        <v>91</v>
      </c>
      <c r="F22" s="4" t="s">
        <v>5</v>
      </c>
      <c r="G22" s="4" t="s">
        <v>117</v>
      </c>
      <c r="H22" s="4" t="s">
        <v>115</v>
      </c>
    </row>
    <row r="23" spans="1:8">
      <c r="A23" s="4" t="s">
        <v>88</v>
      </c>
      <c r="B23" s="4" t="s">
        <v>92</v>
      </c>
      <c r="C23" s="4" t="s">
        <v>93</v>
      </c>
      <c r="D23" s="4" t="s">
        <v>103</v>
      </c>
      <c r="E23" s="4" t="s">
        <v>94</v>
      </c>
      <c r="F23" s="4" t="s">
        <v>5</v>
      </c>
      <c r="G23" s="4" t="s">
        <v>117</v>
      </c>
      <c r="H23" s="4" t="s">
        <v>115</v>
      </c>
    </row>
    <row r="24" spans="1:8">
      <c r="A24" s="4" t="s">
        <v>95</v>
      </c>
      <c r="B24" s="4" t="s">
        <v>96</v>
      </c>
      <c r="C24" s="4" t="s">
        <v>97</v>
      </c>
      <c r="D24" s="4" t="s">
        <v>113</v>
      </c>
      <c r="E24" s="4" t="s">
        <v>98</v>
      </c>
      <c r="F24" s="4" t="s">
        <v>5</v>
      </c>
      <c r="G24" s="4" t="s">
        <v>118</v>
      </c>
      <c r="H24" s="4" t="s">
        <v>114</v>
      </c>
    </row>
    <row r="25" spans="1:8">
      <c r="A25" s="4" t="s">
        <v>95</v>
      </c>
      <c r="B25" s="4" t="s">
        <v>96</v>
      </c>
      <c r="C25" s="4" t="s">
        <v>97</v>
      </c>
      <c r="D25" s="4" t="s">
        <v>4</v>
      </c>
      <c r="E25" s="4" t="s">
        <v>98</v>
      </c>
      <c r="F25" s="4" t="s">
        <v>5</v>
      </c>
      <c r="G25" s="4" t="s">
        <v>118</v>
      </c>
      <c r="H25" s="4" t="s">
        <v>116</v>
      </c>
    </row>
    <row r="27" spans="1:8">
      <c r="A27" s="27" t="s">
        <v>152</v>
      </c>
    </row>
    <row r="28" spans="1:8">
      <c r="A28" s="4" t="s">
        <v>126</v>
      </c>
      <c r="B28" s="4" t="s">
        <v>128</v>
      </c>
      <c r="C28" s="4" t="s">
        <v>122</v>
      </c>
      <c r="D28" s="4" t="s">
        <v>108</v>
      </c>
      <c r="E28" s="4" t="s">
        <v>123</v>
      </c>
      <c r="F28" s="4" t="s">
        <v>5</v>
      </c>
      <c r="G28" s="4" t="s">
        <v>127</v>
      </c>
      <c r="H28" s="4" t="s">
        <v>114</v>
      </c>
    </row>
    <row r="29" spans="1:8">
      <c r="A29" s="4" t="s">
        <v>129</v>
      </c>
      <c r="B29" s="4" t="s">
        <v>130</v>
      </c>
      <c r="C29" s="4" t="s">
        <v>124</v>
      </c>
      <c r="D29" s="4" t="s">
        <v>104</v>
      </c>
      <c r="E29" s="4" t="s">
        <v>125</v>
      </c>
      <c r="F29" s="4" t="s">
        <v>5</v>
      </c>
      <c r="G29" s="4" t="s">
        <v>26</v>
      </c>
      <c r="H29" s="4" t="s">
        <v>115</v>
      </c>
    </row>
    <row r="30" spans="1:8">
      <c r="A30" s="4" t="s">
        <v>13</v>
      </c>
      <c r="B30" s="4" t="s">
        <v>30</v>
      </c>
      <c r="C30" s="4" t="s">
        <v>120</v>
      </c>
      <c r="D30" s="4" t="s">
        <v>107</v>
      </c>
      <c r="E30" s="4" t="s">
        <v>121</v>
      </c>
      <c r="F30" s="4" t="s">
        <v>5</v>
      </c>
      <c r="G30" s="4" t="s">
        <v>21</v>
      </c>
      <c r="H30" s="4" t="s">
        <v>115</v>
      </c>
    </row>
    <row r="31" spans="1:8">
      <c r="A31" s="4" t="s">
        <v>13</v>
      </c>
      <c r="B31" s="4" t="s">
        <v>30</v>
      </c>
      <c r="C31" s="4" t="s">
        <v>131</v>
      </c>
      <c r="D31" s="4" t="s">
        <v>150</v>
      </c>
      <c r="E31" s="4" t="s">
        <v>132</v>
      </c>
      <c r="F31" s="4" t="s">
        <v>5</v>
      </c>
      <c r="G31" s="4" t="s">
        <v>21</v>
      </c>
      <c r="H31" s="4" t="s">
        <v>115</v>
      </c>
    </row>
    <row r="32" spans="1:8">
      <c r="A32" s="4" t="s">
        <v>13</v>
      </c>
      <c r="B32" s="4" t="s">
        <v>30</v>
      </c>
      <c r="C32" s="4" t="s">
        <v>133</v>
      </c>
      <c r="D32" s="4" t="s">
        <v>150</v>
      </c>
      <c r="E32" s="4" t="s">
        <v>134</v>
      </c>
      <c r="F32" s="4" t="s">
        <v>5</v>
      </c>
      <c r="G32" s="4" t="s">
        <v>135</v>
      </c>
      <c r="H32" s="4" t="s">
        <v>115</v>
      </c>
    </row>
    <row r="33" spans="1:8">
      <c r="A33" s="4" t="s">
        <v>136</v>
      </c>
      <c r="B33" s="4" t="s">
        <v>17</v>
      </c>
      <c r="C33" s="4" t="s">
        <v>137</v>
      </c>
      <c r="D33" s="4" t="s">
        <v>151</v>
      </c>
      <c r="E33" s="4" t="s">
        <v>138</v>
      </c>
      <c r="F33" s="4" t="s">
        <v>5</v>
      </c>
      <c r="G33" s="4" t="s">
        <v>100</v>
      </c>
      <c r="H33" s="4" t="s">
        <v>115</v>
      </c>
    </row>
    <row r="34" spans="1:8">
      <c r="A34" s="4" t="s">
        <v>139</v>
      </c>
      <c r="B34" s="4" t="s">
        <v>18</v>
      </c>
      <c r="C34" s="4" t="s">
        <v>140</v>
      </c>
      <c r="D34" s="4" t="s">
        <v>151</v>
      </c>
      <c r="E34" s="4" t="s">
        <v>141</v>
      </c>
      <c r="F34" s="4" t="s">
        <v>5</v>
      </c>
      <c r="G34" s="4" t="s">
        <v>135</v>
      </c>
      <c r="H34" s="4" t="s">
        <v>115</v>
      </c>
    </row>
    <row r="35" spans="1:8">
      <c r="A35" s="4" t="s">
        <v>139</v>
      </c>
      <c r="B35" s="4" t="s">
        <v>18</v>
      </c>
      <c r="C35" s="4" t="s">
        <v>142</v>
      </c>
      <c r="D35" s="4" t="s">
        <v>107</v>
      </c>
      <c r="E35" s="4" t="s">
        <v>143</v>
      </c>
      <c r="F35" s="4" t="s">
        <v>5</v>
      </c>
      <c r="G35" s="4" t="s">
        <v>21</v>
      </c>
      <c r="H35" s="4" t="s">
        <v>115</v>
      </c>
    </row>
    <row r="36" spans="1:8">
      <c r="A36" s="4" t="s">
        <v>144</v>
      </c>
      <c r="B36" s="4" t="s">
        <v>18</v>
      </c>
      <c r="C36" s="4" t="s">
        <v>145</v>
      </c>
      <c r="D36" s="4" t="s">
        <v>107</v>
      </c>
      <c r="E36" s="4" t="s">
        <v>146</v>
      </c>
      <c r="F36" s="4" t="s">
        <v>5</v>
      </c>
      <c r="G36" s="4" t="s">
        <v>21</v>
      </c>
      <c r="H36" s="4" t="s">
        <v>115</v>
      </c>
    </row>
    <row r="37" spans="1:8">
      <c r="A37" s="4" t="s">
        <v>147</v>
      </c>
      <c r="B37" s="4" t="s">
        <v>19</v>
      </c>
      <c r="C37" s="4" t="s">
        <v>148</v>
      </c>
      <c r="D37" s="4" t="s">
        <v>107</v>
      </c>
      <c r="E37" s="4" t="s">
        <v>149</v>
      </c>
      <c r="F37" s="4" t="s">
        <v>5</v>
      </c>
      <c r="G37" s="4" t="s">
        <v>100</v>
      </c>
      <c r="H37" s="4" t="s">
        <v>115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jU25</vt:lpstr>
      <vt:lpstr>jUnder</vt:lpstr>
      <vt:lpstr>Prime</vt:lpstr>
      <vt:lpstr>DGT</vt:lpstr>
      <vt:lpstr>Sheet4</vt:lpstr>
      <vt:lpstr>most</vt:lpstr>
      <vt:lpstr>Sheet1</vt:lpstr>
      <vt:lpstr>His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Ekeuwei</dc:creator>
  <cp:lastModifiedBy>Alfred Ekeuwei</cp:lastModifiedBy>
  <dcterms:created xsi:type="dcterms:W3CDTF">2017-10-18T09:41:42Z</dcterms:created>
  <dcterms:modified xsi:type="dcterms:W3CDTF">2018-10-03T06:28:00Z</dcterms:modified>
</cp:coreProperties>
</file>