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sem3\SYS-611\My Final Project\"/>
    </mc:Choice>
  </mc:AlternateContent>
  <xr:revisionPtr revIDLastSave="0" documentId="13_ncr:1_{F89C7B2F-5F0A-4EA6-8467-14237B3792F9}" xr6:coauthVersionLast="45" xr6:coauthVersionMax="45" xr10:uidLastSave="{00000000-0000-0000-0000-000000000000}"/>
  <bookViews>
    <workbookView xWindow="-110" yWindow="-110" windowWidth="19420" windowHeight="10420" tabRatio="746" activeTab="5" xr2:uid="{00000000-000D-0000-FFFF-FFFF00000000}"/>
  </bookViews>
  <sheets>
    <sheet name="Bus Schedule" sheetId="1" r:id="rId1"/>
    <sheet name="Train schedule" sheetId="2" r:id="rId2"/>
    <sheet name="Train distribution" sheetId="3" r:id="rId3"/>
    <sheet name="ItrainJSQ" sheetId="4" r:id="rId4"/>
    <sheet name="ItrainNP" sheetId="5" r:id="rId5"/>
    <sheet name="IBusJSQ" sheetId="6" r:id="rId6"/>
    <sheet name="Final" sheetId="7" r:id="rId7"/>
  </sheets>
  <definedNames>
    <definedName name="_xlnm._FilterDatabase" localSheetId="6" hidden="1">Final!$A$3:$L$1003</definedName>
    <definedName name="_xlnm._FilterDatabase" localSheetId="4" hidden="1">ItrainNP!$A$2:$C$121</definedName>
    <definedName name="_xlnm._FilterDatabase" localSheetId="2" hidden="1">'Train distribution'!$A$2:$D$137</definedName>
    <definedName name="_xlnm._FilterDatabase" localSheetId="1" hidden="1">'Train schedule'!$F$1:$I$106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ibts/hE7O8YYCskiS6bwMwUuLb4g=="/>
    </ext>
  </extLst>
</workbook>
</file>

<file path=xl/calcChain.xml><?xml version="1.0" encoding="utf-8"?>
<calcChain xmlns="http://schemas.openxmlformats.org/spreadsheetml/2006/main">
  <c r="C121" i="3" l="1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G2" i="3"/>
  <c r="F3" i="6" l="1"/>
  <c r="F2" i="6"/>
  <c r="Z7" i="6"/>
  <c r="Y7" i="6"/>
  <c r="X7" i="6"/>
  <c r="W7" i="6"/>
  <c r="V7" i="6"/>
  <c r="U7" i="6"/>
  <c r="T7" i="6"/>
  <c r="S7" i="6"/>
  <c r="O12" i="6" s="1"/>
  <c r="R7" i="6"/>
  <c r="N12" i="6" s="1"/>
  <c r="Q7" i="6"/>
  <c r="P7" i="6"/>
  <c r="O7" i="6"/>
  <c r="N7" i="6"/>
  <c r="M7" i="6"/>
  <c r="L7" i="6"/>
  <c r="K7" i="6"/>
  <c r="J7" i="6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F2" i="5"/>
  <c r="F1" i="5"/>
  <c r="L8" i="6" l="1"/>
  <c r="K13" i="6" s="1"/>
  <c r="Z8" i="6"/>
  <c r="S8" i="6"/>
  <c r="J12" i="6"/>
  <c r="M8" i="6"/>
  <c r="L13" i="6" s="1"/>
  <c r="T8" i="6"/>
  <c r="P12" i="6"/>
  <c r="K12" i="6"/>
  <c r="U8" i="6"/>
  <c r="L12" i="6"/>
  <c r="N8" i="6"/>
  <c r="V8" i="6"/>
  <c r="O8" i="6"/>
  <c r="W8" i="6"/>
  <c r="P8" i="6"/>
  <c r="X8" i="6"/>
  <c r="M12" i="6"/>
  <c r="J8" i="6"/>
  <c r="Q8" i="6"/>
  <c r="Y8" i="6"/>
  <c r="K8" i="6"/>
  <c r="R8" i="6"/>
  <c r="N13" i="6" s="1"/>
  <c r="O13" i="6"/>
  <c r="C3" i="5"/>
  <c r="M13" i="6" l="1"/>
  <c r="P13" i="6"/>
  <c r="J13" i="6"/>
  <c r="P6" i="4" l="1"/>
  <c r="O11" i="4" s="1"/>
  <c r="O6" i="4"/>
  <c r="N6" i="4"/>
  <c r="M6" i="4"/>
  <c r="M11" i="4" s="1"/>
  <c r="L6" i="4"/>
  <c r="L11" i="4" s="1"/>
  <c r="N11" i="4" l="1"/>
  <c r="H1003" i="7"/>
  <c r="H1002" i="7"/>
  <c r="H1001" i="7"/>
  <c r="H1000" i="7"/>
  <c r="H999" i="7"/>
  <c r="H998" i="7"/>
  <c r="H997" i="7"/>
  <c r="H996" i="7"/>
  <c r="H995" i="7"/>
  <c r="H994" i="7"/>
  <c r="H993" i="7"/>
  <c r="H992" i="7"/>
  <c r="H991" i="7"/>
  <c r="H990" i="7"/>
  <c r="H989" i="7"/>
  <c r="H988" i="7"/>
  <c r="H987" i="7"/>
  <c r="H986" i="7"/>
  <c r="H985" i="7"/>
  <c r="H984" i="7"/>
  <c r="H983" i="7"/>
  <c r="H982" i="7"/>
  <c r="H981" i="7"/>
  <c r="H980" i="7"/>
  <c r="H979" i="7"/>
  <c r="H978" i="7"/>
  <c r="H977" i="7"/>
  <c r="H976" i="7"/>
  <c r="H975" i="7"/>
  <c r="H974" i="7"/>
  <c r="H973" i="7"/>
  <c r="H972" i="7"/>
  <c r="H971" i="7"/>
  <c r="H970" i="7"/>
  <c r="H969" i="7"/>
  <c r="H968" i="7"/>
  <c r="H967" i="7"/>
  <c r="H966" i="7"/>
  <c r="H965" i="7"/>
  <c r="H964" i="7"/>
  <c r="H963" i="7"/>
  <c r="H962" i="7"/>
  <c r="H961" i="7"/>
  <c r="H960" i="7"/>
  <c r="H959" i="7"/>
  <c r="H958" i="7"/>
  <c r="H957" i="7"/>
  <c r="H956" i="7"/>
  <c r="H955" i="7"/>
  <c r="H954" i="7"/>
  <c r="H953" i="7"/>
  <c r="H952" i="7"/>
  <c r="H951" i="7"/>
  <c r="H950" i="7"/>
  <c r="H949" i="7"/>
  <c r="H948" i="7"/>
  <c r="H947" i="7"/>
  <c r="H946" i="7"/>
  <c r="H945" i="7"/>
  <c r="H944" i="7"/>
  <c r="H943" i="7"/>
  <c r="H942" i="7"/>
  <c r="H941" i="7"/>
  <c r="H940" i="7"/>
  <c r="H939" i="7"/>
  <c r="H938" i="7"/>
  <c r="H937" i="7"/>
  <c r="H936" i="7"/>
  <c r="H935" i="7"/>
  <c r="H934" i="7"/>
  <c r="H933" i="7"/>
  <c r="H932" i="7"/>
  <c r="H931" i="7"/>
  <c r="H930" i="7"/>
  <c r="H929" i="7"/>
  <c r="H928" i="7"/>
  <c r="H927" i="7"/>
  <c r="H926" i="7"/>
  <c r="H925" i="7"/>
  <c r="H924" i="7"/>
  <c r="H923" i="7"/>
  <c r="H922" i="7"/>
  <c r="H921" i="7"/>
  <c r="H920" i="7"/>
  <c r="H919" i="7"/>
  <c r="H918" i="7"/>
  <c r="H917" i="7"/>
  <c r="H916" i="7"/>
  <c r="H915" i="7"/>
  <c r="H914" i="7"/>
  <c r="H913" i="7"/>
  <c r="H912" i="7"/>
  <c r="H911" i="7"/>
  <c r="H910" i="7"/>
  <c r="H909" i="7"/>
  <c r="H908" i="7"/>
  <c r="H907" i="7"/>
  <c r="H906" i="7"/>
  <c r="H905" i="7"/>
  <c r="H904" i="7"/>
  <c r="H903" i="7"/>
  <c r="H902" i="7"/>
  <c r="H901" i="7"/>
  <c r="H900" i="7"/>
  <c r="H899" i="7"/>
  <c r="H898" i="7"/>
  <c r="H897" i="7"/>
  <c r="H896" i="7"/>
  <c r="H895" i="7"/>
  <c r="H894" i="7"/>
  <c r="H893" i="7"/>
  <c r="H892" i="7"/>
  <c r="H891" i="7"/>
  <c r="H890" i="7"/>
  <c r="H889" i="7"/>
  <c r="H888" i="7"/>
  <c r="H887" i="7"/>
  <c r="H886" i="7"/>
  <c r="H885" i="7"/>
  <c r="H884" i="7"/>
  <c r="H883" i="7"/>
  <c r="H882" i="7"/>
  <c r="H881" i="7"/>
  <c r="H880" i="7"/>
  <c r="H879" i="7"/>
  <c r="H878" i="7"/>
  <c r="H877" i="7"/>
  <c r="H876" i="7"/>
  <c r="H875" i="7"/>
  <c r="H874" i="7"/>
  <c r="H873" i="7"/>
  <c r="H872" i="7"/>
  <c r="H871" i="7"/>
  <c r="H870" i="7"/>
  <c r="H869" i="7"/>
  <c r="H868" i="7"/>
  <c r="H867" i="7"/>
  <c r="H866" i="7"/>
  <c r="H865" i="7"/>
  <c r="H864" i="7"/>
  <c r="H863" i="7"/>
  <c r="H862" i="7"/>
  <c r="H861" i="7"/>
  <c r="H860" i="7"/>
  <c r="H859" i="7"/>
  <c r="H858" i="7"/>
  <c r="H857" i="7"/>
  <c r="H856" i="7"/>
  <c r="H855" i="7"/>
  <c r="H854" i="7"/>
  <c r="H853" i="7"/>
  <c r="H852" i="7"/>
  <c r="H851" i="7"/>
  <c r="H850" i="7"/>
  <c r="H849" i="7"/>
  <c r="H848" i="7"/>
  <c r="H847" i="7"/>
  <c r="H846" i="7"/>
  <c r="H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B1003" i="7" l="1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C107" i="5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F2" i="4"/>
  <c r="F1" i="4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G4" i="3"/>
  <c r="B4" i="3"/>
  <c r="G3" i="3"/>
  <c r="D9" i="3" s="1"/>
  <c r="B3" i="3"/>
  <c r="G1" i="3"/>
  <c r="G5" i="3" s="1"/>
  <c r="D143" i="2"/>
  <c r="A143" i="2"/>
  <c r="D142" i="2"/>
  <c r="A142" i="2"/>
  <c r="D141" i="2"/>
  <c r="A141" i="2"/>
  <c r="D140" i="2"/>
  <c r="A140" i="2"/>
  <c r="D139" i="2"/>
  <c r="A139" i="2"/>
  <c r="D138" i="2"/>
  <c r="A138" i="2"/>
  <c r="D137" i="2"/>
  <c r="A137" i="2"/>
  <c r="D136" i="2"/>
  <c r="A136" i="2"/>
  <c r="D135" i="2"/>
  <c r="A135" i="2"/>
  <c r="D134" i="2"/>
  <c r="A134" i="2"/>
  <c r="D133" i="2"/>
  <c r="A133" i="2"/>
  <c r="D132" i="2"/>
  <c r="A132" i="2"/>
  <c r="D131" i="2"/>
  <c r="A131" i="2"/>
  <c r="D130" i="2"/>
  <c r="A130" i="2"/>
  <c r="D129" i="2"/>
  <c r="A129" i="2"/>
  <c r="D128" i="2"/>
  <c r="A128" i="2"/>
  <c r="D127" i="2"/>
  <c r="A127" i="2"/>
  <c r="D126" i="2"/>
  <c r="A126" i="2"/>
  <c r="D125" i="2"/>
  <c r="A125" i="2"/>
  <c r="D124" i="2"/>
  <c r="A124" i="2"/>
  <c r="D123" i="2"/>
  <c r="A123" i="2"/>
  <c r="D122" i="2"/>
  <c r="A122" i="2"/>
  <c r="D121" i="2"/>
  <c r="A121" i="2"/>
  <c r="D120" i="2"/>
  <c r="A120" i="2"/>
  <c r="D119" i="2"/>
  <c r="A119" i="2"/>
  <c r="D118" i="2"/>
  <c r="A118" i="2"/>
  <c r="D117" i="2"/>
  <c r="A117" i="2"/>
  <c r="D116" i="2"/>
  <c r="A116" i="2"/>
  <c r="D115" i="2"/>
  <c r="A115" i="2"/>
  <c r="D114" i="2"/>
  <c r="A114" i="2"/>
  <c r="D113" i="2"/>
  <c r="A113" i="2"/>
  <c r="D112" i="2"/>
  <c r="A112" i="2"/>
  <c r="D111" i="2"/>
  <c r="A111" i="2"/>
  <c r="D110" i="2"/>
  <c r="A110" i="2"/>
  <c r="D109" i="2"/>
  <c r="A109" i="2"/>
  <c r="D108" i="2"/>
  <c r="A108" i="2"/>
  <c r="D107" i="2"/>
  <c r="A107" i="2"/>
  <c r="I106" i="2"/>
  <c r="F106" i="2"/>
  <c r="D106" i="2"/>
  <c r="A106" i="2"/>
  <c r="I105" i="2"/>
  <c r="F105" i="2"/>
  <c r="D105" i="2"/>
  <c r="A105" i="2"/>
  <c r="I104" i="2"/>
  <c r="F104" i="2"/>
  <c r="D104" i="2"/>
  <c r="A104" i="2"/>
  <c r="I103" i="2"/>
  <c r="F103" i="2"/>
  <c r="D103" i="2"/>
  <c r="A103" i="2"/>
  <c r="I102" i="2"/>
  <c r="F102" i="2"/>
  <c r="D102" i="2"/>
  <c r="A102" i="2"/>
  <c r="I101" i="2"/>
  <c r="F101" i="2"/>
  <c r="D101" i="2"/>
  <c r="A101" i="2"/>
  <c r="I100" i="2"/>
  <c r="F100" i="2"/>
  <c r="D100" i="2"/>
  <c r="A100" i="2"/>
  <c r="I99" i="2"/>
  <c r="F99" i="2"/>
  <c r="D99" i="2"/>
  <c r="A99" i="2"/>
  <c r="I98" i="2"/>
  <c r="F98" i="2"/>
  <c r="D98" i="2"/>
  <c r="A98" i="2"/>
  <c r="I97" i="2"/>
  <c r="F97" i="2"/>
  <c r="D97" i="2"/>
  <c r="A97" i="2"/>
  <c r="I96" i="2"/>
  <c r="F96" i="2"/>
  <c r="D96" i="2"/>
  <c r="A96" i="2"/>
  <c r="I95" i="2"/>
  <c r="F95" i="2"/>
  <c r="D95" i="2"/>
  <c r="A95" i="2"/>
  <c r="I94" i="2"/>
  <c r="F94" i="2"/>
  <c r="D94" i="2"/>
  <c r="A94" i="2"/>
  <c r="I93" i="2"/>
  <c r="F93" i="2"/>
  <c r="D93" i="2"/>
  <c r="A93" i="2"/>
  <c r="I92" i="2"/>
  <c r="F92" i="2"/>
  <c r="D92" i="2"/>
  <c r="A92" i="2"/>
  <c r="I91" i="2"/>
  <c r="F91" i="2"/>
  <c r="D91" i="2"/>
  <c r="A91" i="2"/>
  <c r="I90" i="2"/>
  <c r="F90" i="2"/>
  <c r="D90" i="2"/>
  <c r="A90" i="2"/>
  <c r="I89" i="2"/>
  <c r="F89" i="2"/>
  <c r="D89" i="2"/>
  <c r="A89" i="2"/>
  <c r="I88" i="2"/>
  <c r="F88" i="2"/>
  <c r="D88" i="2"/>
  <c r="A88" i="2"/>
  <c r="I87" i="2"/>
  <c r="F87" i="2"/>
  <c r="D87" i="2"/>
  <c r="A87" i="2"/>
  <c r="I86" i="2"/>
  <c r="F86" i="2"/>
  <c r="D86" i="2"/>
  <c r="A86" i="2"/>
  <c r="I85" i="2"/>
  <c r="F85" i="2"/>
  <c r="D85" i="2"/>
  <c r="A85" i="2"/>
  <c r="I84" i="2"/>
  <c r="F84" i="2"/>
  <c r="D84" i="2"/>
  <c r="A84" i="2"/>
  <c r="I83" i="2"/>
  <c r="F83" i="2"/>
  <c r="D83" i="2"/>
  <c r="A83" i="2"/>
  <c r="I82" i="2"/>
  <c r="F82" i="2"/>
  <c r="D82" i="2"/>
  <c r="A82" i="2"/>
  <c r="I81" i="2"/>
  <c r="F81" i="2"/>
  <c r="D81" i="2"/>
  <c r="A81" i="2"/>
  <c r="I80" i="2"/>
  <c r="F80" i="2"/>
  <c r="D80" i="2"/>
  <c r="A80" i="2"/>
  <c r="I79" i="2"/>
  <c r="F79" i="2"/>
  <c r="D79" i="2"/>
  <c r="A79" i="2"/>
  <c r="I78" i="2"/>
  <c r="F78" i="2"/>
  <c r="D78" i="2"/>
  <c r="A78" i="2"/>
  <c r="I77" i="2"/>
  <c r="F77" i="2"/>
  <c r="D77" i="2"/>
  <c r="A77" i="2"/>
  <c r="I76" i="2"/>
  <c r="F76" i="2"/>
  <c r="D76" i="2"/>
  <c r="A76" i="2"/>
  <c r="I75" i="2"/>
  <c r="F75" i="2"/>
  <c r="D75" i="2"/>
  <c r="A75" i="2"/>
  <c r="I74" i="2"/>
  <c r="F74" i="2"/>
  <c r="D74" i="2"/>
  <c r="A74" i="2"/>
  <c r="I73" i="2"/>
  <c r="F73" i="2"/>
  <c r="D73" i="2"/>
  <c r="A73" i="2"/>
  <c r="I72" i="2"/>
  <c r="F72" i="2"/>
  <c r="D72" i="2"/>
  <c r="A72" i="2"/>
  <c r="I71" i="2"/>
  <c r="F71" i="2"/>
  <c r="D71" i="2"/>
  <c r="A71" i="2"/>
  <c r="I70" i="2"/>
  <c r="F70" i="2"/>
  <c r="D70" i="2"/>
  <c r="A70" i="2"/>
  <c r="I69" i="2"/>
  <c r="F69" i="2"/>
  <c r="D69" i="2"/>
  <c r="A69" i="2"/>
  <c r="I68" i="2"/>
  <c r="F68" i="2"/>
  <c r="D68" i="2"/>
  <c r="A68" i="2"/>
  <c r="I67" i="2"/>
  <c r="F67" i="2"/>
  <c r="D67" i="2"/>
  <c r="A67" i="2"/>
  <c r="I66" i="2"/>
  <c r="F66" i="2"/>
  <c r="D66" i="2"/>
  <c r="A66" i="2"/>
  <c r="I65" i="2"/>
  <c r="F65" i="2"/>
  <c r="D65" i="2"/>
  <c r="A65" i="2"/>
  <c r="I64" i="2"/>
  <c r="F64" i="2"/>
  <c r="D64" i="2"/>
  <c r="A64" i="2"/>
  <c r="I63" i="2"/>
  <c r="F63" i="2"/>
  <c r="D63" i="2"/>
  <c r="A63" i="2"/>
  <c r="I62" i="2"/>
  <c r="F62" i="2"/>
  <c r="D62" i="2"/>
  <c r="A62" i="2"/>
  <c r="I61" i="2"/>
  <c r="F61" i="2"/>
  <c r="D61" i="2"/>
  <c r="A61" i="2"/>
  <c r="I60" i="2"/>
  <c r="F60" i="2"/>
  <c r="D60" i="2"/>
  <c r="A60" i="2"/>
  <c r="I59" i="2"/>
  <c r="F59" i="2"/>
  <c r="D59" i="2"/>
  <c r="A59" i="2"/>
  <c r="I58" i="2"/>
  <c r="F58" i="2"/>
  <c r="D58" i="2"/>
  <c r="A58" i="2"/>
  <c r="I57" i="2"/>
  <c r="F57" i="2"/>
  <c r="D57" i="2"/>
  <c r="A57" i="2"/>
  <c r="I56" i="2"/>
  <c r="F56" i="2"/>
  <c r="D56" i="2"/>
  <c r="A56" i="2"/>
  <c r="I55" i="2"/>
  <c r="F55" i="2"/>
  <c r="D55" i="2"/>
  <c r="A55" i="2"/>
  <c r="I54" i="2"/>
  <c r="F54" i="2"/>
  <c r="D54" i="2"/>
  <c r="A54" i="2"/>
  <c r="I53" i="2"/>
  <c r="F53" i="2"/>
  <c r="D53" i="2"/>
  <c r="A53" i="2"/>
  <c r="I52" i="2"/>
  <c r="F52" i="2"/>
  <c r="D52" i="2"/>
  <c r="A52" i="2"/>
  <c r="I51" i="2"/>
  <c r="F51" i="2"/>
  <c r="D51" i="2"/>
  <c r="A51" i="2"/>
  <c r="I50" i="2"/>
  <c r="F50" i="2"/>
  <c r="D50" i="2"/>
  <c r="A50" i="2"/>
  <c r="I49" i="2"/>
  <c r="F49" i="2"/>
  <c r="D49" i="2"/>
  <c r="A49" i="2"/>
  <c r="I48" i="2"/>
  <c r="F48" i="2"/>
  <c r="D48" i="2"/>
  <c r="A48" i="2"/>
  <c r="I47" i="2"/>
  <c r="F47" i="2"/>
  <c r="D47" i="2"/>
  <c r="A47" i="2"/>
  <c r="I46" i="2"/>
  <c r="F46" i="2"/>
  <c r="D46" i="2"/>
  <c r="A46" i="2"/>
  <c r="I45" i="2"/>
  <c r="F45" i="2"/>
  <c r="D45" i="2"/>
  <c r="A45" i="2"/>
  <c r="I44" i="2"/>
  <c r="F44" i="2"/>
  <c r="D44" i="2"/>
  <c r="A44" i="2"/>
  <c r="I43" i="2"/>
  <c r="F43" i="2"/>
  <c r="D43" i="2"/>
  <c r="A43" i="2"/>
  <c r="I42" i="2"/>
  <c r="F42" i="2"/>
  <c r="D42" i="2"/>
  <c r="A42" i="2"/>
  <c r="I41" i="2"/>
  <c r="F41" i="2"/>
  <c r="D41" i="2"/>
  <c r="A41" i="2"/>
  <c r="I40" i="2"/>
  <c r="F40" i="2"/>
  <c r="D40" i="2"/>
  <c r="A40" i="2"/>
  <c r="I39" i="2"/>
  <c r="F39" i="2"/>
  <c r="D39" i="2"/>
  <c r="A39" i="2"/>
  <c r="I38" i="2"/>
  <c r="F38" i="2"/>
  <c r="D38" i="2"/>
  <c r="A38" i="2"/>
  <c r="I37" i="2"/>
  <c r="F37" i="2"/>
  <c r="D37" i="2"/>
  <c r="A37" i="2"/>
  <c r="I36" i="2"/>
  <c r="F36" i="2"/>
  <c r="D36" i="2"/>
  <c r="A36" i="2"/>
  <c r="I35" i="2"/>
  <c r="F35" i="2"/>
  <c r="D35" i="2"/>
  <c r="A35" i="2"/>
  <c r="I34" i="2"/>
  <c r="F34" i="2"/>
  <c r="D34" i="2"/>
  <c r="A34" i="2"/>
  <c r="I33" i="2"/>
  <c r="F33" i="2"/>
  <c r="D33" i="2"/>
  <c r="A33" i="2"/>
  <c r="I32" i="2"/>
  <c r="F32" i="2"/>
  <c r="D32" i="2"/>
  <c r="A32" i="2"/>
  <c r="I31" i="2"/>
  <c r="F31" i="2"/>
  <c r="D31" i="2"/>
  <c r="A31" i="2"/>
  <c r="I30" i="2"/>
  <c r="F30" i="2"/>
  <c r="D30" i="2"/>
  <c r="A30" i="2"/>
  <c r="I29" i="2"/>
  <c r="F29" i="2"/>
  <c r="D29" i="2"/>
  <c r="A29" i="2"/>
  <c r="I28" i="2"/>
  <c r="F28" i="2"/>
  <c r="D28" i="2"/>
  <c r="A28" i="2"/>
  <c r="I27" i="2"/>
  <c r="F27" i="2"/>
  <c r="D27" i="2"/>
  <c r="A27" i="2"/>
  <c r="I26" i="2"/>
  <c r="F26" i="2"/>
  <c r="D26" i="2"/>
  <c r="A26" i="2"/>
  <c r="I25" i="2"/>
  <c r="F25" i="2"/>
  <c r="D25" i="2"/>
  <c r="A25" i="2"/>
  <c r="I24" i="2"/>
  <c r="F24" i="2"/>
  <c r="D24" i="2"/>
  <c r="A24" i="2"/>
  <c r="I23" i="2"/>
  <c r="F23" i="2"/>
  <c r="D23" i="2"/>
  <c r="A23" i="2"/>
  <c r="I22" i="2"/>
  <c r="F22" i="2"/>
  <c r="D22" i="2"/>
  <c r="A22" i="2"/>
  <c r="I21" i="2"/>
  <c r="F21" i="2"/>
  <c r="D21" i="2"/>
  <c r="A21" i="2"/>
  <c r="I20" i="2"/>
  <c r="F20" i="2"/>
  <c r="D20" i="2"/>
  <c r="A20" i="2"/>
  <c r="I19" i="2"/>
  <c r="F19" i="2"/>
  <c r="D19" i="2"/>
  <c r="A19" i="2"/>
  <c r="I18" i="2"/>
  <c r="F18" i="2"/>
  <c r="D18" i="2"/>
  <c r="A18" i="2"/>
  <c r="I17" i="2"/>
  <c r="F17" i="2"/>
  <c r="D17" i="2"/>
  <c r="A17" i="2"/>
  <c r="I16" i="2"/>
  <c r="F16" i="2"/>
  <c r="D16" i="2"/>
  <c r="A16" i="2"/>
  <c r="I15" i="2"/>
  <c r="F15" i="2"/>
  <c r="D15" i="2"/>
  <c r="A15" i="2"/>
  <c r="I14" i="2"/>
  <c r="F14" i="2"/>
  <c r="D14" i="2"/>
  <c r="A14" i="2"/>
  <c r="I13" i="2"/>
  <c r="F13" i="2"/>
  <c r="D13" i="2"/>
  <c r="A13" i="2"/>
  <c r="I12" i="2"/>
  <c r="F12" i="2"/>
  <c r="D12" i="2"/>
  <c r="A12" i="2"/>
  <c r="I11" i="2"/>
  <c r="F11" i="2"/>
  <c r="D11" i="2"/>
  <c r="A11" i="2"/>
  <c r="I10" i="2"/>
  <c r="F10" i="2"/>
  <c r="D10" i="2"/>
  <c r="A10" i="2"/>
  <c r="I9" i="2"/>
  <c r="F9" i="2"/>
  <c r="D9" i="2"/>
  <c r="A9" i="2"/>
  <c r="I8" i="2"/>
  <c r="F8" i="2"/>
  <c r="D8" i="2"/>
  <c r="A8" i="2"/>
  <c r="I7" i="2"/>
  <c r="F7" i="2"/>
  <c r="D7" i="2"/>
  <c r="A7" i="2"/>
  <c r="I6" i="2"/>
  <c r="F6" i="2"/>
  <c r="D6" i="2"/>
  <c r="A6" i="2"/>
  <c r="I5" i="2"/>
  <c r="F5" i="2"/>
  <c r="D5" i="2"/>
  <c r="A5" i="2"/>
  <c r="I4" i="2"/>
  <c r="F4" i="2"/>
  <c r="D4" i="2"/>
  <c r="A4" i="2"/>
  <c r="I3" i="2"/>
  <c r="F3" i="2"/>
  <c r="D3" i="2"/>
  <c r="A3" i="2"/>
  <c r="L27" i="2" s="1"/>
  <c r="I2" i="2"/>
  <c r="D2" i="2"/>
  <c r="B95" i="1"/>
  <c r="B94" i="1"/>
  <c r="A94" i="1" s="1"/>
  <c r="B93" i="1"/>
  <c r="A93" i="1" s="1"/>
  <c r="B92" i="1"/>
  <c r="A92" i="1" s="1"/>
  <c r="B91" i="1"/>
  <c r="A91" i="1" s="1"/>
  <c r="B90" i="1"/>
  <c r="A90" i="1" s="1"/>
  <c r="B89" i="1"/>
  <c r="A89" i="1" s="1"/>
  <c r="B88" i="1"/>
  <c r="A88" i="1" s="1"/>
  <c r="B87" i="1"/>
  <c r="A87" i="1" s="1"/>
  <c r="B86" i="1"/>
  <c r="A86" i="1" s="1"/>
  <c r="B85" i="1"/>
  <c r="A85" i="1" s="1"/>
  <c r="B84" i="1"/>
  <c r="A84" i="1" s="1"/>
  <c r="B83" i="1"/>
  <c r="A83" i="1" s="1"/>
  <c r="B82" i="1"/>
  <c r="A82" i="1" s="1"/>
  <c r="B81" i="1"/>
  <c r="A81" i="1" s="1"/>
  <c r="B80" i="1"/>
  <c r="A80" i="1" s="1"/>
  <c r="B79" i="1"/>
  <c r="A79" i="1" s="1"/>
  <c r="B78" i="1"/>
  <c r="A78" i="1" s="1"/>
  <c r="B77" i="1"/>
  <c r="A77" i="1" s="1"/>
  <c r="B76" i="1"/>
  <c r="A76" i="1" s="1"/>
  <c r="B75" i="1"/>
  <c r="A75" i="1" s="1"/>
  <c r="B74" i="1"/>
  <c r="A74" i="1" s="1"/>
  <c r="B73" i="1"/>
  <c r="A73" i="1" s="1"/>
  <c r="B72" i="1"/>
  <c r="A72" i="1" s="1"/>
  <c r="B71" i="1"/>
  <c r="A71" i="1" s="1"/>
  <c r="B70" i="1"/>
  <c r="A70" i="1" s="1"/>
  <c r="B69" i="1"/>
  <c r="A69" i="1" s="1"/>
  <c r="B68" i="1"/>
  <c r="A68" i="1" s="1"/>
  <c r="B67" i="1"/>
  <c r="A67" i="1" s="1"/>
  <c r="B66" i="1"/>
  <c r="A66" i="1" s="1"/>
  <c r="B65" i="1"/>
  <c r="A65" i="1" s="1"/>
  <c r="B64" i="1"/>
  <c r="A64" i="1" s="1"/>
  <c r="B63" i="1"/>
  <c r="A63" i="1" s="1"/>
  <c r="B62" i="1"/>
  <c r="A62" i="1" s="1"/>
  <c r="B61" i="1"/>
  <c r="A61" i="1" s="1"/>
  <c r="B60" i="1"/>
  <c r="A60" i="1" s="1"/>
  <c r="B59" i="1"/>
  <c r="A59" i="1" s="1"/>
  <c r="B58" i="1"/>
  <c r="A58" i="1" s="1"/>
  <c r="B57" i="1"/>
  <c r="A57" i="1" s="1"/>
  <c r="B56" i="1"/>
  <c r="A56" i="1" s="1"/>
  <c r="B55" i="1"/>
  <c r="A55" i="1" s="1"/>
  <c r="B54" i="1"/>
  <c r="A54" i="1" s="1"/>
  <c r="B53" i="1"/>
  <c r="A53" i="1" s="1"/>
  <c r="B52" i="1"/>
  <c r="A52" i="1" s="1"/>
  <c r="B51" i="1"/>
  <c r="A51" i="1" s="1"/>
  <c r="B50" i="1"/>
  <c r="A50" i="1" s="1"/>
  <c r="B49" i="1"/>
  <c r="A49" i="1" s="1"/>
  <c r="B48" i="1"/>
  <c r="A48" i="1" s="1"/>
  <c r="B47" i="1"/>
  <c r="A47" i="1" s="1"/>
  <c r="B46" i="1"/>
  <c r="A46" i="1" s="1"/>
  <c r="B45" i="1"/>
  <c r="A45" i="1" s="1"/>
  <c r="B44" i="1"/>
  <c r="A44" i="1" s="1"/>
  <c r="B43" i="1"/>
  <c r="A43" i="1" s="1"/>
  <c r="B42" i="1"/>
  <c r="A42" i="1" s="1"/>
  <c r="B41" i="1"/>
  <c r="A41" i="1" s="1"/>
  <c r="B40" i="1"/>
  <c r="A40" i="1" s="1"/>
  <c r="B39" i="1"/>
  <c r="A39" i="1" s="1"/>
  <c r="B38" i="1"/>
  <c r="A38" i="1" s="1"/>
  <c r="B37" i="1"/>
  <c r="A37" i="1" s="1"/>
  <c r="B36" i="1"/>
  <c r="A36" i="1" s="1"/>
  <c r="B35" i="1"/>
  <c r="A35" i="1" s="1"/>
  <c r="B34" i="1"/>
  <c r="A34" i="1" s="1"/>
  <c r="B33" i="1"/>
  <c r="A33" i="1" s="1"/>
  <c r="B32" i="1"/>
  <c r="A32" i="1" s="1"/>
  <c r="B31" i="1"/>
  <c r="A31" i="1" s="1"/>
  <c r="B30" i="1"/>
  <c r="A30" i="1" s="1"/>
  <c r="B29" i="1"/>
  <c r="A29" i="1" s="1"/>
  <c r="B28" i="1"/>
  <c r="A28" i="1" s="1"/>
  <c r="B27" i="1"/>
  <c r="A27" i="1" s="1"/>
  <c r="B26" i="1"/>
  <c r="A26" i="1" s="1"/>
  <c r="B25" i="1"/>
  <c r="A25" i="1" s="1"/>
  <c r="B24" i="1"/>
  <c r="A24" i="1" s="1"/>
  <c r="B23" i="1"/>
  <c r="A23" i="1" s="1"/>
  <c r="B22" i="1"/>
  <c r="A22" i="1" s="1"/>
  <c r="B21" i="1"/>
  <c r="A21" i="1" s="1"/>
  <c r="B20" i="1"/>
  <c r="A20" i="1" s="1"/>
  <c r="B19" i="1"/>
  <c r="A19" i="1" s="1"/>
  <c r="B18" i="1"/>
  <c r="A18" i="1" s="1"/>
  <c r="B17" i="1"/>
  <c r="A17" i="1" s="1"/>
  <c r="B16" i="1"/>
  <c r="A16" i="1" s="1"/>
  <c r="B15" i="1"/>
  <c r="A15" i="1" s="1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  <c r="A2" i="1"/>
  <c r="D3" i="3" l="1"/>
  <c r="R7" i="5"/>
  <c r="S7" i="5"/>
  <c r="Q7" i="5"/>
  <c r="L7" i="5"/>
  <c r="P7" i="5"/>
  <c r="O7" i="5"/>
  <c r="T7" i="5"/>
  <c r="N7" i="5"/>
  <c r="M7" i="5"/>
  <c r="L12" i="5" s="1"/>
  <c r="C62" i="4"/>
  <c r="P7" i="4"/>
  <c r="O12" i="4" s="1"/>
  <c r="L7" i="4"/>
  <c r="L12" i="4" s="1"/>
  <c r="M7" i="4"/>
  <c r="M12" i="4" s="1"/>
  <c r="O7" i="4"/>
  <c r="N7" i="4"/>
  <c r="C97" i="4"/>
  <c r="E8" i="7"/>
  <c r="E20" i="7"/>
  <c r="E28" i="7"/>
  <c r="E36" i="7"/>
  <c r="E48" i="7"/>
  <c r="E60" i="7"/>
  <c r="E72" i="7"/>
  <c r="E84" i="7"/>
  <c r="E96" i="7"/>
  <c r="E108" i="7"/>
  <c r="E120" i="7"/>
  <c r="E128" i="7"/>
  <c r="E136" i="7"/>
  <c r="E148" i="7"/>
  <c r="E160" i="7"/>
  <c r="E172" i="7"/>
  <c r="E184" i="7"/>
  <c r="E196" i="7"/>
  <c r="E208" i="7"/>
  <c r="E220" i="7"/>
  <c r="E232" i="7"/>
  <c r="E244" i="7"/>
  <c r="E256" i="7"/>
  <c r="E264" i="7"/>
  <c r="E272" i="7"/>
  <c r="E284" i="7"/>
  <c r="E296" i="7"/>
  <c r="E308" i="7"/>
  <c r="E320" i="7"/>
  <c r="E332" i="7"/>
  <c r="E344" i="7"/>
  <c r="E356" i="7"/>
  <c r="E368" i="7"/>
  <c r="E380" i="7"/>
  <c r="E392" i="7"/>
  <c r="E404" i="7"/>
  <c r="E416" i="7"/>
  <c r="E428" i="7"/>
  <c r="E440" i="7"/>
  <c r="E448" i="7"/>
  <c r="E456" i="7"/>
  <c r="E468" i="7"/>
  <c r="E480" i="7"/>
  <c r="E492" i="7"/>
  <c r="E504" i="7"/>
  <c r="E512" i="7"/>
  <c r="E524" i="7"/>
  <c r="E532" i="7"/>
  <c r="E544" i="7"/>
  <c r="E556" i="7"/>
  <c r="E568" i="7"/>
  <c r="E572" i="7"/>
  <c r="E584" i="7"/>
  <c r="E596" i="7"/>
  <c r="E608" i="7"/>
  <c r="E620" i="7"/>
  <c r="E624" i="7"/>
  <c r="E636" i="7"/>
  <c r="E648" i="7"/>
  <c r="E660" i="7"/>
  <c r="E672" i="7"/>
  <c r="E680" i="7"/>
  <c r="E692" i="7"/>
  <c r="E700" i="7"/>
  <c r="E712" i="7"/>
  <c r="E724" i="7"/>
  <c r="E732" i="7"/>
  <c r="E744" i="7"/>
  <c r="E756" i="7"/>
  <c r="E768" i="7"/>
  <c r="E780" i="7"/>
  <c r="E788" i="7"/>
  <c r="E796" i="7"/>
  <c r="E808" i="7"/>
  <c r="E824" i="7"/>
  <c r="E836" i="7"/>
  <c r="E844" i="7"/>
  <c r="E856" i="7"/>
  <c r="E860" i="7"/>
  <c r="E864" i="7"/>
  <c r="E868" i="7"/>
  <c r="E872" i="7"/>
  <c r="E876" i="7"/>
  <c r="E880" i="7"/>
  <c r="E884" i="7"/>
  <c r="E888" i="7"/>
  <c r="E892" i="7"/>
  <c r="E896" i="7"/>
  <c r="E900" i="7"/>
  <c r="E904" i="7"/>
  <c r="E908" i="7"/>
  <c r="E912" i="7"/>
  <c r="E916" i="7"/>
  <c r="E920" i="7"/>
  <c r="E924" i="7"/>
  <c r="E928" i="7"/>
  <c r="E932" i="7"/>
  <c r="E936" i="7"/>
  <c r="E948" i="7"/>
  <c r="E952" i="7"/>
  <c r="E956" i="7"/>
  <c r="E960" i="7"/>
  <c r="E964" i="7"/>
  <c r="E968" i="7"/>
  <c r="E972" i="7"/>
  <c r="E976" i="7"/>
  <c r="E980" i="7"/>
  <c r="E984" i="7"/>
  <c r="E988" i="7"/>
  <c r="E992" i="7"/>
  <c r="E996" i="7"/>
  <c r="E1000" i="7"/>
  <c r="E5" i="7"/>
  <c r="E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125" i="7"/>
  <c r="E129" i="7"/>
  <c r="E133" i="7"/>
  <c r="E137" i="7"/>
  <c r="E141" i="7"/>
  <c r="E145" i="7"/>
  <c r="E149" i="7"/>
  <c r="E153" i="7"/>
  <c r="E157" i="7"/>
  <c r="E161" i="7"/>
  <c r="E165" i="7"/>
  <c r="E169" i="7"/>
  <c r="E173" i="7"/>
  <c r="E177" i="7"/>
  <c r="E181" i="7"/>
  <c r="E185" i="7"/>
  <c r="E189" i="7"/>
  <c r="E193" i="7"/>
  <c r="E197" i="7"/>
  <c r="E201" i="7"/>
  <c r="E205" i="7"/>
  <c r="E209" i="7"/>
  <c r="E213" i="7"/>
  <c r="E217" i="7"/>
  <c r="E221" i="7"/>
  <c r="E225" i="7"/>
  <c r="E229" i="7"/>
  <c r="E233" i="7"/>
  <c r="E237" i="7"/>
  <c r="E241" i="7"/>
  <c r="E245" i="7"/>
  <c r="E249" i="7"/>
  <c r="E253" i="7"/>
  <c r="E257" i="7"/>
  <c r="E261" i="7"/>
  <c r="E265" i="7"/>
  <c r="E269" i="7"/>
  <c r="E273" i="7"/>
  <c r="E277" i="7"/>
  <c r="E281" i="7"/>
  <c r="E285" i="7"/>
  <c r="E289" i="7"/>
  <c r="E293" i="7"/>
  <c r="E297" i="7"/>
  <c r="E301" i="7"/>
  <c r="E305" i="7"/>
  <c r="E309" i="7"/>
  <c r="E313" i="7"/>
  <c r="E317" i="7"/>
  <c r="E321" i="7"/>
  <c r="E325" i="7"/>
  <c r="E329" i="7"/>
  <c r="E333" i="7"/>
  <c r="E337" i="7"/>
  <c r="E341" i="7"/>
  <c r="E345" i="7"/>
  <c r="E349" i="7"/>
  <c r="E353" i="7"/>
  <c r="E357" i="7"/>
  <c r="E361" i="7"/>
  <c r="E365" i="7"/>
  <c r="E369" i="7"/>
  <c r="E373" i="7"/>
  <c r="E377" i="7"/>
  <c r="E381" i="7"/>
  <c r="E385" i="7"/>
  <c r="E389" i="7"/>
  <c r="E393" i="7"/>
  <c r="E397" i="7"/>
  <c r="E401" i="7"/>
  <c r="E405" i="7"/>
  <c r="E409" i="7"/>
  <c r="E413" i="7"/>
  <c r="E417" i="7"/>
  <c r="E421" i="7"/>
  <c r="E425" i="7"/>
  <c r="E429" i="7"/>
  <c r="E433" i="7"/>
  <c r="E437" i="7"/>
  <c r="E441" i="7"/>
  <c r="E445" i="7"/>
  <c r="E449" i="7"/>
  <c r="E453" i="7"/>
  <c r="E457" i="7"/>
  <c r="E461" i="7"/>
  <c r="E465" i="7"/>
  <c r="E469" i="7"/>
  <c r="E473" i="7"/>
  <c r="E477" i="7"/>
  <c r="E481" i="7"/>
  <c r="E485" i="7"/>
  <c r="E489" i="7"/>
  <c r="E493" i="7"/>
  <c r="E497" i="7"/>
  <c r="E501" i="7"/>
  <c r="E505" i="7"/>
  <c r="E509" i="7"/>
  <c r="E513" i="7"/>
  <c r="E517" i="7"/>
  <c r="E521" i="7"/>
  <c r="E525" i="7"/>
  <c r="E529" i="7"/>
  <c r="E533" i="7"/>
  <c r="E537" i="7"/>
  <c r="E541" i="7"/>
  <c r="E545" i="7"/>
  <c r="E549" i="7"/>
  <c r="E553" i="7"/>
  <c r="E557" i="7"/>
  <c r="E561" i="7"/>
  <c r="E565" i="7"/>
  <c r="E569" i="7"/>
  <c r="E573" i="7"/>
  <c r="E577" i="7"/>
  <c r="E581" i="7"/>
  <c r="E585" i="7"/>
  <c r="E589" i="7"/>
  <c r="E593" i="7"/>
  <c r="E597" i="7"/>
  <c r="E601" i="7"/>
  <c r="E605" i="7"/>
  <c r="E609" i="7"/>
  <c r="E613" i="7"/>
  <c r="E617" i="7"/>
  <c r="E621" i="7"/>
  <c r="E625" i="7"/>
  <c r="E629" i="7"/>
  <c r="E633" i="7"/>
  <c r="E637" i="7"/>
  <c r="E641" i="7"/>
  <c r="E645" i="7"/>
  <c r="E649" i="7"/>
  <c r="E653" i="7"/>
  <c r="E657" i="7"/>
  <c r="E661" i="7"/>
  <c r="E665" i="7"/>
  <c r="E669" i="7"/>
  <c r="E673" i="7"/>
  <c r="E677" i="7"/>
  <c r="E681" i="7"/>
  <c r="E685" i="7"/>
  <c r="E689" i="7"/>
  <c r="E693" i="7"/>
  <c r="E697" i="7"/>
  <c r="E701" i="7"/>
  <c r="E705" i="7"/>
  <c r="E709" i="7"/>
  <c r="E713" i="7"/>
  <c r="E717" i="7"/>
  <c r="E721" i="7"/>
  <c r="E725" i="7"/>
  <c r="E729" i="7"/>
  <c r="E733" i="7"/>
  <c r="E737" i="7"/>
  <c r="E741" i="7"/>
  <c r="E745" i="7"/>
  <c r="E749" i="7"/>
  <c r="E753" i="7"/>
  <c r="E757" i="7"/>
  <c r="E761" i="7"/>
  <c r="E765" i="7"/>
  <c r="E769" i="7"/>
  <c r="E773" i="7"/>
  <c r="E777" i="7"/>
  <c r="E781" i="7"/>
  <c r="E785" i="7"/>
  <c r="E789" i="7"/>
  <c r="E793" i="7"/>
  <c r="E797" i="7"/>
  <c r="E801" i="7"/>
  <c r="E805" i="7"/>
  <c r="E809" i="7"/>
  <c r="E813" i="7"/>
  <c r="E817" i="7"/>
  <c r="E821" i="7"/>
  <c r="E825" i="7"/>
  <c r="E829" i="7"/>
  <c r="E833" i="7"/>
  <c r="E837" i="7"/>
  <c r="E841" i="7"/>
  <c r="E845" i="7"/>
  <c r="E849" i="7"/>
  <c r="E853" i="7"/>
  <c r="E857" i="7"/>
  <c r="E861" i="7"/>
  <c r="E865" i="7"/>
  <c r="E869" i="7"/>
  <c r="E873" i="7"/>
  <c r="E877" i="7"/>
  <c r="E881" i="7"/>
  <c r="E885" i="7"/>
  <c r="E889" i="7"/>
  <c r="E893" i="7"/>
  <c r="E897" i="7"/>
  <c r="E901" i="7"/>
  <c r="E905" i="7"/>
  <c r="E909" i="7"/>
  <c r="E913" i="7"/>
  <c r="E917" i="7"/>
  <c r="E921" i="7"/>
  <c r="E925" i="7"/>
  <c r="E929" i="7"/>
  <c r="E933" i="7"/>
  <c r="E937" i="7"/>
  <c r="E941" i="7"/>
  <c r="E945" i="7"/>
  <c r="E949" i="7"/>
  <c r="E953" i="7"/>
  <c r="E957" i="7"/>
  <c r="E961" i="7"/>
  <c r="E965" i="7"/>
  <c r="E969" i="7"/>
  <c r="E973" i="7"/>
  <c r="E977" i="7"/>
  <c r="E981" i="7"/>
  <c r="E985" i="7"/>
  <c r="E989" i="7"/>
  <c r="E993" i="7"/>
  <c r="E997" i="7"/>
  <c r="E1001" i="7"/>
  <c r="E16" i="7"/>
  <c r="E32" i="7"/>
  <c r="E44" i="7"/>
  <c r="E56" i="7"/>
  <c r="E64" i="7"/>
  <c r="E76" i="7"/>
  <c r="E92" i="7"/>
  <c r="E100" i="7"/>
  <c r="E112" i="7"/>
  <c r="E124" i="7"/>
  <c r="E140" i="7"/>
  <c r="E152" i="7"/>
  <c r="E168" i="7"/>
  <c r="E180" i="7"/>
  <c r="E188" i="7"/>
  <c r="E200" i="7"/>
  <c r="E212" i="7"/>
  <c r="E224" i="7"/>
  <c r="E240" i="7"/>
  <c r="E252" i="7"/>
  <c r="E260" i="7"/>
  <c r="E276" i="7"/>
  <c r="E292" i="7"/>
  <c r="E304" i="7"/>
  <c r="E312" i="7"/>
  <c r="E324" i="7"/>
  <c r="E336" i="7"/>
  <c r="E352" i="7"/>
  <c r="E364" i="7"/>
  <c r="E372" i="7"/>
  <c r="E388" i="7"/>
  <c r="E396" i="7"/>
  <c r="E408" i="7"/>
  <c r="E424" i="7"/>
  <c r="E436" i="7"/>
  <c r="E452" i="7"/>
  <c r="E460" i="7"/>
  <c r="E472" i="7"/>
  <c r="E484" i="7"/>
  <c r="E496" i="7"/>
  <c r="E508" i="7"/>
  <c r="E520" i="7"/>
  <c r="E536" i="7"/>
  <c r="E548" i="7"/>
  <c r="E560" i="7"/>
  <c r="E580" i="7"/>
  <c r="E592" i="7"/>
  <c r="E600" i="7"/>
  <c r="E612" i="7"/>
  <c r="E628" i="7"/>
  <c r="E640" i="7"/>
  <c r="E652" i="7"/>
  <c r="E664" i="7"/>
  <c r="E676" i="7"/>
  <c r="E688" i="7"/>
  <c r="E704" i="7"/>
  <c r="E716" i="7"/>
  <c r="E728" i="7"/>
  <c r="E740" i="7"/>
  <c r="E752" i="7"/>
  <c r="E760" i="7"/>
  <c r="E772" i="7"/>
  <c r="E784" i="7"/>
  <c r="E800" i="7"/>
  <c r="E812" i="7"/>
  <c r="E820" i="7"/>
  <c r="E832" i="7"/>
  <c r="E848" i="7"/>
  <c r="E944" i="7"/>
  <c r="E6" i="7"/>
  <c r="E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E122" i="7"/>
  <c r="E126" i="7"/>
  <c r="E130" i="7"/>
  <c r="E134" i="7"/>
  <c r="E138" i="7"/>
  <c r="E142" i="7"/>
  <c r="E146" i="7"/>
  <c r="E150" i="7"/>
  <c r="E154" i="7"/>
  <c r="E158" i="7"/>
  <c r="E162" i="7"/>
  <c r="E166" i="7"/>
  <c r="E170" i="7"/>
  <c r="E174" i="7"/>
  <c r="E178" i="7"/>
  <c r="E182" i="7"/>
  <c r="E186" i="7"/>
  <c r="E190" i="7"/>
  <c r="E194" i="7"/>
  <c r="E198" i="7"/>
  <c r="E202" i="7"/>
  <c r="E206" i="7"/>
  <c r="E210" i="7"/>
  <c r="E214" i="7"/>
  <c r="E218" i="7"/>
  <c r="E222" i="7"/>
  <c r="E226" i="7"/>
  <c r="E230" i="7"/>
  <c r="E234" i="7"/>
  <c r="E238" i="7"/>
  <c r="E242" i="7"/>
  <c r="E246" i="7"/>
  <c r="E250" i="7"/>
  <c r="E254" i="7"/>
  <c r="E258" i="7"/>
  <c r="E262" i="7"/>
  <c r="E266" i="7"/>
  <c r="E270" i="7"/>
  <c r="E274" i="7"/>
  <c r="E278" i="7"/>
  <c r="E282" i="7"/>
  <c r="E286" i="7"/>
  <c r="E290" i="7"/>
  <c r="E294" i="7"/>
  <c r="E298" i="7"/>
  <c r="E302" i="7"/>
  <c r="E306" i="7"/>
  <c r="E310" i="7"/>
  <c r="E314" i="7"/>
  <c r="E318" i="7"/>
  <c r="E322" i="7"/>
  <c r="E326" i="7"/>
  <c r="E330" i="7"/>
  <c r="E334" i="7"/>
  <c r="E338" i="7"/>
  <c r="E342" i="7"/>
  <c r="E346" i="7"/>
  <c r="E350" i="7"/>
  <c r="E354" i="7"/>
  <c r="E358" i="7"/>
  <c r="E362" i="7"/>
  <c r="E366" i="7"/>
  <c r="E370" i="7"/>
  <c r="E374" i="7"/>
  <c r="E378" i="7"/>
  <c r="E382" i="7"/>
  <c r="E386" i="7"/>
  <c r="E390" i="7"/>
  <c r="E394" i="7"/>
  <c r="E398" i="7"/>
  <c r="E402" i="7"/>
  <c r="E406" i="7"/>
  <c r="E410" i="7"/>
  <c r="E414" i="7"/>
  <c r="E418" i="7"/>
  <c r="E422" i="7"/>
  <c r="E426" i="7"/>
  <c r="E430" i="7"/>
  <c r="E434" i="7"/>
  <c r="E438" i="7"/>
  <c r="E442" i="7"/>
  <c r="E446" i="7"/>
  <c r="E450" i="7"/>
  <c r="E454" i="7"/>
  <c r="E458" i="7"/>
  <c r="E462" i="7"/>
  <c r="E466" i="7"/>
  <c r="E470" i="7"/>
  <c r="E474" i="7"/>
  <c r="E478" i="7"/>
  <c r="E482" i="7"/>
  <c r="E486" i="7"/>
  <c r="E490" i="7"/>
  <c r="E494" i="7"/>
  <c r="E498" i="7"/>
  <c r="E502" i="7"/>
  <c r="E506" i="7"/>
  <c r="E510" i="7"/>
  <c r="E514" i="7"/>
  <c r="E518" i="7"/>
  <c r="E522" i="7"/>
  <c r="E526" i="7"/>
  <c r="E530" i="7"/>
  <c r="E534" i="7"/>
  <c r="E538" i="7"/>
  <c r="E542" i="7"/>
  <c r="E546" i="7"/>
  <c r="E550" i="7"/>
  <c r="E554" i="7"/>
  <c r="E558" i="7"/>
  <c r="E562" i="7"/>
  <c r="E566" i="7"/>
  <c r="E570" i="7"/>
  <c r="E574" i="7"/>
  <c r="E578" i="7"/>
  <c r="E582" i="7"/>
  <c r="E586" i="7"/>
  <c r="E590" i="7"/>
  <c r="E594" i="7"/>
  <c r="E598" i="7"/>
  <c r="E602" i="7"/>
  <c r="E606" i="7"/>
  <c r="E610" i="7"/>
  <c r="E614" i="7"/>
  <c r="E618" i="7"/>
  <c r="E622" i="7"/>
  <c r="E626" i="7"/>
  <c r="E630" i="7"/>
  <c r="E634" i="7"/>
  <c r="E638" i="7"/>
  <c r="E642" i="7"/>
  <c r="E646" i="7"/>
  <c r="E650" i="7"/>
  <c r="E654" i="7"/>
  <c r="E658" i="7"/>
  <c r="E662" i="7"/>
  <c r="E666" i="7"/>
  <c r="E670" i="7"/>
  <c r="E674" i="7"/>
  <c r="E678" i="7"/>
  <c r="E682" i="7"/>
  <c r="E686" i="7"/>
  <c r="E690" i="7"/>
  <c r="E694" i="7"/>
  <c r="E698" i="7"/>
  <c r="E702" i="7"/>
  <c r="E706" i="7"/>
  <c r="E710" i="7"/>
  <c r="E714" i="7"/>
  <c r="E718" i="7"/>
  <c r="E722" i="7"/>
  <c r="E726" i="7"/>
  <c r="E730" i="7"/>
  <c r="E734" i="7"/>
  <c r="E738" i="7"/>
  <c r="E742" i="7"/>
  <c r="E746" i="7"/>
  <c r="E750" i="7"/>
  <c r="E754" i="7"/>
  <c r="E758" i="7"/>
  <c r="E762" i="7"/>
  <c r="E766" i="7"/>
  <c r="E770" i="7"/>
  <c r="E774" i="7"/>
  <c r="E778" i="7"/>
  <c r="E782" i="7"/>
  <c r="E786" i="7"/>
  <c r="E790" i="7"/>
  <c r="E794" i="7"/>
  <c r="E798" i="7"/>
  <c r="E802" i="7"/>
  <c r="E806" i="7"/>
  <c r="E810" i="7"/>
  <c r="E814" i="7"/>
  <c r="E818" i="7"/>
  <c r="E822" i="7"/>
  <c r="E826" i="7"/>
  <c r="E830" i="7"/>
  <c r="E834" i="7"/>
  <c r="E838" i="7"/>
  <c r="E842" i="7"/>
  <c r="E846" i="7"/>
  <c r="E850" i="7"/>
  <c r="E854" i="7"/>
  <c r="E858" i="7"/>
  <c r="E862" i="7"/>
  <c r="E866" i="7"/>
  <c r="E870" i="7"/>
  <c r="E874" i="7"/>
  <c r="E878" i="7"/>
  <c r="E882" i="7"/>
  <c r="E886" i="7"/>
  <c r="E890" i="7"/>
  <c r="E894" i="7"/>
  <c r="E898" i="7"/>
  <c r="E902" i="7"/>
  <c r="E906" i="7"/>
  <c r="E910" i="7"/>
  <c r="E914" i="7"/>
  <c r="E918" i="7"/>
  <c r="E922" i="7"/>
  <c r="E926" i="7"/>
  <c r="E930" i="7"/>
  <c r="E934" i="7"/>
  <c r="E938" i="7"/>
  <c r="E942" i="7"/>
  <c r="E946" i="7"/>
  <c r="E950" i="7"/>
  <c r="E954" i="7"/>
  <c r="E958" i="7"/>
  <c r="E962" i="7"/>
  <c r="E966" i="7"/>
  <c r="E970" i="7"/>
  <c r="E974" i="7"/>
  <c r="E978" i="7"/>
  <c r="E982" i="7"/>
  <c r="E986" i="7"/>
  <c r="E990" i="7"/>
  <c r="E994" i="7"/>
  <c r="E998" i="7"/>
  <c r="E1002" i="7"/>
  <c r="E12" i="7"/>
  <c r="E24" i="7"/>
  <c r="E40" i="7"/>
  <c r="E52" i="7"/>
  <c r="E68" i="7"/>
  <c r="E80" i="7"/>
  <c r="E88" i="7"/>
  <c r="E104" i="7"/>
  <c r="E116" i="7"/>
  <c r="E132" i="7"/>
  <c r="E144" i="7"/>
  <c r="E156" i="7"/>
  <c r="E164" i="7"/>
  <c r="E176" i="7"/>
  <c r="E192" i="7"/>
  <c r="E204" i="7"/>
  <c r="E216" i="7"/>
  <c r="E228" i="7"/>
  <c r="E236" i="7"/>
  <c r="E248" i="7"/>
  <c r="E268" i="7"/>
  <c r="E280" i="7"/>
  <c r="E288" i="7"/>
  <c r="E300" i="7"/>
  <c r="E316" i="7"/>
  <c r="E328" i="7"/>
  <c r="E340" i="7"/>
  <c r="E348" i="7"/>
  <c r="E360" i="7"/>
  <c r="E376" i="7"/>
  <c r="E384" i="7"/>
  <c r="E400" i="7"/>
  <c r="E412" i="7"/>
  <c r="E420" i="7"/>
  <c r="E432" i="7"/>
  <c r="E444" i="7"/>
  <c r="E464" i="7"/>
  <c r="E476" i="7"/>
  <c r="E488" i="7"/>
  <c r="E500" i="7"/>
  <c r="E516" i="7"/>
  <c r="E528" i="7"/>
  <c r="E540" i="7"/>
  <c r="E552" i="7"/>
  <c r="E564" i="7"/>
  <c r="E576" i="7"/>
  <c r="E588" i="7"/>
  <c r="E604" i="7"/>
  <c r="E616" i="7"/>
  <c r="E632" i="7"/>
  <c r="E644" i="7"/>
  <c r="E656" i="7"/>
  <c r="E668" i="7"/>
  <c r="E684" i="7"/>
  <c r="E696" i="7"/>
  <c r="E708" i="7"/>
  <c r="E720" i="7"/>
  <c r="E736" i="7"/>
  <c r="E748" i="7"/>
  <c r="E764" i="7"/>
  <c r="E776" i="7"/>
  <c r="E792" i="7"/>
  <c r="E804" i="7"/>
  <c r="E816" i="7"/>
  <c r="E828" i="7"/>
  <c r="E840" i="7"/>
  <c r="E852" i="7"/>
  <c r="E940" i="7"/>
  <c r="E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91" i="7"/>
  <c r="E95" i="7"/>
  <c r="E99" i="7"/>
  <c r="E103" i="7"/>
  <c r="E107" i="7"/>
  <c r="E111" i="7"/>
  <c r="E115" i="7"/>
  <c r="E119" i="7"/>
  <c r="E123" i="7"/>
  <c r="E127" i="7"/>
  <c r="E131" i="7"/>
  <c r="E135" i="7"/>
  <c r="E139" i="7"/>
  <c r="E143" i="7"/>
  <c r="E147" i="7"/>
  <c r="E151" i="7"/>
  <c r="E155" i="7"/>
  <c r="E159" i="7"/>
  <c r="E163" i="7"/>
  <c r="E167" i="7"/>
  <c r="E171" i="7"/>
  <c r="E175" i="7"/>
  <c r="E179" i="7"/>
  <c r="E183" i="7"/>
  <c r="E187" i="7"/>
  <c r="E191" i="7"/>
  <c r="E195" i="7"/>
  <c r="E199" i="7"/>
  <c r="E203" i="7"/>
  <c r="E207" i="7"/>
  <c r="E211" i="7"/>
  <c r="E215" i="7"/>
  <c r="E219" i="7"/>
  <c r="E223" i="7"/>
  <c r="E227" i="7"/>
  <c r="E231" i="7"/>
  <c r="E235" i="7"/>
  <c r="E239" i="7"/>
  <c r="E243" i="7"/>
  <c r="E247" i="7"/>
  <c r="E251" i="7"/>
  <c r="E255" i="7"/>
  <c r="E259" i="7"/>
  <c r="E263" i="7"/>
  <c r="E267" i="7"/>
  <c r="E271" i="7"/>
  <c r="E275" i="7"/>
  <c r="E279" i="7"/>
  <c r="E283" i="7"/>
  <c r="E287" i="7"/>
  <c r="E291" i="7"/>
  <c r="E295" i="7"/>
  <c r="E299" i="7"/>
  <c r="E303" i="7"/>
  <c r="E307" i="7"/>
  <c r="E311" i="7"/>
  <c r="E315" i="7"/>
  <c r="E319" i="7"/>
  <c r="E323" i="7"/>
  <c r="E327" i="7"/>
  <c r="E331" i="7"/>
  <c r="E335" i="7"/>
  <c r="E339" i="7"/>
  <c r="E343" i="7"/>
  <c r="E347" i="7"/>
  <c r="E351" i="7"/>
  <c r="E355" i="7"/>
  <c r="E359" i="7"/>
  <c r="E363" i="7"/>
  <c r="E367" i="7"/>
  <c r="E371" i="7"/>
  <c r="E375" i="7"/>
  <c r="E379" i="7"/>
  <c r="E383" i="7"/>
  <c r="E387" i="7"/>
  <c r="E391" i="7"/>
  <c r="E395" i="7"/>
  <c r="E399" i="7"/>
  <c r="E403" i="7"/>
  <c r="E407" i="7"/>
  <c r="E411" i="7"/>
  <c r="E415" i="7"/>
  <c r="E419" i="7"/>
  <c r="E423" i="7"/>
  <c r="E427" i="7"/>
  <c r="E431" i="7"/>
  <c r="E435" i="7"/>
  <c r="E439" i="7"/>
  <c r="E443" i="7"/>
  <c r="E447" i="7"/>
  <c r="E451" i="7"/>
  <c r="E455" i="7"/>
  <c r="E459" i="7"/>
  <c r="E463" i="7"/>
  <c r="E467" i="7"/>
  <c r="E471" i="7"/>
  <c r="E475" i="7"/>
  <c r="E479" i="7"/>
  <c r="E483" i="7"/>
  <c r="E487" i="7"/>
  <c r="E491" i="7"/>
  <c r="E495" i="7"/>
  <c r="E499" i="7"/>
  <c r="E503" i="7"/>
  <c r="E507" i="7"/>
  <c r="E511" i="7"/>
  <c r="E515" i="7"/>
  <c r="E519" i="7"/>
  <c r="E523" i="7"/>
  <c r="E527" i="7"/>
  <c r="E531" i="7"/>
  <c r="E535" i="7"/>
  <c r="E539" i="7"/>
  <c r="E543" i="7"/>
  <c r="E547" i="7"/>
  <c r="E551" i="7"/>
  <c r="E555" i="7"/>
  <c r="E559" i="7"/>
  <c r="E563" i="7"/>
  <c r="E567" i="7"/>
  <c r="E571" i="7"/>
  <c r="E575" i="7"/>
  <c r="E579" i="7"/>
  <c r="E583" i="7"/>
  <c r="E587" i="7"/>
  <c r="E591" i="7"/>
  <c r="E595" i="7"/>
  <c r="E599" i="7"/>
  <c r="E603" i="7"/>
  <c r="E607" i="7"/>
  <c r="E611" i="7"/>
  <c r="E615" i="7"/>
  <c r="E619" i="7"/>
  <c r="E623" i="7"/>
  <c r="E627" i="7"/>
  <c r="E631" i="7"/>
  <c r="E635" i="7"/>
  <c r="E639" i="7"/>
  <c r="E643" i="7"/>
  <c r="E647" i="7"/>
  <c r="E651" i="7"/>
  <c r="E655" i="7"/>
  <c r="E659" i="7"/>
  <c r="E663" i="7"/>
  <c r="E667" i="7"/>
  <c r="E671" i="7"/>
  <c r="E675" i="7"/>
  <c r="E679" i="7"/>
  <c r="E683" i="7"/>
  <c r="E687" i="7"/>
  <c r="E691" i="7"/>
  <c r="E695" i="7"/>
  <c r="E699" i="7"/>
  <c r="E703" i="7"/>
  <c r="E707" i="7"/>
  <c r="E711" i="7"/>
  <c r="E715" i="7"/>
  <c r="E719" i="7"/>
  <c r="E723" i="7"/>
  <c r="E727" i="7"/>
  <c r="E731" i="7"/>
  <c r="E735" i="7"/>
  <c r="E739" i="7"/>
  <c r="E743" i="7"/>
  <c r="E747" i="7"/>
  <c r="E751" i="7"/>
  <c r="E755" i="7"/>
  <c r="E759" i="7"/>
  <c r="E763" i="7"/>
  <c r="E767" i="7"/>
  <c r="E771" i="7"/>
  <c r="E775" i="7"/>
  <c r="E779" i="7"/>
  <c r="E783" i="7"/>
  <c r="E787" i="7"/>
  <c r="E791" i="7"/>
  <c r="E795" i="7"/>
  <c r="E799" i="7"/>
  <c r="E803" i="7"/>
  <c r="E807" i="7"/>
  <c r="E811" i="7"/>
  <c r="E815" i="7"/>
  <c r="E819" i="7"/>
  <c r="E823" i="7"/>
  <c r="E827" i="7"/>
  <c r="E831" i="7"/>
  <c r="E835" i="7"/>
  <c r="E839" i="7"/>
  <c r="E843" i="7"/>
  <c r="E847" i="7"/>
  <c r="E851" i="7"/>
  <c r="E855" i="7"/>
  <c r="E859" i="7"/>
  <c r="E863" i="7"/>
  <c r="E867" i="7"/>
  <c r="E871" i="7"/>
  <c r="E875" i="7"/>
  <c r="E879" i="7"/>
  <c r="E883" i="7"/>
  <c r="E887" i="7"/>
  <c r="E891" i="7"/>
  <c r="E895" i="7"/>
  <c r="E899" i="7"/>
  <c r="E903" i="7"/>
  <c r="E907" i="7"/>
  <c r="E911" i="7"/>
  <c r="E915" i="7"/>
  <c r="E919" i="7"/>
  <c r="E923" i="7"/>
  <c r="E927" i="7"/>
  <c r="E931" i="7"/>
  <c r="E935" i="7"/>
  <c r="E939" i="7"/>
  <c r="E943" i="7"/>
  <c r="E947" i="7"/>
  <c r="E951" i="7"/>
  <c r="E955" i="7"/>
  <c r="E959" i="7"/>
  <c r="E963" i="7"/>
  <c r="E967" i="7"/>
  <c r="E971" i="7"/>
  <c r="E975" i="7"/>
  <c r="E979" i="7"/>
  <c r="E983" i="7"/>
  <c r="E987" i="7"/>
  <c r="E991" i="7"/>
  <c r="E995" i="7"/>
  <c r="E999" i="7"/>
  <c r="E1003" i="7"/>
  <c r="E4" i="7"/>
  <c r="D4" i="7"/>
  <c r="C8" i="7"/>
  <c r="I8" i="7" s="1"/>
  <c r="K8" i="7" s="1"/>
  <c r="D8" i="7"/>
  <c r="C12" i="7"/>
  <c r="I12" i="7" s="1"/>
  <c r="K12" i="7" s="1"/>
  <c r="D12" i="7"/>
  <c r="C16" i="7"/>
  <c r="I16" i="7" s="1"/>
  <c r="K16" i="7" s="1"/>
  <c r="D16" i="7"/>
  <c r="C20" i="7"/>
  <c r="I20" i="7" s="1"/>
  <c r="K20" i="7" s="1"/>
  <c r="D20" i="7"/>
  <c r="C24" i="7"/>
  <c r="I24" i="7" s="1"/>
  <c r="K24" i="7" s="1"/>
  <c r="D24" i="7"/>
  <c r="J24" i="7" s="1"/>
  <c r="L24" i="7" s="1"/>
  <c r="C28" i="7"/>
  <c r="I28" i="7" s="1"/>
  <c r="K28" i="7" s="1"/>
  <c r="D28" i="7"/>
  <c r="C32" i="7"/>
  <c r="I32" i="7" s="1"/>
  <c r="K32" i="7" s="1"/>
  <c r="D32" i="7"/>
  <c r="C36" i="7"/>
  <c r="I36" i="7" s="1"/>
  <c r="K36" i="7" s="1"/>
  <c r="D36" i="7"/>
  <c r="C40" i="7"/>
  <c r="I40" i="7" s="1"/>
  <c r="K40" i="7" s="1"/>
  <c r="D40" i="7"/>
  <c r="C44" i="7"/>
  <c r="I44" i="7" s="1"/>
  <c r="K44" i="7" s="1"/>
  <c r="D44" i="7"/>
  <c r="J44" i="7" s="1"/>
  <c r="L44" i="7" s="1"/>
  <c r="C48" i="7"/>
  <c r="I48" i="7" s="1"/>
  <c r="K48" i="7" s="1"/>
  <c r="D48" i="7"/>
  <c r="C52" i="7"/>
  <c r="I52" i="7" s="1"/>
  <c r="K52" i="7" s="1"/>
  <c r="D52" i="7"/>
  <c r="C56" i="7"/>
  <c r="I56" i="7" s="1"/>
  <c r="K56" i="7" s="1"/>
  <c r="D56" i="7"/>
  <c r="C60" i="7"/>
  <c r="I60" i="7" s="1"/>
  <c r="K60" i="7" s="1"/>
  <c r="D60" i="7"/>
  <c r="C64" i="7"/>
  <c r="I64" i="7" s="1"/>
  <c r="K64" i="7" s="1"/>
  <c r="D64" i="7"/>
  <c r="C68" i="7"/>
  <c r="I68" i="7" s="1"/>
  <c r="K68" i="7" s="1"/>
  <c r="D68" i="7"/>
  <c r="C72" i="7"/>
  <c r="I72" i="7" s="1"/>
  <c r="K72" i="7" s="1"/>
  <c r="D72" i="7"/>
  <c r="C76" i="7"/>
  <c r="I76" i="7" s="1"/>
  <c r="K76" i="7" s="1"/>
  <c r="D76" i="7"/>
  <c r="C80" i="7"/>
  <c r="I80" i="7" s="1"/>
  <c r="K80" i="7" s="1"/>
  <c r="D80" i="7"/>
  <c r="J80" i="7" s="1"/>
  <c r="L80" i="7" s="1"/>
  <c r="C84" i="7"/>
  <c r="I84" i="7" s="1"/>
  <c r="K84" i="7" s="1"/>
  <c r="D84" i="7"/>
  <c r="C88" i="7"/>
  <c r="I88" i="7" s="1"/>
  <c r="K88" i="7" s="1"/>
  <c r="D88" i="7"/>
  <c r="C92" i="7"/>
  <c r="I92" i="7" s="1"/>
  <c r="K92" i="7" s="1"/>
  <c r="D92" i="7"/>
  <c r="C96" i="7"/>
  <c r="I96" i="7" s="1"/>
  <c r="K96" i="7" s="1"/>
  <c r="D96" i="7"/>
  <c r="C100" i="7"/>
  <c r="I100" i="7" s="1"/>
  <c r="K100" i="7" s="1"/>
  <c r="D100" i="7"/>
  <c r="C104" i="7"/>
  <c r="I104" i="7" s="1"/>
  <c r="K104" i="7" s="1"/>
  <c r="D104" i="7"/>
  <c r="C108" i="7"/>
  <c r="I108" i="7" s="1"/>
  <c r="K108" i="7" s="1"/>
  <c r="D108" i="7"/>
  <c r="C112" i="7"/>
  <c r="I112" i="7" s="1"/>
  <c r="K112" i="7" s="1"/>
  <c r="D112" i="7"/>
  <c r="C116" i="7"/>
  <c r="I116" i="7" s="1"/>
  <c r="K116" i="7" s="1"/>
  <c r="D116" i="7"/>
  <c r="C120" i="7"/>
  <c r="I120" i="7" s="1"/>
  <c r="K120" i="7" s="1"/>
  <c r="D120" i="7"/>
  <c r="C124" i="7"/>
  <c r="I124" i="7" s="1"/>
  <c r="K124" i="7" s="1"/>
  <c r="D124" i="7"/>
  <c r="C128" i="7"/>
  <c r="I128" i="7" s="1"/>
  <c r="K128" i="7" s="1"/>
  <c r="D128" i="7"/>
  <c r="C132" i="7"/>
  <c r="I132" i="7" s="1"/>
  <c r="K132" i="7" s="1"/>
  <c r="D132" i="7"/>
  <c r="C136" i="7"/>
  <c r="I136" i="7" s="1"/>
  <c r="K136" i="7" s="1"/>
  <c r="D136" i="7"/>
  <c r="C140" i="7"/>
  <c r="I140" i="7" s="1"/>
  <c r="K140" i="7" s="1"/>
  <c r="D140" i="7"/>
  <c r="J140" i="7" s="1"/>
  <c r="L140" i="7" s="1"/>
  <c r="C144" i="7"/>
  <c r="I144" i="7" s="1"/>
  <c r="K144" i="7" s="1"/>
  <c r="D144" i="7"/>
  <c r="C148" i="7"/>
  <c r="I148" i="7" s="1"/>
  <c r="K148" i="7" s="1"/>
  <c r="D148" i="7"/>
  <c r="C152" i="7"/>
  <c r="I152" i="7" s="1"/>
  <c r="K152" i="7" s="1"/>
  <c r="D152" i="7"/>
  <c r="C156" i="7"/>
  <c r="I156" i="7" s="1"/>
  <c r="K156" i="7" s="1"/>
  <c r="D156" i="7"/>
  <c r="C160" i="7"/>
  <c r="I160" i="7" s="1"/>
  <c r="K160" i="7" s="1"/>
  <c r="D160" i="7"/>
  <c r="J160" i="7" s="1"/>
  <c r="L160" i="7" s="1"/>
  <c r="C164" i="7"/>
  <c r="I164" i="7" s="1"/>
  <c r="K164" i="7" s="1"/>
  <c r="D164" i="7"/>
  <c r="C168" i="7"/>
  <c r="I168" i="7" s="1"/>
  <c r="K168" i="7" s="1"/>
  <c r="D168" i="7"/>
  <c r="C172" i="7"/>
  <c r="I172" i="7" s="1"/>
  <c r="K172" i="7" s="1"/>
  <c r="D172" i="7"/>
  <c r="C176" i="7"/>
  <c r="I176" i="7" s="1"/>
  <c r="K176" i="7" s="1"/>
  <c r="D176" i="7"/>
  <c r="J176" i="7" s="1"/>
  <c r="L176" i="7" s="1"/>
  <c r="C180" i="7"/>
  <c r="I180" i="7" s="1"/>
  <c r="K180" i="7" s="1"/>
  <c r="D180" i="7"/>
  <c r="C184" i="7"/>
  <c r="I184" i="7" s="1"/>
  <c r="K184" i="7" s="1"/>
  <c r="D184" i="7"/>
  <c r="C188" i="7"/>
  <c r="I188" i="7" s="1"/>
  <c r="K188" i="7" s="1"/>
  <c r="D188" i="7"/>
  <c r="C192" i="7"/>
  <c r="I192" i="7" s="1"/>
  <c r="K192" i="7" s="1"/>
  <c r="D192" i="7"/>
  <c r="C196" i="7"/>
  <c r="I196" i="7" s="1"/>
  <c r="K196" i="7" s="1"/>
  <c r="D196" i="7"/>
  <c r="C200" i="7"/>
  <c r="I200" i="7" s="1"/>
  <c r="K200" i="7" s="1"/>
  <c r="D200" i="7"/>
  <c r="C204" i="7"/>
  <c r="I204" i="7" s="1"/>
  <c r="K204" i="7" s="1"/>
  <c r="D204" i="7"/>
  <c r="C208" i="7"/>
  <c r="I208" i="7" s="1"/>
  <c r="K208" i="7" s="1"/>
  <c r="D208" i="7"/>
  <c r="C212" i="7"/>
  <c r="I212" i="7" s="1"/>
  <c r="K212" i="7" s="1"/>
  <c r="D212" i="7"/>
  <c r="C216" i="7"/>
  <c r="I216" i="7" s="1"/>
  <c r="K216" i="7" s="1"/>
  <c r="D216" i="7"/>
  <c r="C220" i="7"/>
  <c r="I220" i="7" s="1"/>
  <c r="K220" i="7" s="1"/>
  <c r="D220" i="7"/>
  <c r="C224" i="7"/>
  <c r="I224" i="7" s="1"/>
  <c r="K224" i="7" s="1"/>
  <c r="D224" i="7"/>
  <c r="C228" i="7"/>
  <c r="I228" i="7" s="1"/>
  <c r="K228" i="7" s="1"/>
  <c r="D228" i="7"/>
  <c r="C232" i="7"/>
  <c r="I232" i="7" s="1"/>
  <c r="K232" i="7" s="1"/>
  <c r="D232" i="7"/>
  <c r="C236" i="7"/>
  <c r="I236" i="7" s="1"/>
  <c r="K236" i="7" s="1"/>
  <c r="D236" i="7"/>
  <c r="C240" i="7"/>
  <c r="I240" i="7" s="1"/>
  <c r="K240" i="7" s="1"/>
  <c r="D240" i="7"/>
  <c r="C244" i="7"/>
  <c r="I244" i="7" s="1"/>
  <c r="K244" i="7" s="1"/>
  <c r="D244" i="7"/>
  <c r="C248" i="7"/>
  <c r="I248" i="7" s="1"/>
  <c r="K248" i="7" s="1"/>
  <c r="D248" i="7"/>
  <c r="C252" i="7"/>
  <c r="I252" i="7" s="1"/>
  <c r="K252" i="7" s="1"/>
  <c r="D252" i="7"/>
  <c r="C256" i="7"/>
  <c r="I256" i="7" s="1"/>
  <c r="K256" i="7" s="1"/>
  <c r="D256" i="7"/>
  <c r="J256" i="7" s="1"/>
  <c r="L256" i="7" s="1"/>
  <c r="C260" i="7"/>
  <c r="I260" i="7" s="1"/>
  <c r="K260" i="7" s="1"/>
  <c r="D260" i="7"/>
  <c r="C264" i="7"/>
  <c r="I264" i="7" s="1"/>
  <c r="K264" i="7" s="1"/>
  <c r="D264" i="7"/>
  <c r="C268" i="7"/>
  <c r="I268" i="7" s="1"/>
  <c r="K268" i="7" s="1"/>
  <c r="D268" i="7"/>
  <c r="C272" i="7"/>
  <c r="I272" i="7" s="1"/>
  <c r="K272" i="7" s="1"/>
  <c r="D272" i="7"/>
  <c r="C276" i="7"/>
  <c r="I276" i="7" s="1"/>
  <c r="K276" i="7" s="1"/>
  <c r="D276" i="7"/>
  <c r="C280" i="7"/>
  <c r="I280" i="7" s="1"/>
  <c r="K280" i="7" s="1"/>
  <c r="D280" i="7"/>
  <c r="C284" i="7"/>
  <c r="I284" i="7" s="1"/>
  <c r="K284" i="7" s="1"/>
  <c r="D284" i="7"/>
  <c r="C288" i="7"/>
  <c r="I288" i="7" s="1"/>
  <c r="K288" i="7" s="1"/>
  <c r="D288" i="7"/>
  <c r="C292" i="7"/>
  <c r="I292" i="7" s="1"/>
  <c r="K292" i="7" s="1"/>
  <c r="D292" i="7"/>
  <c r="J292" i="7" s="1"/>
  <c r="L292" i="7" s="1"/>
  <c r="C296" i="7"/>
  <c r="I296" i="7" s="1"/>
  <c r="K296" i="7" s="1"/>
  <c r="D296" i="7"/>
  <c r="J296" i="7" s="1"/>
  <c r="L296" i="7" s="1"/>
  <c r="C300" i="7"/>
  <c r="I300" i="7" s="1"/>
  <c r="K300" i="7" s="1"/>
  <c r="D300" i="7"/>
  <c r="C304" i="7"/>
  <c r="I304" i="7" s="1"/>
  <c r="K304" i="7" s="1"/>
  <c r="D304" i="7"/>
  <c r="C308" i="7"/>
  <c r="I308" i="7" s="1"/>
  <c r="K308" i="7" s="1"/>
  <c r="D308" i="7"/>
  <c r="C312" i="7"/>
  <c r="I312" i="7" s="1"/>
  <c r="K312" i="7" s="1"/>
  <c r="D312" i="7"/>
  <c r="J312" i="7" s="1"/>
  <c r="L312" i="7" s="1"/>
  <c r="C316" i="7"/>
  <c r="I316" i="7" s="1"/>
  <c r="K316" i="7" s="1"/>
  <c r="D316" i="7"/>
  <c r="C320" i="7"/>
  <c r="I320" i="7" s="1"/>
  <c r="K320" i="7" s="1"/>
  <c r="D320" i="7"/>
  <c r="C324" i="7"/>
  <c r="I324" i="7" s="1"/>
  <c r="K324" i="7" s="1"/>
  <c r="D324" i="7"/>
  <c r="C328" i="7"/>
  <c r="I328" i="7" s="1"/>
  <c r="K328" i="7" s="1"/>
  <c r="D328" i="7"/>
  <c r="J328" i="7" s="1"/>
  <c r="L328" i="7" s="1"/>
  <c r="C332" i="7"/>
  <c r="I332" i="7" s="1"/>
  <c r="K332" i="7" s="1"/>
  <c r="D332" i="7"/>
  <c r="C336" i="7"/>
  <c r="I336" i="7" s="1"/>
  <c r="K336" i="7" s="1"/>
  <c r="D336" i="7"/>
  <c r="C340" i="7"/>
  <c r="I340" i="7" s="1"/>
  <c r="K340" i="7" s="1"/>
  <c r="D340" i="7"/>
  <c r="C344" i="7"/>
  <c r="I344" i="7" s="1"/>
  <c r="K344" i="7" s="1"/>
  <c r="D344" i="7"/>
  <c r="C348" i="7"/>
  <c r="I348" i="7" s="1"/>
  <c r="K348" i="7" s="1"/>
  <c r="D348" i="7"/>
  <c r="C352" i="7"/>
  <c r="I352" i="7" s="1"/>
  <c r="K352" i="7" s="1"/>
  <c r="D352" i="7"/>
  <c r="C356" i="7"/>
  <c r="I356" i="7" s="1"/>
  <c r="K356" i="7" s="1"/>
  <c r="D356" i="7"/>
  <c r="C360" i="7"/>
  <c r="I360" i="7" s="1"/>
  <c r="K360" i="7" s="1"/>
  <c r="D360" i="7"/>
  <c r="C364" i="7"/>
  <c r="I364" i="7" s="1"/>
  <c r="K364" i="7" s="1"/>
  <c r="D364" i="7"/>
  <c r="C368" i="7"/>
  <c r="I368" i="7" s="1"/>
  <c r="K368" i="7" s="1"/>
  <c r="D368" i="7"/>
  <c r="C372" i="7"/>
  <c r="I372" i="7" s="1"/>
  <c r="K372" i="7" s="1"/>
  <c r="D372" i="7"/>
  <c r="C376" i="7"/>
  <c r="I376" i="7" s="1"/>
  <c r="K376" i="7" s="1"/>
  <c r="D376" i="7"/>
  <c r="C380" i="7"/>
  <c r="I380" i="7" s="1"/>
  <c r="K380" i="7" s="1"/>
  <c r="D380" i="7"/>
  <c r="C384" i="7"/>
  <c r="I384" i="7" s="1"/>
  <c r="K384" i="7" s="1"/>
  <c r="D384" i="7"/>
  <c r="C388" i="7"/>
  <c r="I388" i="7" s="1"/>
  <c r="K388" i="7" s="1"/>
  <c r="D388" i="7"/>
  <c r="J388" i="7" s="1"/>
  <c r="L388" i="7" s="1"/>
  <c r="C392" i="7"/>
  <c r="I392" i="7" s="1"/>
  <c r="K392" i="7" s="1"/>
  <c r="D392" i="7"/>
  <c r="J392" i="7" s="1"/>
  <c r="L392" i="7" s="1"/>
  <c r="C396" i="7"/>
  <c r="I396" i="7" s="1"/>
  <c r="K396" i="7" s="1"/>
  <c r="D396" i="7"/>
  <c r="C400" i="7"/>
  <c r="I400" i="7" s="1"/>
  <c r="K400" i="7" s="1"/>
  <c r="D400" i="7"/>
  <c r="C404" i="7"/>
  <c r="I404" i="7" s="1"/>
  <c r="K404" i="7" s="1"/>
  <c r="D404" i="7"/>
  <c r="C408" i="7"/>
  <c r="I408" i="7" s="1"/>
  <c r="K408" i="7" s="1"/>
  <c r="D408" i="7"/>
  <c r="J408" i="7" s="1"/>
  <c r="L408" i="7" s="1"/>
  <c r="C412" i="7"/>
  <c r="I412" i="7" s="1"/>
  <c r="K412" i="7" s="1"/>
  <c r="D412" i="7"/>
  <c r="C416" i="7"/>
  <c r="I416" i="7" s="1"/>
  <c r="K416" i="7" s="1"/>
  <c r="D416" i="7"/>
  <c r="C420" i="7"/>
  <c r="I420" i="7" s="1"/>
  <c r="K420" i="7" s="1"/>
  <c r="D420" i="7"/>
  <c r="C424" i="7"/>
  <c r="I424" i="7" s="1"/>
  <c r="K424" i="7" s="1"/>
  <c r="D424" i="7"/>
  <c r="C428" i="7"/>
  <c r="I428" i="7" s="1"/>
  <c r="K428" i="7" s="1"/>
  <c r="D428" i="7"/>
  <c r="C432" i="7"/>
  <c r="I432" i="7" s="1"/>
  <c r="K432" i="7" s="1"/>
  <c r="D432" i="7"/>
  <c r="C436" i="7"/>
  <c r="I436" i="7" s="1"/>
  <c r="K436" i="7" s="1"/>
  <c r="D436" i="7"/>
  <c r="C440" i="7"/>
  <c r="I440" i="7" s="1"/>
  <c r="K440" i="7" s="1"/>
  <c r="D440" i="7"/>
  <c r="C444" i="7"/>
  <c r="I444" i="7" s="1"/>
  <c r="K444" i="7" s="1"/>
  <c r="D444" i="7"/>
  <c r="J444" i="7" s="1"/>
  <c r="L444" i="7" s="1"/>
  <c r="C448" i="7"/>
  <c r="I448" i="7" s="1"/>
  <c r="K448" i="7" s="1"/>
  <c r="D448" i="7"/>
  <c r="C452" i="7"/>
  <c r="I452" i="7" s="1"/>
  <c r="K452" i="7" s="1"/>
  <c r="D452" i="7"/>
  <c r="C456" i="7"/>
  <c r="I456" i="7" s="1"/>
  <c r="K456" i="7" s="1"/>
  <c r="D456" i="7"/>
  <c r="C460" i="7"/>
  <c r="I460" i="7" s="1"/>
  <c r="K460" i="7" s="1"/>
  <c r="D460" i="7"/>
  <c r="C464" i="7"/>
  <c r="I464" i="7" s="1"/>
  <c r="K464" i="7" s="1"/>
  <c r="D464" i="7"/>
  <c r="C468" i="7"/>
  <c r="I468" i="7" s="1"/>
  <c r="K468" i="7" s="1"/>
  <c r="D468" i="7"/>
  <c r="C472" i="7"/>
  <c r="I472" i="7" s="1"/>
  <c r="K472" i="7" s="1"/>
  <c r="D472" i="7"/>
  <c r="C476" i="7"/>
  <c r="I476" i="7" s="1"/>
  <c r="K476" i="7" s="1"/>
  <c r="D476" i="7"/>
  <c r="C480" i="7"/>
  <c r="I480" i="7" s="1"/>
  <c r="K480" i="7" s="1"/>
  <c r="D480" i="7"/>
  <c r="C484" i="7"/>
  <c r="I484" i="7" s="1"/>
  <c r="K484" i="7" s="1"/>
  <c r="D484" i="7"/>
  <c r="J484" i="7" s="1"/>
  <c r="L484" i="7" s="1"/>
  <c r="C488" i="7"/>
  <c r="I488" i="7" s="1"/>
  <c r="K488" i="7" s="1"/>
  <c r="D488" i="7"/>
  <c r="C492" i="7"/>
  <c r="I492" i="7" s="1"/>
  <c r="K492" i="7" s="1"/>
  <c r="D492" i="7"/>
  <c r="C496" i="7"/>
  <c r="I496" i="7" s="1"/>
  <c r="K496" i="7" s="1"/>
  <c r="D496" i="7"/>
  <c r="C500" i="7"/>
  <c r="I500" i="7" s="1"/>
  <c r="K500" i="7" s="1"/>
  <c r="D500" i="7"/>
  <c r="J500" i="7" s="1"/>
  <c r="L500" i="7" s="1"/>
  <c r="C504" i="7"/>
  <c r="I504" i="7" s="1"/>
  <c r="K504" i="7" s="1"/>
  <c r="D504" i="7"/>
  <c r="C508" i="7"/>
  <c r="I508" i="7" s="1"/>
  <c r="K508" i="7" s="1"/>
  <c r="D508" i="7"/>
  <c r="C512" i="7"/>
  <c r="I512" i="7" s="1"/>
  <c r="K512" i="7" s="1"/>
  <c r="D512" i="7"/>
  <c r="C516" i="7"/>
  <c r="I516" i="7" s="1"/>
  <c r="K516" i="7" s="1"/>
  <c r="D516" i="7"/>
  <c r="C520" i="7"/>
  <c r="I520" i="7" s="1"/>
  <c r="K520" i="7" s="1"/>
  <c r="D520" i="7"/>
  <c r="C524" i="7"/>
  <c r="I524" i="7" s="1"/>
  <c r="K524" i="7" s="1"/>
  <c r="D524" i="7"/>
  <c r="C528" i="7"/>
  <c r="I528" i="7" s="1"/>
  <c r="K528" i="7" s="1"/>
  <c r="D528" i="7"/>
  <c r="C532" i="7"/>
  <c r="I532" i="7" s="1"/>
  <c r="K532" i="7" s="1"/>
  <c r="D532" i="7"/>
  <c r="C536" i="7"/>
  <c r="I536" i="7" s="1"/>
  <c r="K536" i="7" s="1"/>
  <c r="D536" i="7"/>
  <c r="C540" i="7"/>
  <c r="I540" i="7" s="1"/>
  <c r="K540" i="7" s="1"/>
  <c r="D540" i="7"/>
  <c r="C544" i="7"/>
  <c r="I544" i="7" s="1"/>
  <c r="K544" i="7" s="1"/>
  <c r="D544" i="7"/>
  <c r="C548" i="7"/>
  <c r="I548" i="7" s="1"/>
  <c r="K548" i="7" s="1"/>
  <c r="D548" i="7"/>
  <c r="C552" i="7"/>
  <c r="I552" i="7" s="1"/>
  <c r="K552" i="7" s="1"/>
  <c r="D552" i="7"/>
  <c r="C556" i="7"/>
  <c r="I556" i="7" s="1"/>
  <c r="K556" i="7" s="1"/>
  <c r="D556" i="7"/>
  <c r="C560" i="7"/>
  <c r="I560" i="7" s="1"/>
  <c r="K560" i="7" s="1"/>
  <c r="D560" i="7"/>
  <c r="J560" i="7" s="1"/>
  <c r="L560" i="7" s="1"/>
  <c r="C564" i="7"/>
  <c r="I564" i="7" s="1"/>
  <c r="K564" i="7" s="1"/>
  <c r="D564" i="7"/>
  <c r="C568" i="7"/>
  <c r="I568" i="7" s="1"/>
  <c r="K568" i="7" s="1"/>
  <c r="D568" i="7"/>
  <c r="J568" i="7" s="1"/>
  <c r="L568" i="7" s="1"/>
  <c r="C572" i="7"/>
  <c r="I572" i="7" s="1"/>
  <c r="K572" i="7" s="1"/>
  <c r="D572" i="7"/>
  <c r="C576" i="7"/>
  <c r="I576" i="7" s="1"/>
  <c r="K576" i="7" s="1"/>
  <c r="D576" i="7"/>
  <c r="J576" i="7" s="1"/>
  <c r="L576" i="7" s="1"/>
  <c r="C580" i="7"/>
  <c r="I580" i="7" s="1"/>
  <c r="K580" i="7" s="1"/>
  <c r="D580" i="7"/>
  <c r="C584" i="7"/>
  <c r="I584" i="7" s="1"/>
  <c r="K584" i="7" s="1"/>
  <c r="D584" i="7"/>
  <c r="C588" i="7"/>
  <c r="I588" i="7" s="1"/>
  <c r="K588" i="7" s="1"/>
  <c r="D588" i="7"/>
  <c r="C592" i="7"/>
  <c r="I592" i="7" s="1"/>
  <c r="K592" i="7" s="1"/>
  <c r="D592" i="7"/>
  <c r="C596" i="7"/>
  <c r="I596" i="7" s="1"/>
  <c r="K596" i="7" s="1"/>
  <c r="D596" i="7"/>
  <c r="C600" i="7"/>
  <c r="I600" i="7" s="1"/>
  <c r="K600" i="7" s="1"/>
  <c r="D600" i="7"/>
  <c r="C604" i="7"/>
  <c r="I604" i="7" s="1"/>
  <c r="K604" i="7" s="1"/>
  <c r="D604" i="7"/>
  <c r="C608" i="7"/>
  <c r="I608" i="7" s="1"/>
  <c r="K608" i="7" s="1"/>
  <c r="D608" i="7"/>
  <c r="J608" i="7" s="1"/>
  <c r="L608" i="7" s="1"/>
  <c r="C612" i="7"/>
  <c r="I612" i="7" s="1"/>
  <c r="K612" i="7" s="1"/>
  <c r="D612" i="7"/>
  <c r="C616" i="7"/>
  <c r="I616" i="7" s="1"/>
  <c r="K616" i="7" s="1"/>
  <c r="D616" i="7"/>
  <c r="C620" i="7"/>
  <c r="I620" i="7" s="1"/>
  <c r="K620" i="7" s="1"/>
  <c r="D620" i="7"/>
  <c r="C624" i="7"/>
  <c r="I624" i="7" s="1"/>
  <c r="K624" i="7" s="1"/>
  <c r="D624" i="7"/>
  <c r="C628" i="7"/>
  <c r="I628" i="7" s="1"/>
  <c r="K628" i="7" s="1"/>
  <c r="D628" i="7"/>
  <c r="C632" i="7"/>
  <c r="I632" i="7" s="1"/>
  <c r="K632" i="7" s="1"/>
  <c r="D632" i="7"/>
  <c r="J632" i="7" s="1"/>
  <c r="L632" i="7" s="1"/>
  <c r="C636" i="7"/>
  <c r="I636" i="7" s="1"/>
  <c r="K636" i="7" s="1"/>
  <c r="D636" i="7"/>
  <c r="C640" i="7"/>
  <c r="I640" i="7" s="1"/>
  <c r="K640" i="7" s="1"/>
  <c r="D640" i="7"/>
  <c r="C644" i="7"/>
  <c r="I644" i="7" s="1"/>
  <c r="K644" i="7" s="1"/>
  <c r="D644" i="7"/>
  <c r="C648" i="7"/>
  <c r="I648" i="7" s="1"/>
  <c r="K648" i="7" s="1"/>
  <c r="D648" i="7"/>
  <c r="C652" i="7"/>
  <c r="I652" i="7" s="1"/>
  <c r="K652" i="7" s="1"/>
  <c r="D652" i="7"/>
  <c r="C656" i="7"/>
  <c r="I656" i="7" s="1"/>
  <c r="K656" i="7" s="1"/>
  <c r="D656" i="7"/>
  <c r="C660" i="7"/>
  <c r="I660" i="7" s="1"/>
  <c r="K660" i="7" s="1"/>
  <c r="D660" i="7"/>
  <c r="C664" i="7"/>
  <c r="I664" i="7" s="1"/>
  <c r="K664" i="7" s="1"/>
  <c r="D664" i="7"/>
  <c r="C668" i="7"/>
  <c r="I668" i="7" s="1"/>
  <c r="K668" i="7" s="1"/>
  <c r="D668" i="7"/>
  <c r="C672" i="7"/>
  <c r="I672" i="7" s="1"/>
  <c r="K672" i="7" s="1"/>
  <c r="D672" i="7"/>
  <c r="C676" i="7"/>
  <c r="I676" i="7" s="1"/>
  <c r="K676" i="7" s="1"/>
  <c r="D676" i="7"/>
  <c r="C680" i="7"/>
  <c r="I680" i="7" s="1"/>
  <c r="K680" i="7" s="1"/>
  <c r="D680" i="7"/>
  <c r="C684" i="7"/>
  <c r="I684" i="7" s="1"/>
  <c r="K684" i="7" s="1"/>
  <c r="D684" i="7"/>
  <c r="C688" i="7"/>
  <c r="I688" i="7" s="1"/>
  <c r="K688" i="7" s="1"/>
  <c r="D688" i="7"/>
  <c r="C692" i="7"/>
  <c r="I692" i="7" s="1"/>
  <c r="K692" i="7" s="1"/>
  <c r="D692" i="7"/>
  <c r="C696" i="7"/>
  <c r="I696" i="7" s="1"/>
  <c r="K696" i="7" s="1"/>
  <c r="D696" i="7"/>
  <c r="C700" i="7"/>
  <c r="I700" i="7" s="1"/>
  <c r="K700" i="7" s="1"/>
  <c r="D700" i="7"/>
  <c r="C704" i="7"/>
  <c r="I704" i="7" s="1"/>
  <c r="K704" i="7" s="1"/>
  <c r="D704" i="7"/>
  <c r="C708" i="7"/>
  <c r="I708" i="7" s="1"/>
  <c r="K708" i="7" s="1"/>
  <c r="D708" i="7"/>
  <c r="J708" i="7" s="1"/>
  <c r="L708" i="7" s="1"/>
  <c r="C712" i="7"/>
  <c r="I712" i="7" s="1"/>
  <c r="K712" i="7" s="1"/>
  <c r="D712" i="7"/>
  <c r="C716" i="7"/>
  <c r="I716" i="7" s="1"/>
  <c r="K716" i="7" s="1"/>
  <c r="D716" i="7"/>
  <c r="C720" i="7"/>
  <c r="I720" i="7" s="1"/>
  <c r="K720" i="7" s="1"/>
  <c r="D720" i="7"/>
  <c r="C724" i="7"/>
  <c r="I724" i="7" s="1"/>
  <c r="K724" i="7" s="1"/>
  <c r="D724" i="7"/>
  <c r="C728" i="7"/>
  <c r="I728" i="7" s="1"/>
  <c r="K728" i="7" s="1"/>
  <c r="D728" i="7"/>
  <c r="C732" i="7"/>
  <c r="I732" i="7" s="1"/>
  <c r="K732" i="7" s="1"/>
  <c r="D732" i="7"/>
  <c r="C736" i="7"/>
  <c r="I736" i="7" s="1"/>
  <c r="K736" i="7" s="1"/>
  <c r="D736" i="7"/>
  <c r="C740" i="7"/>
  <c r="I740" i="7" s="1"/>
  <c r="K740" i="7" s="1"/>
  <c r="D740" i="7"/>
  <c r="C744" i="7"/>
  <c r="I744" i="7" s="1"/>
  <c r="K744" i="7" s="1"/>
  <c r="D744" i="7"/>
  <c r="C748" i="7"/>
  <c r="I748" i="7" s="1"/>
  <c r="K748" i="7" s="1"/>
  <c r="D748" i="7"/>
  <c r="C752" i="7"/>
  <c r="I752" i="7" s="1"/>
  <c r="K752" i="7" s="1"/>
  <c r="D752" i="7"/>
  <c r="C756" i="7"/>
  <c r="I756" i="7" s="1"/>
  <c r="K756" i="7" s="1"/>
  <c r="D756" i="7"/>
  <c r="C760" i="7"/>
  <c r="I760" i="7" s="1"/>
  <c r="K760" i="7" s="1"/>
  <c r="D760" i="7"/>
  <c r="C764" i="7"/>
  <c r="I764" i="7" s="1"/>
  <c r="K764" i="7" s="1"/>
  <c r="D764" i="7"/>
  <c r="J764" i="7" s="1"/>
  <c r="L764" i="7" s="1"/>
  <c r="C768" i="7"/>
  <c r="I768" i="7" s="1"/>
  <c r="K768" i="7" s="1"/>
  <c r="D768" i="7"/>
  <c r="C772" i="7"/>
  <c r="I772" i="7" s="1"/>
  <c r="K772" i="7" s="1"/>
  <c r="D772" i="7"/>
  <c r="C776" i="7"/>
  <c r="I776" i="7" s="1"/>
  <c r="K776" i="7" s="1"/>
  <c r="D776" i="7"/>
  <c r="C780" i="7"/>
  <c r="I780" i="7" s="1"/>
  <c r="K780" i="7" s="1"/>
  <c r="D780" i="7"/>
  <c r="C784" i="7"/>
  <c r="I784" i="7" s="1"/>
  <c r="K784" i="7" s="1"/>
  <c r="D784" i="7"/>
  <c r="C788" i="7"/>
  <c r="I788" i="7" s="1"/>
  <c r="K788" i="7" s="1"/>
  <c r="D788" i="7"/>
  <c r="C792" i="7"/>
  <c r="I792" i="7" s="1"/>
  <c r="K792" i="7" s="1"/>
  <c r="D792" i="7"/>
  <c r="C796" i="7"/>
  <c r="I796" i="7" s="1"/>
  <c r="K796" i="7" s="1"/>
  <c r="D796" i="7"/>
  <c r="C800" i="7"/>
  <c r="I800" i="7" s="1"/>
  <c r="K800" i="7" s="1"/>
  <c r="D800" i="7"/>
  <c r="C804" i="7"/>
  <c r="I804" i="7" s="1"/>
  <c r="K804" i="7" s="1"/>
  <c r="D804" i="7"/>
  <c r="C808" i="7"/>
  <c r="I808" i="7" s="1"/>
  <c r="K808" i="7" s="1"/>
  <c r="D808" i="7"/>
  <c r="C812" i="7"/>
  <c r="I812" i="7" s="1"/>
  <c r="K812" i="7" s="1"/>
  <c r="D812" i="7"/>
  <c r="C816" i="7"/>
  <c r="I816" i="7" s="1"/>
  <c r="K816" i="7" s="1"/>
  <c r="D816" i="7"/>
  <c r="C820" i="7"/>
  <c r="I820" i="7" s="1"/>
  <c r="K820" i="7" s="1"/>
  <c r="D820" i="7"/>
  <c r="C824" i="7"/>
  <c r="I824" i="7" s="1"/>
  <c r="K824" i="7" s="1"/>
  <c r="D824" i="7"/>
  <c r="C828" i="7"/>
  <c r="I828" i="7" s="1"/>
  <c r="K828" i="7" s="1"/>
  <c r="D828" i="7"/>
  <c r="C832" i="7"/>
  <c r="I832" i="7" s="1"/>
  <c r="K832" i="7" s="1"/>
  <c r="D832" i="7"/>
  <c r="C836" i="7"/>
  <c r="I836" i="7" s="1"/>
  <c r="K836" i="7" s="1"/>
  <c r="D836" i="7"/>
  <c r="C840" i="7"/>
  <c r="I840" i="7" s="1"/>
  <c r="K840" i="7" s="1"/>
  <c r="D840" i="7"/>
  <c r="J840" i="7" s="1"/>
  <c r="L840" i="7" s="1"/>
  <c r="C844" i="7"/>
  <c r="I844" i="7" s="1"/>
  <c r="K844" i="7" s="1"/>
  <c r="D844" i="7"/>
  <c r="J844" i="7" s="1"/>
  <c r="L844" i="7" s="1"/>
  <c r="C848" i="7"/>
  <c r="I848" i="7" s="1"/>
  <c r="K848" i="7" s="1"/>
  <c r="D848" i="7"/>
  <c r="C852" i="7"/>
  <c r="I852" i="7" s="1"/>
  <c r="K852" i="7" s="1"/>
  <c r="D852" i="7"/>
  <c r="C856" i="7"/>
  <c r="I856" i="7" s="1"/>
  <c r="K856" i="7" s="1"/>
  <c r="D856" i="7"/>
  <c r="C860" i="7"/>
  <c r="I860" i="7" s="1"/>
  <c r="K860" i="7" s="1"/>
  <c r="D860" i="7"/>
  <c r="C864" i="7"/>
  <c r="I864" i="7" s="1"/>
  <c r="K864" i="7" s="1"/>
  <c r="D864" i="7"/>
  <c r="C868" i="7"/>
  <c r="I868" i="7" s="1"/>
  <c r="K868" i="7" s="1"/>
  <c r="D868" i="7"/>
  <c r="J868" i="7" s="1"/>
  <c r="L868" i="7" s="1"/>
  <c r="C872" i="7"/>
  <c r="I872" i="7" s="1"/>
  <c r="K872" i="7" s="1"/>
  <c r="D872" i="7"/>
  <c r="C876" i="7"/>
  <c r="I876" i="7" s="1"/>
  <c r="K876" i="7" s="1"/>
  <c r="D876" i="7"/>
  <c r="C880" i="7"/>
  <c r="I880" i="7" s="1"/>
  <c r="K880" i="7" s="1"/>
  <c r="D880" i="7"/>
  <c r="C884" i="7"/>
  <c r="I884" i="7" s="1"/>
  <c r="K884" i="7" s="1"/>
  <c r="D884" i="7"/>
  <c r="C888" i="7"/>
  <c r="I888" i="7" s="1"/>
  <c r="K888" i="7" s="1"/>
  <c r="D888" i="7"/>
  <c r="C892" i="7"/>
  <c r="I892" i="7" s="1"/>
  <c r="K892" i="7" s="1"/>
  <c r="D892" i="7"/>
  <c r="C896" i="7"/>
  <c r="I896" i="7" s="1"/>
  <c r="K896" i="7" s="1"/>
  <c r="D896" i="7"/>
  <c r="C900" i="7"/>
  <c r="I900" i="7" s="1"/>
  <c r="K900" i="7" s="1"/>
  <c r="D900" i="7"/>
  <c r="J900" i="7" s="1"/>
  <c r="L900" i="7" s="1"/>
  <c r="C904" i="7"/>
  <c r="I904" i="7" s="1"/>
  <c r="K904" i="7" s="1"/>
  <c r="D904" i="7"/>
  <c r="C908" i="7"/>
  <c r="I908" i="7" s="1"/>
  <c r="K908" i="7" s="1"/>
  <c r="D908" i="7"/>
  <c r="C912" i="7"/>
  <c r="I912" i="7" s="1"/>
  <c r="K912" i="7" s="1"/>
  <c r="D912" i="7"/>
  <c r="C916" i="7"/>
  <c r="I916" i="7" s="1"/>
  <c r="K916" i="7" s="1"/>
  <c r="D916" i="7"/>
  <c r="C920" i="7"/>
  <c r="I920" i="7" s="1"/>
  <c r="K920" i="7" s="1"/>
  <c r="D920" i="7"/>
  <c r="C924" i="7"/>
  <c r="I924" i="7" s="1"/>
  <c r="K924" i="7" s="1"/>
  <c r="D924" i="7"/>
  <c r="C928" i="7"/>
  <c r="I928" i="7" s="1"/>
  <c r="K928" i="7" s="1"/>
  <c r="D928" i="7"/>
  <c r="C932" i="7"/>
  <c r="I932" i="7" s="1"/>
  <c r="K932" i="7" s="1"/>
  <c r="D932" i="7"/>
  <c r="J932" i="7" s="1"/>
  <c r="L932" i="7" s="1"/>
  <c r="C936" i="7"/>
  <c r="I936" i="7" s="1"/>
  <c r="K936" i="7" s="1"/>
  <c r="D936" i="7"/>
  <c r="C940" i="7"/>
  <c r="I940" i="7" s="1"/>
  <c r="K940" i="7" s="1"/>
  <c r="D940" i="7"/>
  <c r="J940" i="7" s="1"/>
  <c r="L940" i="7" s="1"/>
  <c r="C944" i="7"/>
  <c r="I944" i="7" s="1"/>
  <c r="K944" i="7" s="1"/>
  <c r="D944" i="7"/>
  <c r="J944" i="7" s="1"/>
  <c r="L944" i="7" s="1"/>
  <c r="C948" i="7"/>
  <c r="I948" i="7" s="1"/>
  <c r="K948" i="7" s="1"/>
  <c r="D948" i="7"/>
  <c r="C952" i="7"/>
  <c r="I952" i="7" s="1"/>
  <c r="K952" i="7" s="1"/>
  <c r="D952" i="7"/>
  <c r="C956" i="7"/>
  <c r="I956" i="7" s="1"/>
  <c r="K956" i="7" s="1"/>
  <c r="D956" i="7"/>
  <c r="J956" i="7" s="1"/>
  <c r="L956" i="7" s="1"/>
  <c r="C960" i="7"/>
  <c r="I960" i="7" s="1"/>
  <c r="K960" i="7" s="1"/>
  <c r="D960" i="7"/>
  <c r="C964" i="7"/>
  <c r="I964" i="7" s="1"/>
  <c r="K964" i="7" s="1"/>
  <c r="D964" i="7"/>
  <c r="C968" i="7"/>
  <c r="I968" i="7" s="1"/>
  <c r="K968" i="7" s="1"/>
  <c r="D968" i="7"/>
  <c r="C972" i="7"/>
  <c r="I972" i="7" s="1"/>
  <c r="K972" i="7" s="1"/>
  <c r="D972" i="7"/>
  <c r="C976" i="7"/>
  <c r="I976" i="7" s="1"/>
  <c r="K976" i="7" s="1"/>
  <c r="D976" i="7"/>
  <c r="C980" i="7"/>
  <c r="I980" i="7" s="1"/>
  <c r="K980" i="7" s="1"/>
  <c r="D980" i="7"/>
  <c r="C984" i="7"/>
  <c r="I984" i="7" s="1"/>
  <c r="K984" i="7" s="1"/>
  <c r="D984" i="7"/>
  <c r="C988" i="7"/>
  <c r="I988" i="7" s="1"/>
  <c r="K988" i="7" s="1"/>
  <c r="D988" i="7"/>
  <c r="J988" i="7" s="1"/>
  <c r="L988" i="7" s="1"/>
  <c r="C992" i="7"/>
  <c r="I992" i="7" s="1"/>
  <c r="K992" i="7" s="1"/>
  <c r="D992" i="7"/>
  <c r="C996" i="7"/>
  <c r="I996" i="7" s="1"/>
  <c r="K996" i="7" s="1"/>
  <c r="D996" i="7"/>
  <c r="C1000" i="7"/>
  <c r="I1000" i="7" s="1"/>
  <c r="K1000" i="7" s="1"/>
  <c r="D1000" i="7"/>
  <c r="C5" i="7"/>
  <c r="I5" i="7" s="1"/>
  <c r="K5" i="7" s="1"/>
  <c r="D5" i="7"/>
  <c r="C9" i="7"/>
  <c r="I9" i="7" s="1"/>
  <c r="K9" i="7" s="1"/>
  <c r="D9" i="7"/>
  <c r="C13" i="7"/>
  <c r="I13" i="7" s="1"/>
  <c r="K13" i="7" s="1"/>
  <c r="D13" i="7"/>
  <c r="C17" i="7"/>
  <c r="I17" i="7" s="1"/>
  <c r="K17" i="7" s="1"/>
  <c r="D17" i="7"/>
  <c r="C21" i="7"/>
  <c r="I21" i="7" s="1"/>
  <c r="K21" i="7" s="1"/>
  <c r="D21" i="7"/>
  <c r="J21" i="7" s="1"/>
  <c r="L21" i="7" s="1"/>
  <c r="C25" i="7"/>
  <c r="I25" i="7" s="1"/>
  <c r="K25" i="7" s="1"/>
  <c r="D25" i="7"/>
  <c r="C29" i="7"/>
  <c r="I29" i="7" s="1"/>
  <c r="K29" i="7" s="1"/>
  <c r="D29" i="7"/>
  <c r="C33" i="7"/>
  <c r="I33" i="7" s="1"/>
  <c r="K33" i="7" s="1"/>
  <c r="D33" i="7"/>
  <c r="C37" i="7"/>
  <c r="I37" i="7" s="1"/>
  <c r="K37" i="7" s="1"/>
  <c r="D37" i="7"/>
  <c r="C41" i="7"/>
  <c r="I41" i="7" s="1"/>
  <c r="K41" i="7" s="1"/>
  <c r="D41" i="7"/>
  <c r="C45" i="7"/>
  <c r="I45" i="7" s="1"/>
  <c r="K45" i="7" s="1"/>
  <c r="D45" i="7"/>
  <c r="C49" i="7"/>
  <c r="I49" i="7" s="1"/>
  <c r="K49" i="7" s="1"/>
  <c r="D49" i="7"/>
  <c r="C53" i="7"/>
  <c r="I53" i="7" s="1"/>
  <c r="K53" i="7" s="1"/>
  <c r="D53" i="7"/>
  <c r="J53" i="7" s="1"/>
  <c r="L53" i="7" s="1"/>
  <c r="C57" i="7"/>
  <c r="I57" i="7" s="1"/>
  <c r="K57" i="7" s="1"/>
  <c r="D57" i="7"/>
  <c r="C61" i="7"/>
  <c r="I61" i="7" s="1"/>
  <c r="K61" i="7" s="1"/>
  <c r="D61" i="7"/>
  <c r="C65" i="7"/>
  <c r="I65" i="7" s="1"/>
  <c r="K65" i="7" s="1"/>
  <c r="D65" i="7"/>
  <c r="C69" i="7"/>
  <c r="I69" i="7" s="1"/>
  <c r="K69" i="7" s="1"/>
  <c r="D69" i="7"/>
  <c r="C73" i="7"/>
  <c r="I73" i="7" s="1"/>
  <c r="K73" i="7" s="1"/>
  <c r="D73" i="7"/>
  <c r="C77" i="7"/>
  <c r="I77" i="7" s="1"/>
  <c r="K77" i="7" s="1"/>
  <c r="D77" i="7"/>
  <c r="C81" i="7"/>
  <c r="I81" i="7" s="1"/>
  <c r="K81" i="7" s="1"/>
  <c r="D81" i="7"/>
  <c r="C85" i="7"/>
  <c r="I85" i="7" s="1"/>
  <c r="K85" i="7" s="1"/>
  <c r="D85" i="7"/>
  <c r="J85" i="7" s="1"/>
  <c r="L85" i="7" s="1"/>
  <c r="C89" i="7"/>
  <c r="I89" i="7" s="1"/>
  <c r="K89" i="7" s="1"/>
  <c r="D89" i="7"/>
  <c r="C93" i="7"/>
  <c r="I93" i="7" s="1"/>
  <c r="K93" i="7" s="1"/>
  <c r="D93" i="7"/>
  <c r="C97" i="7"/>
  <c r="I97" i="7" s="1"/>
  <c r="K97" i="7" s="1"/>
  <c r="D97" i="7"/>
  <c r="C101" i="7"/>
  <c r="I101" i="7" s="1"/>
  <c r="K101" i="7" s="1"/>
  <c r="D101" i="7"/>
  <c r="C105" i="7"/>
  <c r="I105" i="7" s="1"/>
  <c r="K105" i="7" s="1"/>
  <c r="D105" i="7"/>
  <c r="C109" i="7"/>
  <c r="I109" i="7" s="1"/>
  <c r="K109" i="7" s="1"/>
  <c r="D109" i="7"/>
  <c r="C113" i="7"/>
  <c r="I113" i="7" s="1"/>
  <c r="K113" i="7" s="1"/>
  <c r="D113" i="7"/>
  <c r="C117" i="7"/>
  <c r="I117" i="7" s="1"/>
  <c r="K117" i="7" s="1"/>
  <c r="D117" i="7"/>
  <c r="J117" i="7" s="1"/>
  <c r="L117" i="7" s="1"/>
  <c r="C121" i="7"/>
  <c r="I121" i="7" s="1"/>
  <c r="K121" i="7" s="1"/>
  <c r="D121" i="7"/>
  <c r="C125" i="7"/>
  <c r="I125" i="7" s="1"/>
  <c r="K125" i="7" s="1"/>
  <c r="D125" i="7"/>
  <c r="C129" i="7"/>
  <c r="I129" i="7" s="1"/>
  <c r="K129" i="7" s="1"/>
  <c r="D129" i="7"/>
  <c r="C133" i="7"/>
  <c r="I133" i="7" s="1"/>
  <c r="K133" i="7" s="1"/>
  <c r="D133" i="7"/>
  <c r="C137" i="7"/>
  <c r="I137" i="7" s="1"/>
  <c r="K137" i="7" s="1"/>
  <c r="D137" i="7"/>
  <c r="C141" i="7"/>
  <c r="I141" i="7" s="1"/>
  <c r="K141" i="7" s="1"/>
  <c r="D141" i="7"/>
  <c r="C145" i="7"/>
  <c r="I145" i="7" s="1"/>
  <c r="K145" i="7" s="1"/>
  <c r="D145" i="7"/>
  <c r="C149" i="7"/>
  <c r="I149" i="7" s="1"/>
  <c r="K149" i="7" s="1"/>
  <c r="D149" i="7"/>
  <c r="J149" i="7" s="1"/>
  <c r="L149" i="7" s="1"/>
  <c r="C153" i="7"/>
  <c r="I153" i="7" s="1"/>
  <c r="K153" i="7" s="1"/>
  <c r="D153" i="7"/>
  <c r="C157" i="7"/>
  <c r="I157" i="7" s="1"/>
  <c r="K157" i="7" s="1"/>
  <c r="D157" i="7"/>
  <c r="C161" i="7"/>
  <c r="I161" i="7" s="1"/>
  <c r="K161" i="7" s="1"/>
  <c r="D161" i="7"/>
  <c r="C165" i="7"/>
  <c r="I165" i="7" s="1"/>
  <c r="K165" i="7" s="1"/>
  <c r="D165" i="7"/>
  <c r="C169" i="7"/>
  <c r="I169" i="7" s="1"/>
  <c r="K169" i="7" s="1"/>
  <c r="D169" i="7"/>
  <c r="C173" i="7"/>
  <c r="I173" i="7" s="1"/>
  <c r="K173" i="7" s="1"/>
  <c r="D173" i="7"/>
  <c r="C177" i="7"/>
  <c r="I177" i="7" s="1"/>
  <c r="K177" i="7" s="1"/>
  <c r="D177" i="7"/>
  <c r="C181" i="7"/>
  <c r="I181" i="7" s="1"/>
  <c r="K181" i="7" s="1"/>
  <c r="D181" i="7"/>
  <c r="J181" i="7" s="1"/>
  <c r="L181" i="7" s="1"/>
  <c r="C185" i="7"/>
  <c r="I185" i="7" s="1"/>
  <c r="K185" i="7" s="1"/>
  <c r="D185" i="7"/>
  <c r="C189" i="7"/>
  <c r="I189" i="7" s="1"/>
  <c r="K189" i="7" s="1"/>
  <c r="D189" i="7"/>
  <c r="C193" i="7"/>
  <c r="I193" i="7" s="1"/>
  <c r="K193" i="7" s="1"/>
  <c r="D193" i="7"/>
  <c r="C197" i="7"/>
  <c r="I197" i="7" s="1"/>
  <c r="K197" i="7" s="1"/>
  <c r="D197" i="7"/>
  <c r="C201" i="7"/>
  <c r="I201" i="7" s="1"/>
  <c r="K201" i="7" s="1"/>
  <c r="D201" i="7"/>
  <c r="C205" i="7"/>
  <c r="I205" i="7" s="1"/>
  <c r="K205" i="7" s="1"/>
  <c r="D205" i="7"/>
  <c r="C209" i="7"/>
  <c r="I209" i="7" s="1"/>
  <c r="K209" i="7" s="1"/>
  <c r="D209" i="7"/>
  <c r="C213" i="7"/>
  <c r="I213" i="7" s="1"/>
  <c r="K213" i="7" s="1"/>
  <c r="D213" i="7"/>
  <c r="J213" i="7" s="1"/>
  <c r="L213" i="7" s="1"/>
  <c r="C217" i="7"/>
  <c r="I217" i="7" s="1"/>
  <c r="K217" i="7" s="1"/>
  <c r="D217" i="7"/>
  <c r="C221" i="7"/>
  <c r="I221" i="7" s="1"/>
  <c r="K221" i="7" s="1"/>
  <c r="D221" i="7"/>
  <c r="C225" i="7"/>
  <c r="I225" i="7" s="1"/>
  <c r="K225" i="7" s="1"/>
  <c r="D225" i="7"/>
  <c r="C229" i="7"/>
  <c r="I229" i="7" s="1"/>
  <c r="K229" i="7" s="1"/>
  <c r="D229" i="7"/>
  <c r="C233" i="7"/>
  <c r="I233" i="7" s="1"/>
  <c r="K233" i="7" s="1"/>
  <c r="D233" i="7"/>
  <c r="C237" i="7"/>
  <c r="I237" i="7" s="1"/>
  <c r="K237" i="7" s="1"/>
  <c r="D237" i="7"/>
  <c r="C241" i="7"/>
  <c r="I241" i="7" s="1"/>
  <c r="K241" i="7" s="1"/>
  <c r="D241" i="7"/>
  <c r="C245" i="7"/>
  <c r="I245" i="7" s="1"/>
  <c r="K245" i="7" s="1"/>
  <c r="D245" i="7"/>
  <c r="J245" i="7" s="1"/>
  <c r="L245" i="7" s="1"/>
  <c r="C249" i="7"/>
  <c r="I249" i="7" s="1"/>
  <c r="K249" i="7" s="1"/>
  <c r="D249" i="7"/>
  <c r="C253" i="7"/>
  <c r="I253" i="7" s="1"/>
  <c r="K253" i="7" s="1"/>
  <c r="D253" i="7"/>
  <c r="C257" i="7"/>
  <c r="I257" i="7" s="1"/>
  <c r="K257" i="7" s="1"/>
  <c r="D257" i="7"/>
  <c r="C261" i="7"/>
  <c r="I261" i="7" s="1"/>
  <c r="K261" i="7" s="1"/>
  <c r="D261" i="7"/>
  <c r="C265" i="7"/>
  <c r="I265" i="7" s="1"/>
  <c r="K265" i="7" s="1"/>
  <c r="D265" i="7"/>
  <c r="C269" i="7"/>
  <c r="I269" i="7" s="1"/>
  <c r="K269" i="7" s="1"/>
  <c r="D269" i="7"/>
  <c r="C273" i="7"/>
  <c r="I273" i="7" s="1"/>
  <c r="K273" i="7" s="1"/>
  <c r="D273" i="7"/>
  <c r="C277" i="7"/>
  <c r="I277" i="7" s="1"/>
  <c r="K277" i="7" s="1"/>
  <c r="D277" i="7"/>
  <c r="J277" i="7" s="1"/>
  <c r="L277" i="7" s="1"/>
  <c r="C281" i="7"/>
  <c r="I281" i="7" s="1"/>
  <c r="K281" i="7" s="1"/>
  <c r="D281" i="7"/>
  <c r="C285" i="7"/>
  <c r="I285" i="7" s="1"/>
  <c r="K285" i="7" s="1"/>
  <c r="D285" i="7"/>
  <c r="C289" i="7"/>
  <c r="I289" i="7" s="1"/>
  <c r="K289" i="7" s="1"/>
  <c r="D289" i="7"/>
  <c r="C293" i="7"/>
  <c r="I293" i="7" s="1"/>
  <c r="K293" i="7" s="1"/>
  <c r="D293" i="7"/>
  <c r="C297" i="7"/>
  <c r="I297" i="7" s="1"/>
  <c r="K297" i="7" s="1"/>
  <c r="D297" i="7"/>
  <c r="C301" i="7"/>
  <c r="I301" i="7" s="1"/>
  <c r="K301" i="7" s="1"/>
  <c r="D301" i="7"/>
  <c r="C305" i="7"/>
  <c r="I305" i="7" s="1"/>
  <c r="K305" i="7" s="1"/>
  <c r="D305" i="7"/>
  <c r="C309" i="7"/>
  <c r="I309" i="7" s="1"/>
  <c r="K309" i="7" s="1"/>
  <c r="D309" i="7"/>
  <c r="J309" i="7" s="1"/>
  <c r="L309" i="7" s="1"/>
  <c r="C313" i="7"/>
  <c r="I313" i="7" s="1"/>
  <c r="K313" i="7" s="1"/>
  <c r="D313" i="7"/>
  <c r="C317" i="7"/>
  <c r="I317" i="7" s="1"/>
  <c r="K317" i="7" s="1"/>
  <c r="D317" i="7"/>
  <c r="C321" i="7"/>
  <c r="I321" i="7" s="1"/>
  <c r="K321" i="7" s="1"/>
  <c r="D321" i="7"/>
  <c r="C325" i="7"/>
  <c r="I325" i="7" s="1"/>
  <c r="K325" i="7" s="1"/>
  <c r="D325" i="7"/>
  <c r="C329" i="7"/>
  <c r="I329" i="7" s="1"/>
  <c r="K329" i="7" s="1"/>
  <c r="D329" i="7"/>
  <c r="C333" i="7"/>
  <c r="I333" i="7" s="1"/>
  <c r="K333" i="7" s="1"/>
  <c r="D333" i="7"/>
  <c r="C337" i="7"/>
  <c r="I337" i="7" s="1"/>
  <c r="K337" i="7" s="1"/>
  <c r="D337" i="7"/>
  <c r="C341" i="7"/>
  <c r="I341" i="7" s="1"/>
  <c r="K341" i="7" s="1"/>
  <c r="D341" i="7"/>
  <c r="J341" i="7" s="1"/>
  <c r="L341" i="7" s="1"/>
  <c r="C345" i="7"/>
  <c r="I345" i="7" s="1"/>
  <c r="K345" i="7" s="1"/>
  <c r="D345" i="7"/>
  <c r="C349" i="7"/>
  <c r="I349" i="7" s="1"/>
  <c r="K349" i="7" s="1"/>
  <c r="D349" i="7"/>
  <c r="C353" i="7"/>
  <c r="I353" i="7" s="1"/>
  <c r="K353" i="7" s="1"/>
  <c r="D353" i="7"/>
  <c r="C357" i="7"/>
  <c r="I357" i="7" s="1"/>
  <c r="K357" i="7" s="1"/>
  <c r="D357" i="7"/>
  <c r="C361" i="7"/>
  <c r="I361" i="7" s="1"/>
  <c r="K361" i="7" s="1"/>
  <c r="D361" i="7"/>
  <c r="C365" i="7"/>
  <c r="I365" i="7" s="1"/>
  <c r="K365" i="7" s="1"/>
  <c r="D365" i="7"/>
  <c r="C369" i="7"/>
  <c r="I369" i="7" s="1"/>
  <c r="K369" i="7" s="1"/>
  <c r="D369" i="7"/>
  <c r="C373" i="7"/>
  <c r="I373" i="7" s="1"/>
  <c r="K373" i="7" s="1"/>
  <c r="D373" i="7"/>
  <c r="C377" i="7"/>
  <c r="I377" i="7" s="1"/>
  <c r="K377" i="7" s="1"/>
  <c r="D377" i="7"/>
  <c r="C381" i="7"/>
  <c r="I381" i="7" s="1"/>
  <c r="K381" i="7" s="1"/>
  <c r="D381" i="7"/>
  <c r="C385" i="7"/>
  <c r="I385" i="7" s="1"/>
  <c r="K385" i="7" s="1"/>
  <c r="D385" i="7"/>
  <c r="C389" i="7"/>
  <c r="I389" i="7" s="1"/>
  <c r="K389" i="7" s="1"/>
  <c r="D389" i="7"/>
  <c r="C393" i="7"/>
  <c r="I393" i="7" s="1"/>
  <c r="K393" i="7" s="1"/>
  <c r="D393" i="7"/>
  <c r="C397" i="7"/>
  <c r="I397" i="7" s="1"/>
  <c r="K397" i="7" s="1"/>
  <c r="D397" i="7"/>
  <c r="C401" i="7"/>
  <c r="I401" i="7" s="1"/>
  <c r="K401" i="7" s="1"/>
  <c r="D401" i="7"/>
  <c r="C405" i="7"/>
  <c r="I405" i="7" s="1"/>
  <c r="K405" i="7" s="1"/>
  <c r="D405" i="7"/>
  <c r="J405" i="7" s="1"/>
  <c r="L405" i="7" s="1"/>
  <c r="C409" i="7"/>
  <c r="I409" i="7" s="1"/>
  <c r="K409" i="7" s="1"/>
  <c r="D409" i="7"/>
  <c r="C413" i="7"/>
  <c r="I413" i="7" s="1"/>
  <c r="K413" i="7" s="1"/>
  <c r="D413" i="7"/>
  <c r="C417" i="7"/>
  <c r="I417" i="7" s="1"/>
  <c r="K417" i="7" s="1"/>
  <c r="D417" i="7"/>
  <c r="C421" i="7"/>
  <c r="I421" i="7" s="1"/>
  <c r="K421" i="7" s="1"/>
  <c r="D421" i="7"/>
  <c r="C425" i="7"/>
  <c r="I425" i="7" s="1"/>
  <c r="K425" i="7" s="1"/>
  <c r="D425" i="7"/>
  <c r="C429" i="7"/>
  <c r="I429" i="7" s="1"/>
  <c r="K429" i="7" s="1"/>
  <c r="D429" i="7"/>
  <c r="C433" i="7"/>
  <c r="I433" i="7" s="1"/>
  <c r="K433" i="7" s="1"/>
  <c r="D433" i="7"/>
  <c r="C437" i="7"/>
  <c r="I437" i="7" s="1"/>
  <c r="K437" i="7" s="1"/>
  <c r="D437" i="7"/>
  <c r="J437" i="7" s="1"/>
  <c r="L437" i="7" s="1"/>
  <c r="C441" i="7"/>
  <c r="I441" i="7" s="1"/>
  <c r="K441" i="7" s="1"/>
  <c r="D441" i="7"/>
  <c r="C445" i="7"/>
  <c r="I445" i="7" s="1"/>
  <c r="K445" i="7" s="1"/>
  <c r="D445" i="7"/>
  <c r="C449" i="7"/>
  <c r="I449" i="7" s="1"/>
  <c r="K449" i="7" s="1"/>
  <c r="D449" i="7"/>
  <c r="C453" i="7"/>
  <c r="I453" i="7" s="1"/>
  <c r="K453" i="7" s="1"/>
  <c r="D453" i="7"/>
  <c r="C457" i="7"/>
  <c r="I457" i="7" s="1"/>
  <c r="K457" i="7" s="1"/>
  <c r="D457" i="7"/>
  <c r="C461" i="7"/>
  <c r="I461" i="7" s="1"/>
  <c r="K461" i="7" s="1"/>
  <c r="D461" i="7"/>
  <c r="C465" i="7"/>
  <c r="I465" i="7" s="1"/>
  <c r="K465" i="7" s="1"/>
  <c r="D465" i="7"/>
  <c r="C469" i="7"/>
  <c r="I469" i="7" s="1"/>
  <c r="K469" i="7" s="1"/>
  <c r="D469" i="7"/>
  <c r="J469" i="7" s="1"/>
  <c r="L469" i="7" s="1"/>
  <c r="C473" i="7"/>
  <c r="I473" i="7" s="1"/>
  <c r="K473" i="7" s="1"/>
  <c r="D473" i="7"/>
  <c r="C477" i="7"/>
  <c r="I477" i="7" s="1"/>
  <c r="K477" i="7" s="1"/>
  <c r="D477" i="7"/>
  <c r="C481" i="7"/>
  <c r="I481" i="7" s="1"/>
  <c r="K481" i="7" s="1"/>
  <c r="D481" i="7"/>
  <c r="C485" i="7"/>
  <c r="I485" i="7" s="1"/>
  <c r="K485" i="7" s="1"/>
  <c r="D485" i="7"/>
  <c r="C489" i="7"/>
  <c r="I489" i="7" s="1"/>
  <c r="K489" i="7" s="1"/>
  <c r="D489" i="7"/>
  <c r="C493" i="7"/>
  <c r="I493" i="7" s="1"/>
  <c r="K493" i="7" s="1"/>
  <c r="D493" i="7"/>
  <c r="C497" i="7"/>
  <c r="I497" i="7" s="1"/>
  <c r="K497" i="7" s="1"/>
  <c r="D497" i="7"/>
  <c r="C501" i="7"/>
  <c r="I501" i="7" s="1"/>
  <c r="K501" i="7" s="1"/>
  <c r="D501" i="7"/>
  <c r="J501" i="7" s="1"/>
  <c r="L501" i="7" s="1"/>
  <c r="C505" i="7"/>
  <c r="I505" i="7" s="1"/>
  <c r="K505" i="7" s="1"/>
  <c r="D505" i="7"/>
  <c r="C509" i="7"/>
  <c r="I509" i="7" s="1"/>
  <c r="K509" i="7" s="1"/>
  <c r="D509" i="7"/>
  <c r="C513" i="7"/>
  <c r="I513" i="7" s="1"/>
  <c r="K513" i="7" s="1"/>
  <c r="D513" i="7"/>
  <c r="C517" i="7"/>
  <c r="I517" i="7" s="1"/>
  <c r="K517" i="7" s="1"/>
  <c r="D517" i="7"/>
  <c r="C521" i="7"/>
  <c r="I521" i="7" s="1"/>
  <c r="K521" i="7" s="1"/>
  <c r="D521" i="7"/>
  <c r="C525" i="7"/>
  <c r="I525" i="7" s="1"/>
  <c r="K525" i="7" s="1"/>
  <c r="D525" i="7"/>
  <c r="C529" i="7"/>
  <c r="I529" i="7" s="1"/>
  <c r="K529" i="7" s="1"/>
  <c r="D529" i="7"/>
  <c r="C533" i="7"/>
  <c r="I533" i="7" s="1"/>
  <c r="K533" i="7" s="1"/>
  <c r="D533" i="7"/>
  <c r="J533" i="7" s="1"/>
  <c r="L533" i="7" s="1"/>
  <c r="C537" i="7"/>
  <c r="I537" i="7" s="1"/>
  <c r="K537" i="7" s="1"/>
  <c r="D537" i="7"/>
  <c r="C541" i="7"/>
  <c r="I541" i="7" s="1"/>
  <c r="K541" i="7" s="1"/>
  <c r="D541" i="7"/>
  <c r="C545" i="7"/>
  <c r="I545" i="7" s="1"/>
  <c r="K545" i="7" s="1"/>
  <c r="D545" i="7"/>
  <c r="C549" i="7"/>
  <c r="I549" i="7" s="1"/>
  <c r="K549" i="7" s="1"/>
  <c r="D549" i="7"/>
  <c r="C553" i="7"/>
  <c r="I553" i="7" s="1"/>
  <c r="K553" i="7" s="1"/>
  <c r="D553" i="7"/>
  <c r="C557" i="7"/>
  <c r="I557" i="7" s="1"/>
  <c r="K557" i="7" s="1"/>
  <c r="D557" i="7"/>
  <c r="C561" i="7"/>
  <c r="I561" i="7" s="1"/>
  <c r="K561" i="7" s="1"/>
  <c r="D561" i="7"/>
  <c r="C565" i="7"/>
  <c r="I565" i="7" s="1"/>
  <c r="K565" i="7" s="1"/>
  <c r="D565" i="7"/>
  <c r="J565" i="7" s="1"/>
  <c r="L565" i="7" s="1"/>
  <c r="C569" i="7"/>
  <c r="I569" i="7" s="1"/>
  <c r="K569" i="7" s="1"/>
  <c r="D569" i="7"/>
  <c r="C573" i="7"/>
  <c r="I573" i="7" s="1"/>
  <c r="K573" i="7" s="1"/>
  <c r="D573" i="7"/>
  <c r="C577" i="7"/>
  <c r="I577" i="7" s="1"/>
  <c r="K577" i="7" s="1"/>
  <c r="D577" i="7"/>
  <c r="C581" i="7"/>
  <c r="I581" i="7" s="1"/>
  <c r="K581" i="7" s="1"/>
  <c r="D581" i="7"/>
  <c r="C585" i="7"/>
  <c r="I585" i="7" s="1"/>
  <c r="K585" i="7" s="1"/>
  <c r="D585" i="7"/>
  <c r="C589" i="7"/>
  <c r="I589" i="7" s="1"/>
  <c r="K589" i="7" s="1"/>
  <c r="D589" i="7"/>
  <c r="C593" i="7"/>
  <c r="I593" i="7" s="1"/>
  <c r="K593" i="7" s="1"/>
  <c r="D593" i="7"/>
  <c r="C597" i="7"/>
  <c r="I597" i="7" s="1"/>
  <c r="K597" i="7" s="1"/>
  <c r="D597" i="7"/>
  <c r="J597" i="7" s="1"/>
  <c r="L597" i="7" s="1"/>
  <c r="C601" i="7"/>
  <c r="I601" i="7" s="1"/>
  <c r="K601" i="7" s="1"/>
  <c r="D601" i="7"/>
  <c r="C605" i="7"/>
  <c r="I605" i="7" s="1"/>
  <c r="K605" i="7" s="1"/>
  <c r="D605" i="7"/>
  <c r="C609" i="7"/>
  <c r="I609" i="7" s="1"/>
  <c r="K609" i="7" s="1"/>
  <c r="D609" i="7"/>
  <c r="C613" i="7"/>
  <c r="I613" i="7" s="1"/>
  <c r="K613" i="7" s="1"/>
  <c r="D613" i="7"/>
  <c r="C617" i="7"/>
  <c r="I617" i="7" s="1"/>
  <c r="K617" i="7" s="1"/>
  <c r="D617" i="7"/>
  <c r="C621" i="7"/>
  <c r="I621" i="7" s="1"/>
  <c r="K621" i="7" s="1"/>
  <c r="D621" i="7"/>
  <c r="C625" i="7"/>
  <c r="I625" i="7" s="1"/>
  <c r="K625" i="7" s="1"/>
  <c r="D625" i="7"/>
  <c r="C629" i="7"/>
  <c r="I629" i="7" s="1"/>
  <c r="K629" i="7" s="1"/>
  <c r="D629" i="7"/>
  <c r="J629" i="7" s="1"/>
  <c r="L629" i="7" s="1"/>
  <c r="C633" i="7"/>
  <c r="I633" i="7" s="1"/>
  <c r="K633" i="7" s="1"/>
  <c r="D633" i="7"/>
  <c r="C637" i="7"/>
  <c r="I637" i="7" s="1"/>
  <c r="K637" i="7" s="1"/>
  <c r="D637" i="7"/>
  <c r="C641" i="7"/>
  <c r="I641" i="7" s="1"/>
  <c r="K641" i="7" s="1"/>
  <c r="D641" i="7"/>
  <c r="C645" i="7"/>
  <c r="I645" i="7" s="1"/>
  <c r="K645" i="7" s="1"/>
  <c r="D645" i="7"/>
  <c r="C649" i="7"/>
  <c r="I649" i="7" s="1"/>
  <c r="K649" i="7" s="1"/>
  <c r="D649" i="7"/>
  <c r="C653" i="7"/>
  <c r="I653" i="7" s="1"/>
  <c r="K653" i="7" s="1"/>
  <c r="D653" i="7"/>
  <c r="C657" i="7"/>
  <c r="I657" i="7" s="1"/>
  <c r="K657" i="7" s="1"/>
  <c r="D657" i="7"/>
  <c r="C661" i="7"/>
  <c r="I661" i="7" s="1"/>
  <c r="K661" i="7" s="1"/>
  <c r="D661" i="7"/>
  <c r="J661" i="7" s="1"/>
  <c r="L661" i="7" s="1"/>
  <c r="C665" i="7"/>
  <c r="I665" i="7" s="1"/>
  <c r="K665" i="7" s="1"/>
  <c r="D665" i="7"/>
  <c r="C669" i="7"/>
  <c r="I669" i="7" s="1"/>
  <c r="K669" i="7" s="1"/>
  <c r="D669" i="7"/>
  <c r="C673" i="7"/>
  <c r="I673" i="7" s="1"/>
  <c r="K673" i="7" s="1"/>
  <c r="D673" i="7"/>
  <c r="C677" i="7"/>
  <c r="I677" i="7" s="1"/>
  <c r="K677" i="7" s="1"/>
  <c r="D677" i="7"/>
  <c r="C681" i="7"/>
  <c r="I681" i="7" s="1"/>
  <c r="K681" i="7" s="1"/>
  <c r="D681" i="7"/>
  <c r="C685" i="7"/>
  <c r="I685" i="7" s="1"/>
  <c r="K685" i="7" s="1"/>
  <c r="D685" i="7"/>
  <c r="C689" i="7"/>
  <c r="I689" i="7" s="1"/>
  <c r="K689" i="7" s="1"/>
  <c r="D689" i="7"/>
  <c r="C693" i="7"/>
  <c r="I693" i="7" s="1"/>
  <c r="K693" i="7" s="1"/>
  <c r="D693" i="7"/>
  <c r="J693" i="7" s="1"/>
  <c r="L693" i="7" s="1"/>
  <c r="C697" i="7"/>
  <c r="I697" i="7" s="1"/>
  <c r="K697" i="7" s="1"/>
  <c r="D697" i="7"/>
  <c r="C701" i="7"/>
  <c r="I701" i="7" s="1"/>
  <c r="K701" i="7" s="1"/>
  <c r="D701" i="7"/>
  <c r="C705" i="7"/>
  <c r="I705" i="7" s="1"/>
  <c r="K705" i="7" s="1"/>
  <c r="D705" i="7"/>
  <c r="C709" i="7"/>
  <c r="I709" i="7" s="1"/>
  <c r="K709" i="7" s="1"/>
  <c r="D709" i="7"/>
  <c r="C713" i="7"/>
  <c r="I713" i="7" s="1"/>
  <c r="K713" i="7" s="1"/>
  <c r="D713" i="7"/>
  <c r="C717" i="7"/>
  <c r="I717" i="7" s="1"/>
  <c r="K717" i="7" s="1"/>
  <c r="D717" i="7"/>
  <c r="C721" i="7"/>
  <c r="I721" i="7" s="1"/>
  <c r="K721" i="7" s="1"/>
  <c r="D721" i="7"/>
  <c r="C725" i="7"/>
  <c r="I725" i="7" s="1"/>
  <c r="K725" i="7" s="1"/>
  <c r="D725" i="7"/>
  <c r="J725" i="7" s="1"/>
  <c r="L725" i="7" s="1"/>
  <c r="C729" i="7"/>
  <c r="I729" i="7" s="1"/>
  <c r="K729" i="7" s="1"/>
  <c r="D729" i="7"/>
  <c r="C733" i="7"/>
  <c r="I733" i="7" s="1"/>
  <c r="K733" i="7" s="1"/>
  <c r="D733" i="7"/>
  <c r="C737" i="7"/>
  <c r="I737" i="7" s="1"/>
  <c r="K737" i="7" s="1"/>
  <c r="D737" i="7"/>
  <c r="C741" i="7"/>
  <c r="I741" i="7" s="1"/>
  <c r="K741" i="7" s="1"/>
  <c r="D741" i="7"/>
  <c r="C745" i="7"/>
  <c r="I745" i="7" s="1"/>
  <c r="K745" i="7" s="1"/>
  <c r="D745" i="7"/>
  <c r="C749" i="7"/>
  <c r="I749" i="7" s="1"/>
  <c r="K749" i="7" s="1"/>
  <c r="D749" i="7"/>
  <c r="C753" i="7"/>
  <c r="I753" i="7" s="1"/>
  <c r="K753" i="7" s="1"/>
  <c r="D753" i="7"/>
  <c r="C757" i="7"/>
  <c r="I757" i="7" s="1"/>
  <c r="K757" i="7" s="1"/>
  <c r="D757" i="7"/>
  <c r="J757" i="7" s="1"/>
  <c r="L757" i="7" s="1"/>
  <c r="C761" i="7"/>
  <c r="I761" i="7" s="1"/>
  <c r="K761" i="7" s="1"/>
  <c r="D761" i="7"/>
  <c r="C765" i="7"/>
  <c r="I765" i="7" s="1"/>
  <c r="K765" i="7" s="1"/>
  <c r="D765" i="7"/>
  <c r="C769" i="7"/>
  <c r="I769" i="7" s="1"/>
  <c r="K769" i="7" s="1"/>
  <c r="D769" i="7"/>
  <c r="C773" i="7"/>
  <c r="I773" i="7" s="1"/>
  <c r="K773" i="7" s="1"/>
  <c r="D773" i="7"/>
  <c r="C777" i="7"/>
  <c r="I777" i="7" s="1"/>
  <c r="K777" i="7" s="1"/>
  <c r="D777" i="7"/>
  <c r="C781" i="7"/>
  <c r="I781" i="7" s="1"/>
  <c r="K781" i="7" s="1"/>
  <c r="D781" i="7"/>
  <c r="C785" i="7"/>
  <c r="I785" i="7" s="1"/>
  <c r="K785" i="7" s="1"/>
  <c r="D785" i="7"/>
  <c r="C789" i="7"/>
  <c r="I789" i="7" s="1"/>
  <c r="K789" i="7" s="1"/>
  <c r="D789" i="7"/>
  <c r="J789" i="7" s="1"/>
  <c r="L789" i="7" s="1"/>
  <c r="C793" i="7"/>
  <c r="I793" i="7" s="1"/>
  <c r="K793" i="7" s="1"/>
  <c r="D793" i="7"/>
  <c r="C797" i="7"/>
  <c r="I797" i="7" s="1"/>
  <c r="K797" i="7" s="1"/>
  <c r="D797" i="7"/>
  <c r="C801" i="7"/>
  <c r="I801" i="7" s="1"/>
  <c r="K801" i="7" s="1"/>
  <c r="D801" i="7"/>
  <c r="C805" i="7"/>
  <c r="I805" i="7" s="1"/>
  <c r="K805" i="7" s="1"/>
  <c r="D805" i="7"/>
  <c r="C809" i="7"/>
  <c r="I809" i="7" s="1"/>
  <c r="K809" i="7" s="1"/>
  <c r="D809" i="7"/>
  <c r="C813" i="7"/>
  <c r="I813" i="7" s="1"/>
  <c r="K813" i="7" s="1"/>
  <c r="D813" i="7"/>
  <c r="C817" i="7"/>
  <c r="I817" i="7" s="1"/>
  <c r="K817" i="7" s="1"/>
  <c r="D817" i="7"/>
  <c r="C821" i="7"/>
  <c r="I821" i="7" s="1"/>
  <c r="K821" i="7" s="1"/>
  <c r="D821" i="7"/>
  <c r="J821" i="7" s="1"/>
  <c r="L821" i="7" s="1"/>
  <c r="C825" i="7"/>
  <c r="I825" i="7" s="1"/>
  <c r="K825" i="7" s="1"/>
  <c r="D825" i="7"/>
  <c r="C829" i="7"/>
  <c r="I829" i="7" s="1"/>
  <c r="K829" i="7" s="1"/>
  <c r="D829" i="7"/>
  <c r="C833" i="7"/>
  <c r="I833" i="7" s="1"/>
  <c r="K833" i="7" s="1"/>
  <c r="D833" i="7"/>
  <c r="C837" i="7"/>
  <c r="I837" i="7" s="1"/>
  <c r="K837" i="7" s="1"/>
  <c r="D837" i="7"/>
  <c r="C841" i="7"/>
  <c r="I841" i="7" s="1"/>
  <c r="K841" i="7" s="1"/>
  <c r="D841" i="7"/>
  <c r="C845" i="7"/>
  <c r="I845" i="7" s="1"/>
  <c r="K845" i="7" s="1"/>
  <c r="D845" i="7"/>
  <c r="C849" i="7"/>
  <c r="I849" i="7" s="1"/>
  <c r="K849" i="7" s="1"/>
  <c r="D849" i="7"/>
  <c r="C853" i="7"/>
  <c r="I853" i="7" s="1"/>
  <c r="K853" i="7" s="1"/>
  <c r="D853" i="7"/>
  <c r="J853" i="7" s="1"/>
  <c r="L853" i="7" s="1"/>
  <c r="C857" i="7"/>
  <c r="I857" i="7" s="1"/>
  <c r="K857" i="7" s="1"/>
  <c r="D857" i="7"/>
  <c r="C861" i="7"/>
  <c r="I861" i="7" s="1"/>
  <c r="K861" i="7" s="1"/>
  <c r="D861" i="7"/>
  <c r="C865" i="7"/>
  <c r="I865" i="7" s="1"/>
  <c r="K865" i="7" s="1"/>
  <c r="D865" i="7"/>
  <c r="C869" i="7"/>
  <c r="I869" i="7" s="1"/>
  <c r="K869" i="7" s="1"/>
  <c r="D869" i="7"/>
  <c r="C873" i="7"/>
  <c r="I873" i="7" s="1"/>
  <c r="K873" i="7" s="1"/>
  <c r="D873" i="7"/>
  <c r="C877" i="7"/>
  <c r="I877" i="7" s="1"/>
  <c r="K877" i="7" s="1"/>
  <c r="D877" i="7"/>
  <c r="C881" i="7"/>
  <c r="I881" i="7" s="1"/>
  <c r="K881" i="7" s="1"/>
  <c r="D881" i="7"/>
  <c r="C885" i="7"/>
  <c r="I885" i="7" s="1"/>
  <c r="K885" i="7" s="1"/>
  <c r="D885" i="7"/>
  <c r="J885" i="7" s="1"/>
  <c r="L885" i="7" s="1"/>
  <c r="C889" i="7"/>
  <c r="I889" i="7" s="1"/>
  <c r="K889" i="7" s="1"/>
  <c r="D889" i="7"/>
  <c r="C893" i="7"/>
  <c r="I893" i="7" s="1"/>
  <c r="K893" i="7" s="1"/>
  <c r="D893" i="7"/>
  <c r="C897" i="7"/>
  <c r="I897" i="7" s="1"/>
  <c r="K897" i="7" s="1"/>
  <c r="D897" i="7"/>
  <c r="C901" i="7"/>
  <c r="I901" i="7" s="1"/>
  <c r="K901" i="7" s="1"/>
  <c r="D901" i="7"/>
  <c r="C905" i="7"/>
  <c r="I905" i="7" s="1"/>
  <c r="K905" i="7" s="1"/>
  <c r="D905" i="7"/>
  <c r="C909" i="7"/>
  <c r="I909" i="7" s="1"/>
  <c r="K909" i="7" s="1"/>
  <c r="D909" i="7"/>
  <c r="C913" i="7"/>
  <c r="I913" i="7" s="1"/>
  <c r="K913" i="7" s="1"/>
  <c r="D913" i="7"/>
  <c r="C917" i="7"/>
  <c r="I917" i="7" s="1"/>
  <c r="K917" i="7" s="1"/>
  <c r="D917" i="7"/>
  <c r="J917" i="7" s="1"/>
  <c r="L917" i="7" s="1"/>
  <c r="C921" i="7"/>
  <c r="I921" i="7" s="1"/>
  <c r="K921" i="7" s="1"/>
  <c r="D921" i="7"/>
  <c r="C925" i="7"/>
  <c r="I925" i="7" s="1"/>
  <c r="K925" i="7" s="1"/>
  <c r="D925" i="7"/>
  <c r="C929" i="7"/>
  <c r="I929" i="7" s="1"/>
  <c r="K929" i="7" s="1"/>
  <c r="D929" i="7"/>
  <c r="C933" i="7"/>
  <c r="I933" i="7" s="1"/>
  <c r="K933" i="7" s="1"/>
  <c r="D933" i="7"/>
  <c r="C937" i="7"/>
  <c r="I937" i="7" s="1"/>
  <c r="K937" i="7" s="1"/>
  <c r="D937" i="7"/>
  <c r="C941" i="7"/>
  <c r="I941" i="7" s="1"/>
  <c r="K941" i="7" s="1"/>
  <c r="D941" i="7"/>
  <c r="C945" i="7"/>
  <c r="I945" i="7" s="1"/>
  <c r="K945" i="7" s="1"/>
  <c r="D945" i="7"/>
  <c r="C949" i="7"/>
  <c r="I949" i="7" s="1"/>
  <c r="K949" i="7" s="1"/>
  <c r="D949" i="7"/>
  <c r="J949" i="7" s="1"/>
  <c r="L949" i="7" s="1"/>
  <c r="C953" i="7"/>
  <c r="I953" i="7" s="1"/>
  <c r="K953" i="7" s="1"/>
  <c r="D953" i="7"/>
  <c r="C957" i="7"/>
  <c r="I957" i="7" s="1"/>
  <c r="K957" i="7" s="1"/>
  <c r="D957" i="7"/>
  <c r="C961" i="7"/>
  <c r="I961" i="7" s="1"/>
  <c r="K961" i="7" s="1"/>
  <c r="D961" i="7"/>
  <c r="C965" i="7"/>
  <c r="I965" i="7" s="1"/>
  <c r="K965" i="7" s="1"/>
  <c r="D965" i="7"/>
  <c r="C969" i="7"/>
  <c r="I969" i="7" s="1"/>
  <c r="K969" i="7" s="1"/>
  <c r="D969" i="7"/>
  <c r="C973" i="7"/>
  <c r="I973" i="7" s="1"/>
  <c r="K973" i="7" s="1"/>
  <c r="D973" i="7"/>
  <c r="C977" i="7"/>
  <c r="I977" i="7" s="1"/>
  <c r="K977" i="7" s="1"/>
  <c r="D977" i="7"/>
  <c r="C981" i="7"/>
  <c r="I981" i="7" s="1"/>
  <c r="K981" i="7" s="1"/>
  <c r="D981" i="7"/>
  <c r="J981" i="7" s="1"/>
  <c r="L981" i="7" s="1"/>
  <c r="C985" i="7"/>
  <c r="I985" i="7" s="1"/>
  <c r="K985" i="7" s="1"/>
  <c r="D985" i="7"/>
  <c r="C989" i="7"/>
  <c r="I989" i="7" s="1"/>
  <c r="K989" i="7" s="1"/>
  <c r="D989" i="7"/>
  <c r="C993" i="7"/>
  <c r="I993" i="7" s="1"/>
  <c r="K993" i="7" s="1"/>
  <c r="D993" i="7"/>
  <c r="C997" i="7"/>
  <c r="I997" i="7" s="1"/>
  <c r="K997" i="7" s="1"/>
  <c r="D997" i="7"/>
  <c r="C1001" i="7"/>
  <c r="I1001" i="7" s="1"/>
  <c r="K1001" i="7" s="1"/>
  <c r="D1001" i="7"/>
  <c r="C222" i="7"/>
  <c r="I222" i="7" s="1"/>
  <c r="K222" i="7" s="1"/>
  <c r="D222" i="7"/>
  <c r="C226" i="7"/>
  <c r="I226" i="7" s="1"/>
  <c r="K226" i="7" s="1"/>
  <c r="D226" i="7"/>
  <c r="C230" i="7"/>
  <c r="I230" i="7" s="1"/>
  <c r="K230" i="7" s="1"/>
  <c r="D230" i="7"/>
  <c r="C234" i="7"/>
  <c r="I234" i="7" s="1"/>
  <c r="K234" i="7" s="1"/>
  <c r="D234" i="7"/>
  <c r="C238" i="7"/>
  <c r="I238" i="7" s="1"/>
  <c r="K238" i="7" s="1"/>
  <c r="D238" i="7"/>
  <c r="C242" i="7"/>
  <c r="I242" i="7" s="1"/>
  <c r="K242" i="7" s="1"/>
  <c r="D242" i="7"/>
  <c r="J242" i="7" s="1"/>
  <c r="L242" i="7" s="1"/>
  <c r="C246" i="7"/>
  <c r="I246" i="7" s="1"/>
  <c r="K246" i="7" s="1"/>
  <c r="D246" i="7"/>
  <c r="C250" i="7"/>
  <c r="I250" i="7" s="1"/>
  <c r="K250" i="7" s="1"/>
  <c r="D250" i="7"/>
  <c r="C254" i="7"/>
  <c r="I254" i="7" s="1"/>
  <c r="K254" i="7" s="1"/>
  <c r="D254" i="7"/>
  <c r="C258" i="7"/>
  <c r="I258" i="7" s="1"/>
  <c r="K258" i="7" s="1"/>
  <c r="D258" i="7"/>
  <c r="C262" i="7"/>
  <c r="I262" i="7" s="1"/>
  <c r="K262" i="7" s="1"/>
  <c r="D262" i="7"/>
  <c r="C266" i="7"/>
  <c r="I266" i="7" s="1"/>
  <c r="K266" i="7" s="1"/>
  <c r="D266" i="7"/>
  <c r="C270" i="7"/>
  <c r="I270" i="7" s="1"/>
  <c r="K270" i="7" s="1"/>
  <c r="D270" i="7"/>
  <c r="C274" i="7"/>
  <c r="I274" i="7" s="1"/>
  <c r="K274" i="7" s="1"/>
  <c r="D274" i="7"/>
  <c r="J274" i="7" s="1"/>
  <c r="L274" i="7" s="1"/>
  <c r="C278" i="7"/>
  <c r="I278" i="7" s="1"/>
  <c r="K278" i="7" s="1"/>
  <c r="D278" i="7"/>
  <c r="C282" i="7"/>
  <c r="I282" i="7" s="1"/>
  <c r="K282" i="7" s="1"/>
  <c r="D282" i="7"/>
  <c r="C286" i="7"/>
  <c r="I286" i="7" s="1"/>
  <c r="K286" i="7" s="1"/>
  <c r="D286" i="7"/>
  <c r="C290" i="7"/>
  <c r="I290" i="7" s="1"/>
  <c r="K290" i="7" s="1"/>
  <c r="D290" i="7"/>
  <c r="C294" i="7"/>
  <c r="I294" i="7" s="1"/>
  <c r="K294" i="7" s="1"/>
  <c r="D294" i="7"/>
  <c r="C298" i="7"/>
  <c r="I298" i="7" s="1"/>
  <c r="K298" i="7" s="1"/>
  <c r="D298" i="7"/>
  <c r="C302" i="7"/>
  <c r="I302" i="7" s="1"/>
  <c r="K302" i="7" s="1"/>
  <c r="D302" i="7"/>
  <c r="C306" i="7"/>
  <c r="I306" i="7" s="1"/>
  <c r="K306" i="7" s="1"/>
  <c r="D306" i="7"/>
  <c r="J306" i="7" s="1"/>
  <c r="L306" i="7" s="1"/>
  <c r="C310" i="7"/>
  <c r="I310" i="7" s="1"/>
  <c r="K310" i="7" s="1"/>
  <c r="D310" i="7"/>
  <c r="C314" i="7"/>
  <c r="I314" i="7" s="1"/>
  <c r="K314" i="7" s="1"/>
  <c r="D314" i="7"/>
  <c r="C318" i="7"/>
  <c r="I318" i="7" s="1"/>
  <c r="K318" i="7" s="1"/>
  <c r="D318" i="7"/>
  <c r="C322" i="7"/>
  <c r="I322" i="7" s="1"/>
  <c r="K322" i="7" s="1"/>
  <c r="D322" i="7"/>
  <c r="C326" i="7"/>
  <c r="I326" i="7" s="1"/>
  <c r="K326" i="7" s="1"/>
  <c r="D326" i="7"/>
  <c r="C330" i="7"/>
  <c r="I330" i="7" s="1"/>
  <c r="K330" i="7" s="1"/>
  <c r="D330" i="7"/>
  <c r="C334" i="7"/>
  <c r="I334" i="7" s="1"/>
  <c r="K334" i="7" s="1"/>
  <c r="D334" i="7"/>
  <c r="C338" i="7"/>
  <c r="I338" i="7" s="1"/>
  <c r="K338" i="7" s="1"/>
  <c r="D338" i="7"/>
  <c r="J338" i="7" s="1"/>
  <c r="L338" i="7" s="1"/>
  <c r="C342" i="7"/>
  <c r="I342" i="7" s="1"/>
  <c r="K342" i="7" s="1"/>
  <c r="D342" i="7"/>
  <c r="C346" i="7"/>
  <c r="I346" i="7" s="1"/>
  <c r="K346" i="7" s="1"/>
  <c r="D346" i="7"/>
  <c r="C350" i="7"/>
  <c r="I350" i="7" s="1"/>
  <c r="K350" i="7" s="1"/>
  <c r="D350" i="7"/>
  <c r="C354" i="7"/>
  <c r="I354" i="7" s="1"/>
  <c r="K354" i="7" s="1"/>
  <c r="D354" i="7"/>
  <c r="C358" i="7"/>
  <c r="I358" i="7" s="1"/>
  <c r="K358" i="7" s="1"/>
  <c r="D358" i="7"/>
  <c r="C362" i="7"/>
  <c r="I362" i="7" s="1"/>
  <c r="K362" i="7" s="1"/>
  <c r="D362" i="7"/>
  <c r="C366" i="7"/>
  <c r="I366" i="7" s="1"/>
  <c r="K366" i="7" s="1"/>
  <c r="D366" i="7"/>
  <c r="C370" i="7"/>
  <c r="I370" i="7" s="1"/>
  <c r="K370" i="7" s="1"/>
  <c r="D370" i="7"/>
  <c r="J370" i="7" s="1"/>
  <c r="L370" i="7" s="1"/>
  <c r="C374" i="7"/>
  <c r="I374" i="7" s="1"/>
  <c r="K374" i="7" s="1"/>
  <c r="D374" i="7"/>
  <c r="C378" i="7"/>
  <c r="I378" i="7" s="1"/>
  <c r="K378" i="7" s="1"/>
  <c r="D378" i="7"/>
  <c r="C382" i="7"/>
  <c r="I382" i="7" s="1"/>
  <c r="K382" i="7" s="1"/>
  <c r="D382" i="7"/>
  <c r="C386" i="7"/>
  <c r="I386" i="7" s="1"/>
  <c r="K386" i="7" s="1"/>
  <c r="D386" i="7"/>
  <c r="C390" i="7"/>
  <c r="I390" i="7" s="1"/>
  <c r="K390" i="7" s="1"/>
  <c r="D390" i="7"/>
  <c r="C394" i="7"/>
  <c r="I394" i="7" s="1"/>
  <c r="K394" i="7" s="1"/>
  <c r="D394" i="7"/>
  <c r="C398" i="7"/>
  <c r="I398" i="7" s="1"/>
  <c r="K398" i="7" s="1"/>
  <c r="D398" i="7"/>
  <c r="C402" i="7"/>
  <c r="I402" i="7" s="1"/>
  <c r="K402" i="7" s="1"/>
  <c r="D402" i="7"/>
  <c r="J402" i="7" s="1"/>
  <c r="L402" i="7" s="1"/>
  <c r="C406" i="7"/>
  <c r="I406" i="7" s="1"/>
  <c r="K406" i="7" s="1"/>
  <c r="D406" i="7"/>
  <c r="C410" i="7"/>
  <c r="I410" i="7" s="1"/>
  <c r="K410" i="7" s="1"/>
  <c r="D410" i="7"/>
  <c r="C414" i="7"/>
  <c r="I414" i="7" s="1"/>
  <c r="K414" i="7" s="1"/>
  <c r="D414" i="7"/>
  <c r="C418" i="7"/>
  <c r="I418" i="7" s="1"/>
  <c r="K418" i="7" s="1"/>
  <c r="D418" i="7"/>
  <c r="C422" i="7"/>
  <c r="I422" i="7" s="1"/>
  <c r="K422" i="7" s="1"/>
  <c r="D422" i="7"/>
  <c r="C426" i="7"/>
  <c r="I426" i="7" s="1"/>
  <c r="K426" i="7" s="1"/>
  <c r="D426" i="7"/>
  <c r="C430" i="7"/>
  <c r="I430" i="7" s="1"/>
  <c r="K430" i="7" s="1"/>
  <c r="D430" i="7"/>
  <c r="C434" i="7"/>
  <c r="I434" i="7" s="1"/>
  <c r="K434" i="7" s="1"/>
  <c r="D434" i="7"/>
  <c r="J434" i="7" s="1"/>
  <c r="L434" i="7" s="1"/>
  <c r="C438" i="7"/>
  <c r="I438" i="7" s="1"/>
  <c r="K438" i="7" s="1"/>
  <c r="D438" i="7"/>
  <c r="C442" i="7"/>
  <c r="I442" i="7" s="1"/>
  <c r="K442" i="7" s="1"/>
  <c r="D442" i="7"/>
  <c r="C446" i="7"/>
  <c r="I446" i="7" s="1"/>
  <c r="K446" i="7" s="1"/>
  <c r="D446" i="7"/>
  <c r="C450" i="7"/>
  <c r="I450" i="7" s="1"/>
  <c r="K450" i="7" s="1"/>
  <c r="D450" i="7"/>
  <c r="C454" i="7"/>
  <c r="I454" i="7" s="1"/>
  <c r="K454" i="7" s="1"/>
  <c r="D454" i="7"/>
  <c r="C458" i="7"/>
  <c r="I458" i="7" s="1"/>
  <c r="K458" i="7" s="1"/>
  <c r="D458" i="7"/>
  <c r="C462" i="7"/>
  <c r="I462" i="7" s="1"/>
  <c r="K462" i="7" s="1"/>
  <c r="D462" i="7"/>
  <c r="C466" i="7"/>
  <c r="I466" i="7" s="1"/>
  <c r="K466" i="7" s="1"/>
  <c r="D466" i="7"/>
  <c r="J466" i="7" s="1"/>
  <c r="L466" i="7" s="1"/>
  <c r="C470" i="7"/>
  <c r="I470" i="7" s="1"/>
  <c r="K470" i="7" s="1"/>
  <c r="D470" i="7"/>
  <c r="C474" i="7"/>
  <c r="I474" i="7" s="1"/>
  <c r="K474" i="7" s="1"/>
  <c r="D474" i="7"/>
  <c r="C478" i="7"/>
  <c r="I478" i="7" s="1"/>
  <c r="K478" i="7" s="1"/>
  <c r="D478" i="7"/>
  <c r="C482" i="7"/>
  <c r="I482" i="7" s="1"/>
  <c r="K482" i="7" s="1"/>
  <c r="D482" i="7"/>
  <c r="C486" i="7"/>
  <c r="I486" i="7" s="1"/>
  <c r="K486" i="7" s="1"/>
  <c r="D486" i="7"/>
  <c r="C490" i="7"/>
  <c r="I490" i="7" s="1"/>
  <c r="K490" i="7" s="1"/>
  <c r="D490" i="7"/>
  <c r="C494" i="7"/>
  <c r="I494" i="7" s="1"/>
  <c r="K494" i="7" s="1"/>
  <c r="D494" i="7"/>
  <c r="C498" i="7"/>
  <c r="I498" i="7" s="1"/>
  <c r="K498" i="7" s="1"/>
  <c r="D498" i="7"/>
  <c r="J498" i="7" s="1"/>
  <c r="L498" i="7" s="1"/>
  <c r="C502" i="7"/>
  <c r="I502" i="7" s="1"/>
  <c r="K502" i="7" s="1"/>
  <c r="D502" i="7"/>
  <c r="C506" i="7"/>
  <c r="I506" i="7" s="1"/>
  <c r="K506" i="7" s="1"/>
  <c r="D506" i="7"/>
  <c r="C510" i="7"/>
  <c r="I510" i="7" s="1"/>
  <c r="K510" i="7" s="1"/>
  <c r="D510" i="7"/>
  <c r="C514" i="7"/>
  <c r="I514" i="7" s="1"/>
  <c r="K514" i="7" s="1"/>
  <c r="D514" i="7"/>
  <c r="C518" i="7"/>
  <c r="I518" i="7" s="1"/>
  <c r="K518" i="7" s="1"/>
  <c r="D518" i="7"/>
  <c r="C522" i="7"/>
  <c r="I522" i="7" s="1"/>
  <c r="K522" i="7" s="1"/>
  <c r="D522" i="7"/>
  <c r="C526" i="7"/>
  <c r="I526" i="7" s="1"/>
  <c r="K526" i="7" s="1"/>
  <c r="D526" i="7"/>
  <c r="C530" i="7"/>
  <c r="I530" i="7" s="1"/>
  <c r="K530" i="7" s="1"/>
  <c r="D530" i="7"/>
  <c r="J530" i="7" s="1"/>
  <c r="L530" i="7" s="1"/>
  <c r="C534" i="7"/>
  <c r="I534" i="7" s="1"/>
  <c r="K534" i="7" s="1"/>
  <c r="D534" i="7"/>
  <c r="C538" i="7"/>
  <c r="I538" i="7" s="1"/>
  <c r="K538" i="7" s="1"/>
  <c r="D538" i="7"/>
  <c r="C542" i="7"/>
  <c r="I542" i="7" s="1"/>
  <c r="K542" i="7" s="1"/>
  <c r="D542" i="7"/>
  <c r="C546" i="7"/>
  <c r="I546" i="7" s="1"/>
  <c r="K546" i="7" s="1"/>
  <c r="D546" i="7"/>
  <c r="C550" i="7"/>
  <c r="I550" i="7" s="1"/>
  <c r="K550" i="7" s="1"/>
  <c r="D550" i="7"/>
  <c r="C554" i="7"/>
  <c r="I554" i="7" s="1"/>
  <c r="K554" i="7" s="1"/>
  <c r="D554" i="7"/>
  <c r="C558" i="7"/>
  <c r="I558" i="7" s="1"/>
  <c r="K558" i="7" s="1"/>
  <c r="D558" i="7"/>
  <c r="C562" i="7"/>
  <c r="I562" i="7" s="1"/>
  <c r="K562" i="7" s="1"/>
  <c r="D562" i="7"/>
  <c r="J562" i="7" s="1"/>
  <c r="L562" i="7" s="1"/>
  <c r="C566" i="7"/>
  <c r="I566" i="7" s="1"/>
  <c r="K566" i="7" s="1"/>
  <c r="D566" i="7"/>
  <c r="C570" i="7"/>
  <c r="I570" i="7" s="1"/>
  <c r="K570" i="7" s="1"/>
  <c r="D570" i="7"/>
  <c r="C574" i="7"/>
  <c r="I574" i="7" s="1"/>
  <c r="K574" i="7" s="1"/>
  <c r="D574" i="7"/>
  <c r="C578" i="7"/>
  <c r="I578" i="7" s="1"/>
  <c r="K578" i="7" s="1"/>
  <c r="D578" i="7"/>
  <c r="C582" i="7"/>
  <c r="I582" i="7" s="1"/>
  <c r="K582" i="7" s="1"/>
  <c r="D582" i="7"/>
  <c r="C586" i="7"/>
  <c r="I586" i="7" s="1"/>
  <c r="K586" i="7" s="1"/>
  <c r="D586" i="7"/>
  <c r="C590" i="7"/>
  <c r="I590" i="7" s="1"/>
  <c r="K590" i="7" s="1"/>
  <c r="D590" i="7"/>
  <c r="C594" i="7"/>
  <c r="I594" i="7" s="1"/>
  <c r="K594" i="7" s="1"/>
  <c r="D594" i="7"/>
  <c r="J594" i="7" s="1"/>
  <c r="L594" i="7" s="1"/>
  <c r="C598" i="7"/>
  <c r="I598" i="7" s="1"/>
  <c r="K598" i="7" s="1"/>
  <c r="D598" i="7"/>
  <c r="C602" i="7"/>
  <c r="I602" i="7" s="1"/>
  <c r="K602" i="7" s="1"/>
  <c r="D602" i="7"/>
  <c r="C606" i="7"/>
  <c r="I606" i="7" s="1"/>
  <c r="K606" i="7" s="1"/>
  <c r="D606" i="7"/>
  <c r="C610" i="7"/>
  <c r="I610" i="7" s="1"/>
  <c r="K610" i="7" s="1"/>
  <c r="D610" i="7"/>
  <c r="C614" i="7"/>
  <c r="I614" i="7" s="1"/>
  <c r="K614" i="7" s="1"/>
  <c r="D614" i="7"/>
  <c r="C618" i="7"/>
  <c r="I618" i="7" s="1"/>
  <c r="K618" i="7" s="1"/>
  <c r="D618" i="7"/>
  <c r="C622" i="7"/>
  <c r="I622" i="7" s="1"/>
  <c r="K622" i="7" s="1"/>
  <c r="D622" i="7"/>
  <c r="C626" i="7"/>
  <c r="I626" i="7" s="1"/>
  <c r="K626" i="7" s="1"/>
  <c r="D626" i="7"/>
  <c r="J626" i="7" s="1"/>
  <c r="L626" i="7" s="1"/>
  <c r="C630" i="7"/>
  <c r="I630" i="7" s="1"/>
  <c r="K630" i="7" s="1"/>
  <c r="D630" i="7"/>
  <c r="C634" i="7"/>
  <c r="I634" i="7" s="1"/>
  <c r="K634" i="7" s="1"/>
  <c r="D634" i="7"/>
  <c r="C638" i="7"/>
  <c r="I638" i="7" s="1"/>
  <c r="K638" i="7" s="1"/>
  <c r="D638" i="7"/>
  <c r="C642" i="7"/>
  <c r="I642" i="7" s="1"/>
  <c r="K642" i="7" s="1"/>
  <c r="D642" i="7"/>
  <c r="C646" i="7"/>
  <c r="I646" i="7" s="1"/>
  <c r="K646" i="7" s="1"/>
  <c r="D646" i="7"/>
  <c r="C650" i="7"/>
  <c r="I650" i="7" s="1"/>
  <c r="K650" i="7" s="1"/>
  <c r="D650" i="7"/>
  <c r="C654" i="7"/>
  <c r="I654" i="7" s="1"/>
  <c r="K654" i="7" s="1"/>
  <c r="D654" i="7"/>
  <c r="C658" i="7"/>
  <c r="I658" i="7" s="1"/>
  <c r="K658" i="7" s="1"/>
  <c r="D658" i="7"/>
  <c r="J658" i="7" s="1"/>
  <c r="L658" i="7" s="1"/>
  <c r="C662" i="7"/>
  <c r="I662" i="7" s="1"/>
  <c r="K662" i="7" s="1"/>
  <c r="D662" i="7"/>
  <c r="C666" i="7"/>
  <c r="I666" i="7" s="1"/>
  <c r="K666" i="7" s="1"/>
  <c r="D666" i="7"/>
  <c r="C670" i="7"/>
  <c r="I670" i="7" s="1"/>
  <c r="K670" i="7" s="1"/>
  <c r="D670" i="7"/>
  <c r="C674" i="7"/>
  <c r="I674" i="7" s="1"/>
  <c r="K674" i="7" s="1"/>
  <c r="D674" i="7"/>
  <c r="C678" i="7"/>
  <c r="I678" i="7" s="1"/>
  <c r="K678" i="7" s="1"/>
  <c r="D678" i="7"/>
  <c r="C682" i="7"/>
  <c r="I682" i="7" s="1"/>
  <c r="K682" i="7" s="1"/>
  <c r="D682" i="7"/>
  <c r="C686" i="7"/>
  <c r="I686" i="7" s="1"/>
  <c r="K686" i="7" s="1"/>
  <c r="D686" i="7"/>
  <c r="C690" i="7"/>
  <c r="I690" i="7" s="1"/>
  <c r="K690" i="7" s="1"/>
  <c r="D690" i="7"/>
  <c r="J690" i="7" s="1"/>
  <c r="L690" i="7" s="1"/>
  <c r="C694" i="7"/>
  <c r="I694" i="7" s="1"/>
  <c r="K694" i="7" s="1"/>
  <c r="D694" i="7"/>
  <c r="C698" i="7"/>
  <c r="I698" i="7" s="1"/>
  <c r="K698" i="7" s="1"/>
  <c r="D698" i="7"/>
  <c r="C702" i="7"/>
  <c r="I702" i="7" s="1"/>
  <c r="K702" i="7" s="1"/>
  <c r="D702" i="7"/>
  <c r="C706" i="7"/>
  <c r="I706" i="7" s="1"/>
  <c r="K706" i="7" s="1"/>
  <c r="D706" i="7"/>
  <c r="C710" i="7"/>
  <c r="I710" i="7" s="1"/>
  <c r="K710" i="7" s="1"/>
  <c r="D710" i="7"/>
  <c r="C714" i="7"/>
  <c r="I714" i="7" s="1"/>
  <c r="K714" i="7" s="1"/>
  <c r="D714" i="7"/>
  <c r="C718" i="7"/>
  <c r="I718" i="7" s="1"/>
  <c r="K718" i="7" s="1"/>
  <c r="D718" i="7"/>
  <c r="C722" i="7"/>
  <c r="I722" i="7" s="1"/>
  <c r="K722" i="7" s="1"/>
  <c r="D722" i="7"/>
  <c r="J722" i="7" s="1"/>
  <c r="L722" i="7" s="1"/>
  <c r="C726" i="7"/>
  <c r="I726" i="7" s="1"/>
  <c r="K726" i="7" s="1"/>
  <c r="D726" i="7"/>
  <c r="C730" i="7"/>
  <c r="I730" i="7" s="1"/>
  <c r="K730" i="7" s="1"/>
  <c r="D730" i="7"/>
  <c r="C734" i="7"/>
  <c r="I734" i="7" s="1"/>
  <c r="K734" i="7" s="1"/>
  <c r="D734" i="7"/>
  <c r="C738" i="7"/>
  <c r="I738" i="7" s="1"/>
  <c r="K738" i="7" s="1"/>
  <c r="D738" i="7"/>
  <c r="C742" i="7"/>
  <c r="I742" i="7" s="1"/>
  <c r="K742" i="7" s="1"/>
  <c r="D742" i="7"/>
  <c r="C746" i="7"/>
  <c r="I746" i="7" s="1"/>
  <c r="K746" i="7" s="1"/>
  <c r="D746" i="7"/>
  <c r="C750" i="7"/>
  <c r="I750" i="7" s="1"/>
  <c r="K750" i="7" s="1"/>
  <c r="D750" i="7"/>
  <c r="C754" i="7"/>
  <c r="I754" i="7" s="1"/>
  <c r="K754" i="7" s="1"/>
  <c r="D754" i="7"/>
  <c r="J754" i="7" s="1"/>
  <c r="L754" i="7" s="1"/>
  <c r="C758" i="7"/>
  <c r="I758" i="7" s="1"/>
  <c r="K758" i="7" s="1"/>
  <c r="D758" i="7"/>
  <c r="C762" i="7"/>
  <c r="I762" i="7" s="1"/>
  <c r="K762" i="7" s="1"/>
  <c r="D762" i="7"/>
  <c r="C766" i="7"/>
  <c r="I766" i="7" s="1"/>
  <c r="K766" i="7" s="1"/>
  <c r="D766" i="7"/>
  <c r="C770" i="7"/>
  <c r="I770" i="7" s="1"/>
  <c r="K770" i="7" s="1"/>
  <c r="D770" i="7"/>
  <c r="C774" i="7"/>
  <c r="I774" i="7" s="1"/>
  <c r="K774" i="7" s="1"/>
  <c r="D774" i="7"/>
  <c r="C778" i="7"/>
  <c r="I778" i="7" s="1"/>
  <c r="K778" i="7" s="1"/>
  <c r="D778" i="7"/>
  <c r="C782" i="7"/>
  <c r="I782" i="7" s="1"/>
  <c r="K782" i="7" s="1"/>
  <c r="D782" i="7"/>
  <c r="C786" i="7"/>
  <c r="I786" i="7" s="1"/>
  <c r="K786" i="7" s="1"/>
  <c r="D786" i="7"/>
  <c r="J786" i="7" s="1"/>
  <c r="L786" i="7" s="1"/>
  <c r="C790" i="7"/>
  <c r="I790" i="7" s="1"/>
  <c r="K790" i="7" s="1"/>
  <c r="D790" i="7"/>
  <c r="C794" i="7"/>
  <c r="I794" i="7" s="1"/>
  <c r="K794" i="7" s="1"/>
  <c r="D794" i="7"/>
  <c r="C798" i="7"/>
  <c r="I798" i="7" s="1"/>
  <c r="K798" i="7" s="1"/>
  <c r="D798" i="7"/>
  <c r="C802" i="7"/>
  <c r="I802" i="7" s="1"/>
  <c r="K802" i="7" s="1"/>
  <c r="D802" i="7"/>
  <c r="C806" i="7"/>
  <c r="I806" i="7" s="1"/>
  <c r="K806" i="7" s="1"/>
  <c r="D806" i="7"/>
  <c r="C810" i="7"/>
  <c r="I810" i="7" s="1"/>
  <c r="K810" i="7" s="1"/>
  <c r="D810" i="7"/>
  <c r="C814" i="7"/>
  <c r="I814" i="7" s="1"/>
  <c r="K814" i="7" s="1"/>
  <c r="D814" i="7"/>
  <c r="C818" i="7"/>
  <c r="I818" i="7" s="1"/>
  <c r="K818" i="7" s="1"/>
  <c r="D818" i="7"/>
  <c r="J818" i="7" s="1"/>
  <c r="L818" i="7" s="1"/>
  <c r="C822" i="7"/>
  <c r="I822" i="7" s="1"/>
  <c r="K822" i="7" s="1"/>
  <c r="D822" i="7"/>
  <c r="C826" i="7"/>
  <c r="I826" i="7" s="1"/>
  <c r="K826" i="7" s="1"/>
  <c r="D826" i="7"/>
  <c r="C830" i="7"/>
  <c r="I830" i="7" s="1"/>
  <c r="K830" i="7" s="1"/>
  <c r="D830" i="7"/>
  <c r="C834" i="7"/>
  <c r="I834" i="7" s="1"/>
  <c r="K834" i="7" s="1"/>
  <c r="D834" i="7"/>
  <c r="C838" i="7"/>
  <c r="I838" i="7" s="1"/>
  <c r="K838" i="7" s="1"/>
  <c r="D838" i="7"/>
  <c r="C842" i="7"/>
  <c r="I842" i="7" s="1"/>
  <c r="K842" i="7" s="1"/>
  <c r="D842" i="7"/>
  <c r="C846" i="7"/>
  <c r="I846" i="7" s="1"/>
  <c r="K846" i="7" s="1"/>
  <c r="D846" i="7"/>
  <c r="C850" i="7"/>
  <c r="I850" i="7" s="1"/>
  <c r="K850" i="7" s="1"/>
  <c r="D850" i="7"/>
  <c r="J850" i="7" s="1"/>
  <c r="L850" i="7" s="1"/>
  <c r="C854" i="7"/>
  <c r="I854" i="7" s="1"/>
  <c r="K854" i="7" s="1"/>
  <c r="D854" i="7"/>
  <c r="C858" i="7"/>
  <c r="I858" i="7" s="1"/>
  <c r="K858" i="7" s="1"/>
  <c r="D858" i="7"/>
  <c r="C862" i="7"/>
  <c r="I862" i="7" s="1"/>
  <c r="K862" i="7" s="1"/>
  <c r="D862" i="7"/>
  <c r="C866" i="7"/>
  <c r="I866" i="7" s="1"/>
  <c r="K866" i="7" s="1"/>
  <c r="D866" i="7"/>
  <c r="C870" i="7"/>
  <c r="I870" i="7" s="1"/>
  <c r="K870" i="7" s="1"/>
  <c r="D870" i="7"/>
  <c r="C874" i="7"/>
  <c r="I874" i="7" s="1"/>
  <c r="K874" i="7" s="1"/>
  <c r="D874" i="7"/>
  <c r="C878" i="7"/>
  <c r="I878" i="7" s="1"/>
  <c r="K878" i="7" s="1"/>
  <c r="D878" i="7"/>
  <c r="C882" i="7"/>
  <c r="I882" i="7" s="1"/>
  <c r="K882" i="7" s="1"/>
  <c r="D882" i="7"/>
  <c r="J882" i="7" s="1"/>
  <c r="L882" i="7" s="1"/>
  <c r="C886" i="7"/>
  <c r="I886" i="7" s="1"/>
  <c r="K886" i="7" s="1"/>
  <c r="D886" i="7"/>
  <c r="C890" i="7"/>
  <c r="I890" i="7" s="1"/>
  <c r="K890" i="7" s="1"/>
  <c r="D890" i="7"/>
  <c r="C894" i="7"/>
  <c r="I894" i="7" s="1"/>
  <c r="K894" i="7" s="1"/>
  <c r="D894" i="7"/>
  <c r="C898" i="7"/>
  <c r="I898" i="7" s="1"/>
  <c r="K898" i="7" s="1"/>
  <c r="D898" i="7"/>
  <c r="C902" i="7"/>
  <c r="I902" i="7" s="1"/>
  <c r="K902" i="7" s="1"/>
  <c r="D902" i="7"/>
  <c r="C906" i="7"/>
  <c r="I906" i="7" s="1"/>
  <c r="K906" i="7" s="1"/>
  <c r="D906" i="7"/>
  <c r="C910" i="7"/>
  <c r="I910" i="7" s="1"/>
  <c r="K910" i="7" s="1"/>
  <c r="D910" i="7"/>
  <c r="C914" i="7"/>
  <c r="I914" i="7" s="1"/>
  <c r="K914" i="7" s="1"/>
  <c r="D914" i="7"/>
  <c r="C918" i="7"/>
  <c r="I918" i="7" s="1"/>
  <c r="K918" i="7" s="1"/>
  <c r="D918" i="7"/>
  <c r="C922" i="7"/>
  <c r="I922" i="7" s="1"/>
  <c r="K922" i="7" s="1"/>
  <c r="D922" i="7"/>
  <c r="C926" i="7"/>
  <c r="I926" i="7" s="1"/>
  <c r="K926" i="7" s="1"/>
  <c r="D926" i="7"/>
  <c r="C930" i="7"/>
  <c r="I930" i="7" s="1"/>
  <c r="K930" i="7" s="1"/>
  <c r="D930" i="7"/>
  <c r="C934" i="7"/>
  <c r="I934" i="7" s="1"/>
  <c r="K934" i="7" s="1"/>
  <c r="D934" i="7"/>
  <c r="C938" i="7"/>
  <c r="I938" i="7" s="1"/>
  <c r="K938" i="7" s="1"/>
  <c r="D938" i="7"/>
  <c r="C942" i="7"/>
  <c r="I942" i="7" s="1"/>
  <c r="K942" i="7" s="1"/>
  <c r="D942" i="7"/>
  <c r="C946" i="7"/>
  <c r="I946" i="7" s="1"/>
  <c r="K946" i="7" s="1"/>
  <c r="D946" i="7"/>
  <c r="J946" i="7" s="1"/>
  <c r="L946" i="7" s="1"/>
  <c r="C950" i="7"/>
  <c r="I950" i="7" s="1"/>
  <c r="K950" i="7" s="1"/>
  <c r="D950" i="7"/>
  <c r="C954" i="7"/>
  <c r="I954" i="7" s="1"/>
  <c r="K954" i="7" s="1"/>
  <c r="D954" i="7"/>
  <c r="C958" i="7"/>
  <c r="I958" i="7" s="1"/>
  <c r="K958" i="7" s="1"/>
  <c r="D958" i="7"/>
  <c r="C962" i="7"/>
  <c r="I962" i="7" s="1"/>
  <c r="K962" i="7" s="1"/>
  <c r="D962" i="7"/>
  <c r="C966" i="7"/>
  <c r="I966" i="7" s="1"/>
  <c r="K966" i="7" s="1"/>
  <c r="D966" i="7"/>
  <c r="C970" i="7"/>
  <c r="I970" i="7" s="1"/>
  <c r="K970" i="7" s="1"/>
  <c r="D970" i="7"/>
  <c r="C974" i="7"/>
  <c r="I974" i="7" s="1"/>
  <c r="K974" i="7" s="1"/>
  <c r="D974" i="7"/>
  <c r="C978" i="7"/>
  <c r="I978" i="7" s="1"/>
  <c r="K978" i="7" s="1"/>
  <c r="D978" i="7"/>
  <c r="J978" i="7" s="1"/>
  <c r="L978" i="7" s="1"/>
  <c r="C982" i="7"/>
  <c r="I982" i="7" s="1"/>
  <c r="K982" i="7" s="1"/>
  <c r="D982" i="7"/>
  <c r="C986" i="7"/>
  <c r="I986" i="7" s="1"/>
  <c r="K986" i="7" s="1"/>
  <c r="D986" i="7"/>
  <c r="C990" i="7"/>
  <c r="I990" i="7" s="1"/>
  <c r="K990" i="7" s="1"/>
  <c r="D990" i="7"/>
  <c r="C994" i="7"/>
  <c r="I994" i="7" s="1"/>
  <c r="K994" i="7" s="1"/>
  <c r="D994" i="7"/>
  <c r="C998" i="7"/>
  <c r="I998" i="7" s="1"/>
  <c r="K998" i="7" s="1"/>
  <c r="D998" i="7"/>
  <c r="C1002" i="7"/>
  <c r="I1002" i="7" s="1"/>
  <c r="K1002" i="7" s="1"/>
  <c r="D1002" i="7"/>
  <c r="C6" i="7"/>
  <c r="I6" i="7" s="1"/>
  <c r="K6" i="7" s="1"/>
  <c r="D6" i="7"/>
  <c r="C10" i="7"/>
  <c r="I10" i="7" s="1"/>
  <c r="K10" i="7" s="1"/>
  <c r="D10" i="7"/>
  <c r="C14" i="7"/>
  <c r="I14" i="7" s="1"/>
  <c r="K14" i="7" s="1"/>
  <c r="D14" i="7"/>
  <c r="C18" i="7"/>
  <c r="I18" i="7" s="1"/>
  <c r="K18" i="7" s="1"/>
  <c r="D18" i="7"/>
  <c r="C22" i="7"/>
  <c r="I22" i="7" s="1"/>
  <c r="K22" i="7" s="1"/>
  <c r="D22" i="7"/>
  <c r="C26" i="7"/>
  <c r="I26" i="7" s="1"/>
  <c r="K26" i="7" s="1"/>
  <c r="D26" i="7"/>
  <c r="C30" i="7"/>
  <c r="I30" i="7" s="1"/>
  <c r="K30" i="7" s="1"/>
  <c r="D30" i="7"/>
  <c r="C34" i="7"/>
  <c r="I34" i="7" s="1"/>
  <c r="K34" i="7" s="1"/>
  <c r="D34" i="7"/>
  <c r="J34" i="7" s="1"/>
  <c r="L34" i="7" s="1"/>
  <c r="C38" i="7"/>
  <c r="I38" i="7" s="1"/>
  <c r="K38" i="7" s="1"/>
  <c r="D38" i="7"/>
  <c r="C42" i="7"/>
  <c r="I42" i="7" s="1"/>
  <c r="K42" i="7" s="1"/>
  <c r="D42" i="7"/>
  <c r="C46" i="7"/>
  <c r="I46" i="7" s="1"/>
  <c r="K46" i="7" s="1"/>
  <c r="D46" i="7"/>
  <c r="C50" i="7"/>
  <c r="I50" i="7" s="1"/>
  <c r="K50" i="7" s="1"/>
  <c r="D50" i="7"/>
  <c r="C54" i="7"/>
  <c r="I54" i="7" s="1"/>
  <c r="K54" i="7" s="1"/>
  <c r="D54" i="7"/>
  <c r="C58" i="7"/>
  <c r="I58" i="7" s="1"/>
  <c r="K58" i="7" s="1"/>
  <c r="D58" i="7"/>
  <c r="C62" i="7"/>
  <c r="I62" i="7" s="1"/>
  <c r="K62" i="7" s="1"/>
  <c r="D62" i="7"/>
  <c r="C66" i="7"/>
  <c r="I66" i="7" s="1"/>
  <c r="K66" i="7" s="1"/>
  <c r="D66" i="7"/>
  <c r="J66" i="7" s="1"/>
  <c r="L66" i="7" s="1"/>
  <c r="C70" i="7"/>
  <c r="I70" i="7" s="1"/>
  <c r="K70" i="7" s="1"/>
  <c r="D70" i="7"/>
  <c r="C74" i="7"/>
  <c r="I74" i="7" s="1"/>
  <c r="K74" i="7" s="1"/>
  <c r="D74" i="7"/>
  <c r="C78" i="7"/>
  <c r="I78" i="7" s="1"/>
  <c r="K78" i="7" s="1"/>
  <c r="D78" i="7"/>
  <c r="C82" i="7"/>
  <c r="I82" i="7" s="1"/>
  <c r="K82" i="7" s="1"/>
  <c r="D82" i="7"/>
  <c r="C86" i="7"/>
  <c r="I86" i="7" s="1"/>
  <c r="K86" i="7" s="1"/>
  <c r="D86" i="7"/>
  <c r="C90" i="7"/>
  <c r="I90" i="7" s="1"/>
  <c r="K90" i="7" s="1"/>
  <c r="D90" i="7"/>
  <c r="C94" i="7"/>
  <c r="I94" i="7" s="1"/>
  <c r="K94" i="7" s="1"/>
  <c r="D94" i="7"/>
  <c r="C98" i="7"/>
  <c r="I98" i="7" s="1"/>
  <c r="K98" i="7" s="1"/>
  <c r="D98" i="7"/>
  <c r="J98" i="7" s="1"/>
  <c r="L98" i="7" s="1"/>
  <c r="C102" i="7"/>
  <c r="I102" i="7" s="1"/>
  <c r="K102" i="7" s="1"/>
  <c r="D102" i="7"/>
  <c r="C106" i="7"/>
  <c r="I106" i="7" s="1"/>
  <c r="K106" i="7" s="1"/>
  <c r="D106" i="7"/>
  <c r="C110" i="7"/>
  <c r="I110" i="7" s="1"/>
  <c r="K110" i="7" s="1"/>
  <c r="D110" i="7"/>
  <c r="C114" i="7"/>
  <c r="I114" i="7" s="1"/>
  <c r="K114" i="7" s="1"/>
  <c r="D114" i="7"/>
  <c r="C118" i="7"/>
  <c r="I118" i="7" s="1"/>
  <c r="K118" i="7" s="1"/>
  <c r="D118" i="7"/>
  <c r="C122" i="7"/>
  <c r="I122" i="7" s="1"/>
  <c r="K122" i="7" s="1"/>
  <c r="D122" i="7"/>
  <c r="C126" i="7"/>
  <c r="I126" i="7" s="1"/>
  <c r="K126" i="7" s="1"/>
  <c r="D126" i="7"/>
  <c r="C130" i="7"/>
  <c r="I130" i="7" s="1"/>
  <c r="K130" i="7" s="1"/>
  <c r="D130" i="7"/>
  <c r="J130" i="7" s="1"/>
  <c r="L130" i="7" s="1"/>
  <c r="C134" i="7"/>
  <c r="I134" i="7" s="1"/>
  <c r="K134" i="7" s="1"/>
  <c r="D134" i="7"/>
  <c r="C138" i="7"/>
  <c r="I138" i="7" s="1"/>
  <c r="K138" i="7" s="1"/>
  <c r="D138" i="7"/>
  <c r="C142" i="7"/>
  <c r="I142" i="7" s="1"/>
  <c r="K142" i="7" s="1"/>
  <c r="D142" i="7"/>
  <c r="C146" i="7"/>
  <c r="I146" i="7" s="1"/>
  <c r="K146" i="7" s="1"/>
  <c r="D146" i="7"/>
  <c r="C150" i="7"/>
  <c r="I150" i="7" s="1"/>
  <c r="K150" i="7" s="1"/>
  <c r="D150" i="7"/>
  <c r="C154" i="7"/>
  <c r="I154" i="7" s="1"/>
  <c r="K154" i="7" s="1"/>
  <c r="D154" i="7"/>
  <c r="C158" i="7"/>
  <c r="I158" i="7" s="1"/>
  <c r="K158" i="7" s="1"/>
  <c r="D158" i="7"/>
  <c r="C162" i="7"/>
  <c r="I162" i="7" s="1"/>
  <c r="K162" i="7" s="1"/>
  <c r="D162" i="7"/>
  <c r="J162" i="7" s="1"/>
  <c r="L162" i="7" s="1"/>
  <c r="C166" i="7"/>
  <c r="I166" i="7" s="1"/>
  <c r="K166" i="7" s="1"/>
  <c r="D166" i="7"/>
  <c r="C170" i="7"/>
  <c r="I170" i="7" s="1"/>
  <c r="K170" i="7" s="1"/>
  <c r="D170" i="7"/>
  <c r="C174" i="7"/>
  <c r="I174" i="7" s="1"/>
  <c r="K174" i="7" s="1"/>
  <c r="D174" i="7"/>
  <c r="C178" i="7"/>
  <c r="I178" i="7" s="1"/>
  <c r="K178" i="7" s="1"/>
  <c r="D178" i="7"/>
  <c r="C182" i="7"/>
  <c r="I182" i="7" s="1"/>
  <c r="K182" i="7" s="1"/>
  <c r="D182" i="7"/>
  <c r="C186" i="7"/>
  <c r="I186" i="7" s="1"/>
  <c r="K186" i="7" s="1"/>
  <c r="D186" i="7"/>
  <c r="C190" i="7"/>
  <c r="I190" i="7" s="1"/>
  <c r="K190" i="7" s="1"/>
  <c r="D190" i="7"/>
  <c r="C194" i="7"/>
  <c r="I194" i="7" s="1"/>
  <c r="K194" i="7" s="1"/>
  <c r="D194" i="7"/>
  <c r="J194" i="7" s="1"/>
  <c r="L194" i="7" s="1"/>
  <c r="C198" i="7"/>
  <c r="I198" i="7" s="1"/>
  <c r="K198" i="7" s="1"/>
  <c r="D198" i="7"/>
  <c r="C202" i="7"/>
  <c r="I202" i="7" s="1"/>
  <c r="K202" i="7" s="1"/>
  <c r="D202" i="7"/>
  <c r="C206" i="7"/>
  <c r="I206" i="7" s="1"/>
  <c r="K206" i="7" s="1"/>
  <c r="D206" i="7"/>
  <c r="C210" i="7"/>
  <c r="I210" i="7" s="1"/>
  <c r="K210" i="7" s="1"/>
  <c r="D210" i="7"/>
  <c r="C214" i="7"/>
  <c r="I214" i="7" s="1"/>
  <c r="K214" i="7" s="1"/>
  <c r="D214" i="7"/>
  <c r="C218" i="7"/>
  <c r="I218" i="7" s="1"/>
  <c r="K218" i="7" s="1"/>
  <c r="D218" i="7"/>
  <c r="C7" i="7"/>
  <c r="I7" i="7" s="1"/>
  <c r="K7" i="7" s="1"/>
  <c r="D7" i="7"/>
  <c r="C11" i="7"/>
  <c r="I11" i="7" s="1"/>
  <c r="K11" i="7" s="1"/>
  <c r="D11" i="7"/>
  <c r="J11" i="7" s="1"/>
  <c r="L11" i="7" s="1"/>
  <c r="C15" i="7"/>
  <c r="I15" i="7" s="1"/>
  <c r="K15" i="7" s="1"/>
  <c r="D15" i="7"/>
  <c r="C19" i="7"/>
  <c r="I19" i="7" s="1"/>
  <c r="K19" i="7" s="1"/>
  <c r="D19" i="7"/>
  <c r="C23" i="7"/>
  <c r="I23" i="7" s="1"/>
  <c r="K23" i="7" s="1"/>
  <c r="D23" i="7"/>
  <c r="C27" i="7"/>
  <c r="I27" i="7" s="1"/>
  <c r="K27" i="7" s="1"/>
  <c r="D27" i="7"/>
  <c r="C31" i="7"/>
  <c r="I31" i="7" s="1"/>
  <c r="K31" i="7" s="1"/>
  <c r="D31" i="7"/>
  <c r="C35" i="7"/>
  <c r="I35" i="7" s="1"/>
  <c r="K35" i="7" s="1"/>
  <c r="D35" i="7"/>
  <c r="C39" i="7"/>
  <c r="I39" i="7" s="1"/>
  <c r="K39" i="7" s="1"/>
  <c r="D39" i="7"/>
  <c r="C43" i="7"/>
  <c r="I43" i="7" s="1"/>
  <c r="K43" i="7" s="1"/>
  <c r="D43" i="7"/>
  <c r="J43" i="7" s="1"/>
  <c r="L43" i="7" s="1"/>
  <c r="C47" i="7"/>
  <c r="I47" i="7" s="1"/>
  <c r="K47" i="7" s="1"/>
  <c r="D47" i="7"/>
  <c r="C51" i="7"/>
  <c r="I51" i="7" s="1"/>
  <c r="K51" i="7" s="1"/>
  <c r="D51" i="7"/>
  <c r="C55" i="7"/>
  <c r="I55" i="7" s="1"/>
  <c r="K55" i="7" s="1"/>
  <c r="D55" i="7"/>
  <c r="C59" i="7"/>
  <c r="I59" i="7" s="1"/>
  <c r="K59" i="7" s="1"/>
  <c r="D59" i="7"/>
  <c r="C63" i="7"/>
  <c r="I63" i="7" s="1"/>
  <c r="K63" i="7" s="1"/>
  <c r="D63" i="7"/>
  <c r="C67" i="7"/>
  <c r="I67" i="7" s="1"/>
  <c r="K67" i="7" s="1"/>
  <c r="D67" i="7"/>
  <c r="C71" i="7"/>
  <c r="I71" i="7" s="1"/>
  <c r="K71" i="7" s="1"/>
  <c r="D71" i="7"/>
  <c r="C75" i="7"/>
  <c r="I75" i="7" s="1"/>
  <c r="K75" i="7" s="1"/>
  <c r="D75" i="7"/>
  <c r="J75" i="7" s="1"/>
  <c r="L75" i="7" s="1"/>
  <c r="C79" i="7"/>
  <c r="I79" i="7" s="1"/>
  <c r="K79" i="7" s="1"/>
  <c r="D79" i="7"/>
  <c r="C83" i="7"/>
  <c r="I83" i="7" s="1"/>
  <c r="K83" i="7" s="1"/>
  <c r="D83" i="7"/>
  <c r="C87" i="7"/>
  <c r="I87" i="7" s="1"/>
  <c r="K87" i="7" s="1"/>
  <c r="D87" i="7"/>
  <c r="C91" i="7"/>
  <c r="I91" i="7" s="1"/>
  <c r="K91" i="7" s="1"/>
  <c r="D91" i="7"/>
  <c r="C95" i="7"/>
  <c r="I95" i="7" s="1"/>
  <c r="K95" i="7" s="1"/>
  <c r="D95" i="7"/>
  <c r="C99" i="7"/>
  <c r="I99" i="7" s="1"/>
  <c r="K99" i="7" s="1"/>
  <c r="D99" i="7"/>
  <c r="C103" i="7"/>
  <c r="I103" i="7" s="1"/>
  <c r="K103" i="7" s="1"/>
  <c r="D103" i="7"/>
  <c r="C107" i="7"/>
  <c r="I107" i="7" s="1"/>
  <c r="K107" i="7" s="1"/>
  <c r="D107" i="7"/>
  <c r="J107" i="7" s="1"/>
  <c r="L107" i="7" s="1"/>
  <c r="C111" i="7"/>
  <c r="I111" i="7" s="1"/>
  <c r="K111" i="7" s="1"/>
  <c r="D111" i="7"/>
  <c r="C115" i="7"/>
  <c r="I115" i="7" s="1"/>
  <c r="K115" i="7" s="1"/>
  <c r="D115" i="7"/>
  <c r="C119" i="7"/>
  <c r="I119" i="7" s="1"/>
  <c r="K119" i="7" s="1"/>
  <c r="D119" i="7"/>
  <c r="C123" i="7"/>
  <c r="I123" i="7" s="1"/>
  <c r="K123" i="7" s="1"/>
  <c r="D123" i="7"/>
  <c r="C127" i="7"/>
  <c r="I127" i="7" s="1"/>
  <c r="K127" i="7" s="1"/>
  <c r="D127" i="7"/>
  <c r="C131" i="7"/>
  <c r="I131" i="7" s="1"/>
  <c r="K131" i="7" s="1"/>
  <c r="D131" i="7"/>
  <c r="C135" i="7"/>
  <c r="I135" i="7" s="1"/>
  <c r="K135" i="7" s="1"/>
  <c r="D135" i="7"/>
  <c r="C139" i="7"/>
  <c r="I139" i="7" s="1"/>
  <c r="K139" i="7" s="1"/>
  <c r="D139" i="7"/>
  <c r="J139" i="7" s="1"/>
  <c r="L139" i="7" s="1"/>
  <c r="C143" i="7"/>
  <c r="I143" i="7" s="1"/>
  <c r="K143" i="7" s="1"/>
  <c r="D143" i="7"/>
  <c r="C147" i="7"/>
  <c r="I147" i="7" s="1"/>
  <c r="K147" i="7" s="1"/>
  <c r="D147" i="7"/>
  <c r="C151" i="7"/>
  <c r="I151" i="7" s="1"/>
  <c r="K151" i="7" s="1"/>
  <c r="D151" i="7"/>
  <c r="C155" i="7"/>
  <c r="I155" i="7" s="1"/>
  <c r="K155" i="7" s="1"/>
  <c r="D155" i="7"/>
  <c r="C159" i="7"/>
  <c r="I159" i="7" s="1"/>
  <c r="K159" i="7" s="1"/>
  <c r="D159" i="7"/>
  <c r="C163" i="7"/>
  <c r="I163" i="7" s="1"/>
  <c r="K163" i="7" s="1"/>
  <c r="D163" i="7"/>
  <c r="C167" i="7"/>
  <c r="I167" i="7" s="1"/>
  <c r="K167" i="7" s="1"/>
  <c r="D167" i="7"/>
  <c r="C171" i="7"/>
  <c r="I171" i="7" s="1"/>
  <c r="K171" i="7" s="1"/>
  <c r="D171" i="7"/>
  <c r="C175" i="7"/>
  <c r="I175" i="7" s="1"/>
  <c r="K175" i="7" s="1"/>
  <c r="D175" i="7"/>
  <c r="C179" i="7"/>
  <c r="I179" i="7" s="1"/>
  <c r="K179" i="7" s="1"/>
  <c r="D179" i="7"/>
  <c r="C183" i="7"/>
  <c r="I183" i="7" s="1"/>
  <c r="K183" i="7" s="1"/>
  <c r="D183" i="7"/>
  <c r="C187" i="7"/>
  <c r="I187" i="7" s="1"/>
  <c r="K187" i="7" s="1"/>
  <c r="D187" i="7"/>
  <c r="C191" i="7"/>
  <c r="I191" i="7" s="1"/>
  <c r="K191" i="7" s="1"/>
  <c r="D191" i="7"/>
  <c r="C195" i="7"/>
  <c r="I195" i="7" s="1"/>
  <c r="K195" i="7" s="1"/>
  <c r="D195" i="7"/>
  <c r="C199" i="7"/>
  <c r="I199" i="7" s="1"/>
  <c r="K199" i="7" s="1"/>
  <c r="D199" i="7"/>
  <c r="C203" i="7"/>
  <c r="I203" i="7" s="1"/>
  <c r="K203" i="7" s="1"/>
  <c r="D203" i="7"/>
  <c r="J203" i="7" s="1"/>
  <c r="L203" i="7" s="1"/>
  <c r="C207" i="7"/>
  <c r="I207" i="7" s="1"/>
  <c r="K207" i="7" s="1"/>
  <c r="D207" i="7"/>
  <c r="C211" i="7"/>
  <c r="I211" i="7" s="1"/>
  <c r="K211" i="7" s="1"/>
  <c r="D211" i="7"/>
  <c r="C215" i="7"/>
  <c r="I215" i="7" s="1"/>
  <c r="K215" i="7" s="1"/>
  <c r="D215" i="7"/>
  <c r="C219" i="7"/>
  <c r="I219" i="7" s="1"/>
  <c r="K219" i="7" s="1"/>
  <c r="D219" i="7"/>
  <c r="C223" i="7"/>
  <c r="I223" i="7" s="1"/>
  <c r="K223" i="7" s="1"/>
  <c r="D223" i="7"/>
  <c r="C227" i="7"/>
  <c r="I227" i="7" s="1"/>
  <c r="K227" i="7" s="1"/>
  <c r="D227" i="7"/>
  <c r="C231" i="7"/>
  <c r="I231" i="7" s="1"/>
  <c r="K231" i="7" s="1"/>
  <c r="D231" i="7"/>
  <c r="C235" i="7"/>
  <c r="I235" i="7" s="1"/>
  <c r="K235" i="7" s="1"/>
  <c r="D235" i="7"/>
  <c r="J235" i="7" s="1"/>
  <c r="L235" i="7" s="1"/>
  <c r="C239" i="7"/>
  <c r="I239" i="7" s="1"/>
  <c r="K239" i="7" s="1"/>
  <c r="D239" i="7"/>
  <c r="C243" i="7"/>
  <c r="I243" i="7" s="1"/>
  <c r="K243" i="7" s="1"/>
  <c r="D243" i="7"/>
  <c r="C247" i="7"/>
  <c r="I247" i="7" s="1"/>
  <c r="K247" i="7" s="1"/>
  <c r="D247" i="7"/>
  <c r="C251" i="7"/>
  <c r="I251" i="7" s="1"/>
  <c r="K251" i="7" s="1"/>
  <c r="D251" i="7"/>
  <c r="C255" i="7"/>
  <c r="I255" i="7" s="1"/>
  <c r="K255" i="7" s="1"/>
  <c r="D255" i="7"/>
  <c r="C259" i="7"/>
  <c r="I259" i="7" s="1"/>
  <c r="K259" i="7" s="1"/>
  <c r="D259" i="7"/>
  <c r="C263" i="7"/>
  <c r="I263" i="7" s="1"/>
  <c r="K263" i="7" s="1"/>
  <c r="D263" i="7"/>
  <c r="C267" i="7"/>
  <c r="I267" i="7" s="1"/>
  <c r="K267" i="7" s="1"/>
  <c r="D267" i="7"/>
  <c r="J267" i="7" s="1"/>
  <c r="L267" i="7" s="1"/>
  <c r="C271" i="7"/>
  <c r="I271" i="7" s="1"/>
  <c r="K271" i="7" s="1"/>
  <c r="D271" i="7"/>
  <c r="C275" i="7"/>
  <c r="I275" i="7" s="1"/>
  <c r="K275" i="7" s="1"/>
  <c r="D275" i="7"/>
  <c r="C279" i="7"/>
  <c r="I279" i="7" s="1"/>
  <c r="K279" i="7" s="1"/>
  <c r="D279" i="7"/>
  <c r="C283" i="7"/>
  <c r="I283" i="7" s="1"/>
  <c r="K283" i="7" s="1"/>
  <c r="D283" i="7"/>
  <c r="C287" i="7"/>
  <c r="I287" i="7" s="1"/>
  <c r="K287" i="7" s="1"/>
  <c r="D287" i="7"/>
  <c r="C291" i="7"/>
  <c r="I291" i="7" s="1"/>
  <c r="K291" i="7" s="1"/>
  <c r="D291" i="7"/>
  <c r="C295" i="7"/>
  <c r="I295" i="7" s="1"/>
  <c r="K295" i="7" s="1"/>
  <c r="D295" i="7"/>
  <c r="C299" i="7"/>
  <c r="I299" i="7" s="1"/>
  <c r="K299" i="7" s="1"/>
  <c r="D299" i="7"/>
  <c r="J299" i="7" s="1"/>
  <c r="L299" i="7" s="1"/>
  <c r="C303" i="7"/>
  <c r="I303" i="7" s="1"/>
  <c r="K303" i="7" s="1"/>
  <c r="D303" i="7"/>
  <c r="C307" i="7"/>
  <c r="I307" i="7" s="1"/>
  <c r="K307" i="7" s="1"/>
  <c r="D307" i="7"/>
  <c r="C311" i="7"/>
  <c r="I311" i="7" s="1"/>
  <c r="K311" i="7" s="1"/>
  <c r="D311" i="7"/>
  <c r="C315" i="7"/>
  <c r="I315" i="7" s="1"/>
  <c r="K315" i="7" s="1"/>
  <c r="D315" i="7"/>
  <c r="C319" i="7"/>
  <c r="I319" i="7" s="1"/>
  <c r="K319" i="7" s="1"/>
  <c r="D319" i="7"/>
  <c r="C323" i="7"/>
  <c r="I323" i="7" s="1"/>
  <c r="K323" i="7" s="1"/>
  <c r="D323" i="7"/>
  <c r="C327" i="7"/>
  <c r="I327" i="7" s="1"/>
  <c r="K327" i="7" s="1"/>
  <c r="D327" i="7"/>
  <c r="C331" i="7"/>
  <c r="I331" i="7" s="1"/>
  <c r="K331" i="7" s="1"/>
  <c r="D331" i="7"/>
  <c r="J331" i="7" s="1"/>
  <c r="L331" i="7" s="1"/>
  <c r="C335" i="7"/>
  <c r="I335" i="7" s="1"/>
  <c r="K335" i="7" s="1"/>
  <c r="D335" i="7"/>
  <c r="C339" i="7"/>
  <c r="I339" i="7" s="1"/>
  <c r="K339" i="7" s="1"/>
  <c r="D339" i="7"/>
  <c r="C343" i="7"/>
  <c r="I343" i="7" s="1"/>
  <c r="K343" i="7" s="1"/>
  <c r="D343" i="7"/>
  <c r="C347" i="7"/>
  <c r="I347" i="7" s="1"/>
  <c r="K347" i="7" s="1"/>
  <c r="D347" i="7"/>
  <c r="C351" i="7"/>
  <c r="I351" i="7" s="1"/>
  <c r="K351" i="7" s="1"/>
  <c r="D351" i="7"/>
  <c r="C355" i="7"/>
  <c r="I355" i="7" s="1"/>
  <c r="K355" i="7" s="1"/>
  <c r="D355" i="7"/>
  <c r="C359" i="7"/>
  <c r="I359" i="7" s="1"/>
  <c r="K359" i="7" s="1"/>
  <c r="D359" i="7"/>
  <c r="C363" i="7"/>
  <c r="I363" i="7" s="1"/>
  <c r="K363" i="7" s="1"/>
  <c r="D363" i="7"/>
  <c r="J363" i="7" s="1"/>
  <c r="L363" i="7" s="1"/>
  <c r="C367" i="7"/>
  <c r="I367" i="7" s="1"/>
  <c r="K367" i="7" s="1"/>
  <c r="D367" i="7"/>
  <c r="C371" i="7"/>
  <c r="I371" i="7" s="1"/>
  <c r="K371" i="7" s="1"/>
  <c r="D371" i="7"/>
  <c r="C375" i="7"/>
  <c r="I375" i="7" s="1"/>
  <c r="K375" i="7" s="1"/>
  <c r="D375" i="7"/>
  <c r="C379" i="7"/>
  <c r="I379" i="7" s="1"/>
  <c r="K379" i="7" s="1"/>
  <c r="D379" i="7"/>
  <c r="C383" i="7"/>
  <c r="I383" i="7" s="1"/>
  <c r="K383" i="7" s="1"/>
  <c r="D383" i="7"/>
  <c r="C387" i="7"/>
  <c r="I387" i="7" s="1"/>
  <c r="K387" i="7" s="1"/>
  <c r="D387" i="7"/>
  <c r="C391" i="7"/>
  <c r="I391" i="7" s="1"/>
  <c r="K391" i="7" s="1"/>
  <c r="D391" i="7"/>
  <c r="C395" i="7"/>
  <c r="I395" i="7" s="1"/>
  <c r="K395" i="7" s="1"/>
  <c r="D395" i="7"/>
  <c r="J395" i="7" s="1"/>
  <c r="L395" i="7" s="1"/>
  <c r="C399" i="7"/>
  <c r="I399" i="7" s="1"/>
  <c r="K399" i="7" s="1"/>
  <c r="D399" i="7"/>
  <c r="C403" i="7"/>
  <c r="I403" i="7" s="1"/>
  <c r="K403" i="7" s="1"/>
  <c r="D403" i="7"/>
  <c r="C407" i="7"/>
  <c r="I407" i="7" s="1"/>
  <c r="K407" i="7" s="1"/>
  <c r="D407" i="7"/>
  <c r="C411" i="7"/>
  <c r="I411" i="7" s="1"/>
  <c r="K411" i="7" s="1"/>
  <c r="D411" i="7"/>
  <c r="C415" i="7"/>
  <c r="I415" i="7" s="1"/>
  <c r="K415" i="7" s="1"/>
  <c r="D415" i="7"/>
  <c r="C419" i="7"/>
  <c r="I419" i="7" s="1"/>
  <c r="K419" i="7" s="1"/>
  <c r="D419" i="7"/>
  <c r="C423" i="7"/>
  <c r="I423" i="7" s="1"/>
  <c r="K423" i="7" s="1"/>
  <c r="D423" i="7"/>
  <c r="C427" i="7"/>
  <c r="I427" i="7" s="1"/>
  <c r="K427" i="7" s="1"/>
  <c r="D427" i="7"/>
  <c r="J427" i="7" s="1"/>
  <c r="L427" i="7" s="1"/>
  <c r="C431" i="7"/>
  <c r="I431" i="7" s="1"/>
  <c r="K431" i="7" s="1"/>
  <c r="D431" i="7"/>
  <c r="C435" i="7"/>
  <c r="I435" i="7" s="1"/>
  <c r="K435" i="7" s="1"/>
  <c r="D435" i="7"/>
  <c r="C439" i="7"/>
  <c r="I439" i="7" s="1"/>
  <c r="K439" i="7" s="1"/>
  <c r="D439" i="7"/>
  <c r="C443" i="7"/>
  <c r="I443" i="7" s="1"/>
  <c r="K443" i="7" s="1"/>
  <c r="D443" i="7"/>
  <c r="C447" i="7"/>
  <c r="I447" i="7" s="1"/>
  <c r="K447" i="7" s="1"/>
  <c r="D447" i="7"/>
  <c r="C451" i="7"/>
  <c r="I451" i="7" s="1"/>
  <c r="K451" i="7" s="1"/>
  <c r="D451" i="7"/>
  <c r="C455" i="7"/>
  <c r="I455" i="7" s="1"/>
  <c r="K455" i="7" s="1"/>
  <c r="D455" i="7"/>
  <c r="C459" i="7"/>
  <c r="I459" i="7" s="1"/>
  <c r="K459" i="7" s="1"/>
  <c r="D459" i="7"/>
  <c r="J459" i="7" s="1"/>
  <c r="L459" i="7" s="1"/>
  <c r="C463" i="7"/>
  <c r="I463" i="7" s="1"/>
  <c r="K463" i="7" s="1"/>
  <c r="D463" i="7"/>
  <c r="C467" i="7"/>
  <c r="I467" i="7" s="1"/>
  <c r="K467" i="7" s="1"/>
  <c r="D467" i="7"/>
  <c r="C471" i="7"/>
  <c r="I471" i="7" s="1"/>
  <c r="K471" i="7" s="1"/>
  <c r="D471" i="7"/>
  <c r="C475" i="7"/>
  <c r="I475" i="7" s="1"/>
  <c r="K475" i="7" s="1"/>
  <c r="D475" i="7"/>
  <c r="C479" i="7"/>
  <c r="I479" i="7" s="1"/>
  <c r="K479" i="7" s="1"/>
  <c r="D479" i="7"/>
  <c r="C483" i="7"/>
  <c r="I483" i="7" s="1"/>
  <c r="K483" i="7" s="1"/>
  <c r="D483" i="7"/>
  <c r="C487" i="7"/>
  <c r="I487" i="7" s="1"/>
  <c r="K487" i="7" s="1"/>
  <c r="D487" i="7"/>
  <c r="C491" i="7"/>
  <c r="I491" i="7" s="1"/>
  <c r="K491" i="7" s="1"/>
  <c r="D491" i="7"/>
  <c r="J491" i="7" s="1"/>
  <c r="L491" i="7" s="1"/>
  <c r="C495" i="7"/>
  <c r="I495" i="7" s="1"/>
  <c r="K495" i="7" s="1"/>
  <c r="D495" i="7"/>
  <c r="C499" i="7"/>
  <c r="I499" i="7" s="1"/>
  <c r="K499" i="7" s="1"/>
  <c r="D499" i="7"/>
  <c r="C503" i="7"/>
  <c r="I503" i="7" s="1"/>
  <c r="K503" i="7" s="1"/>
  <c r="D503" i="7"/>
  <c r="C507" i="7"/>
  <c r="I507" i="7" s="1"/>
  <c r="K507" i="7" s="1"/>
  <c r="D507" i="7"/>
  <c r="C511" i="7"/>
  <c r="I511" i="7" s="1"/>
  <c r="K511" i="7" s="1"/>
  <c r="D511" i="7"/>
  <c r="C515" i="7"/>
  <c r="I515" i="7" s="1"/>
  <c r="K515" i="7" s="1"/>
  <c r="D515" i="7"/>
  <c r="C519" i="7"/>
  <c r="I519" i="7" s="1"/>
  <c r="K519" i="7" s="1"/>
  <c r="D519" i="7"/>
  <c r="C523" i="7"/>
  <c r="I523" i="7" s="1"/>
  <c r="K523" i="7" s="1"/>
  <c r="D523" i="7"/>
  <c r="J523" i="7" s="1"/>
  <c r="L523" i="7" s="1"/>
  <c r="C527" i="7"/>
  <c r="I527" i="7" s="1"/>
  <c r="K527" i="7" s="1"/>
  <c r="D527" i="7"/>
  <c r="C531" i="7"/>
  <c r="I531" i="7" s="1"/>
  <c r="K531" i="7" s="1"/>
  <c r="D531" i="7"/>
  <c r="C535" i="7"/>
  <c r="I535" i="7" s="1"/>
  <c r="K535" i="7" s="1"/>
  <c r="D535" i="7"/>
  <c r="C539" i="7"/>
  <c r="I539" i="7" s="1"/>
  <c r="K539" i="7" s="1"/>
  <c r="D539" i="7"/>
  <c r="C543" i="7"/>
  <c r="I543" i="7" s="1"/>
  <c r="K543" i="7" s="1"/>
  <c r="D543" i="7"/>
  <c r="C547" i="7"/>
  <c r="I547" i="7" s="1"/>
  <c r="K547" i="7" s="1"/>
  <c r="D547" i="7"/>
  <c r="C551" i="7"/>
  <c r="I551" i="7" s="1"/>
  <c r="K551" i="7" s="1"/>
  <c r="D551" i="7"/>
  <c r="C555" i="7"/>
  <c r="I555" i="7" s="1"/>
  <c r="K555" i="7" s="1"/>
  <c r="D555" i="7"/>
  <c r="J555" i="7" s="1"/>
  <c r="L555" i="7" s="1"/>
  <c r="C559" i="7"/>
  <c r="I559" i="7" s="1"/>
  <c r="K559" i="7" s="1"/>
  <c r="D559" i="7"/>
  <c r="C563" i="7"/>
  <c r="I563" i="7" s="1"/>
  <c r="K563" i="7" s="1"/>
  <c r="D563" i="7"/>
  <c r="C567" i="7"/>
  <c r="I567" i="7" s="1"/>
  <c r="K567" i="7" s="1"/>
  <c r="D567" i="7"/>
  <c r="C571" i="7"/>
  <c r="I571" i="7" s="1"/>
  <c r="K571" i="7" s="1"/>
  <c r="D571" i="7"/>
  <c r="C575" i="7"/>
  <c r="I575" i="7" s="1"/>
  <c r="K575" i="7" s="1"/>
  <c r="D575" i="7"/>
  <c r="C579" i="7"/>
  <c r="I579" i="7" s="1"/>
  <c r="K579" i="7" s="1"/>
  <c r="D579" i="7"/>
  <c r="C583" i="7"/>
  <c r="I583" i="7" s="1"/>
  <c r="K583" i="7" s="1"/>
  <c r="D583" i="7"/>
  <c r="C587" i="7"/>
  <c r="I587" i="7" s="1"/>
  <c r="K587" i="7" s="1"/>
  <c r="D587" i="7"/>
  <c r="J587" i="7" s="1"/>
  <c r="L587" i="7" s="1"/>
  <c r="C591" i="7"/>
  <c r="I591" i="7" s="1"/>
  <c r="K591" i="7" s="1"/>
  <c r="D591" i="7"/>
  <c r="C595" i="7"/>
  <c r="I595" i="7" s="1"/>
  <c r="K595" i="7" s="1"/>
  <c r="D595" i="7"/>
  <c r="C599" i="7"/>
  <c r="I599" i="7" s="1"/>
  <c r="K599" i="7" s="1"/>
  <c r="D599" i="7"/>
  <c r="C603" i="7"/>
  <c r="I603" i="7" s="1"/>
  <c r="K603" i="7" s="1"/>
  <c r="D603" i="7"/>
  <c r="C607" i="7"/>
  <c r="I607" i="7" s="1"/>
  <c r="K607" i="7" s="1"/>
  <c r="D607" i="7"/>
  <c r="C611" i="7"/>
  <c r="I611" i="7" s="1"/>
  <c r="K611" i="7" s="1"/>
  <c r="D611" i="7"/>
  <c r="C615" i="7"/>
  <c r="I615" i="7" s="1"/>
  <c r="K615" i="7" s="1"/>
  <c r="D615" i="7"/>
  <c r="C619" i="7"/>
  <c r="I619" i="7" s="1"/>
  <c r="K619" i="7" s="1"/>
  <c r="D619" i="7"/>
  <c r="J619" i="7" s="1"/>
  <c r="L619" i="7" s="1"/>
  <c r="C623" i="7"/>
  <c r="I623" i="7" s="1"/>
  <c r="K623" i="7" s="1"/>
  <c r="D623" i="7"/>
  <c r="C627" i="7"/>
  <c r="I627" i="7" s="1"/>
  <c r="K627" i="7" s="1"/>
  <c r="D627" i="7"/>
  <c r="C631" i="7"/>
  <c r="I631" i="7" s="1"/>
  <c r="K631" i="7" s="1"/>
  <c r="D631" i="7"/>
  <c r="C635" i="7"/>
  <c r="I635" i="7" s="1"/>
  <c r="K635" i="7" s="1"/>
  <c r="D635" i="7"/>
  <c r="C639" i="7"/>
  <c r="I639" i="7" s="1"/>
  <c r="K639" i="7" s="1"/>
  <c r="D639" i="7"/>
  <c r="C643" i="7"/>
  <c r="I643" i="7" s="1"/>
  <c r="K643" i="7" s="1"/>
  <c r="D643" i="7"/>
  <c r="C647" i="7"/>
  <c r="I647" i="7" s="1"/>
  <c r="K647" i="7" s="1"/>
  <c r="D647" i="7"/>
  <c r="C651" i="7"/>
  <c r="I651" i="7" s="1"/>
  <c r="K651" i="7" s="1"/>
  <c r="D651" i="7"/>
  <c r="J651" i="7" s="1"/>
  <c r="L651" i="7" s="1"/>
  <c r="C655" i="7"/>
  <c r="I655" i="7" s="1"/>
  <c r="K655" i="7" s="1"/>
  <c r="D655" i="7"/>
  <c r="C659" i="7"/>
  <c r="I659" i="7" s="1"/>
  <c r="K659" i="7" s="1"/>
  <c r="D659" i="7"/>
  <c r="C663" i="7"/>
  <c r="I663" i="7" s="1"/>
  <c r="K663" i="7" s="1"/>
  <c r="D663" i="7"/>
  <c r="C667" i="7"/>
  <c r="I667" i="7" s="1"/>
  <c r="K667" i="7" s="1"/>
  <c r="D667" i="7"/>
  <c r="C671" i="7"/>
  <c r="I671" i="7" s="1"/>
  <c r="K671" i="7" s="1"/>
  <c r="D671" i="7"/>
  <c r="C675" i="7"/>
  <c r="I675" i="7" s="1"/>
  <c r="K675" i="7" s="1"/>
  <c r="D675" i="7"/>
  <c r="C679" i="7"/>
  <c r="I679" i="7" s="1"/>
  <c r="K679" i="7" s="1"/>
  <c r="D679" i="7"/>
  <c r="C683" i="7"/>
  <c r="I683" i="7" s="1"/>
  <c r="K683" i="7" s="1"/>
  <c r="D683" i="7"/>
  <c r="J683" i="7" s="1"/>
  <c r="L683" i="7" s="1"/>
  <c r="C687" i="7"/>
  <c r="I687" i="7" s="1"/>
  <c r="K687" i="7" s="1"/>
  <c r="D687" i="7"/>
  <c r="C691" i="7"/>
  <c r="I691" i="7" s="1"/>
  <c r="K691" i="7" s="1"/>
  <c r="D691" i="7"/>
  <c r="C695" i="7"/>
  <c r="I695" i="7" s="1"/>
  <c r="K695" i="7" s="1"/>
  <c r="D695" i="7"/>
  <c r="C699" i="7"/>
  <c r="I699" i="7" s="1"/>
  <c r="K699" i="7" s="1"/>
  <c r="D699" i="7"/>
  <c r="C703" i="7"/>
  <c r="I703" i="7" s="1"/>
  <c r="K703" i="7" s="1"/>
  <c r="D703" i="7"/>
  <c r="C707" i="7"/>
  <c r="I707" i="7" s="1"/>
  <c r="K707" i="7" s="1"/>
  <c r="D707" i="7"/>
  <c r="C711" i="7"/>
  <c r="I711" i="7" s="1"/>
  <c r="K711" i="7" s="1"/>
  <c r="D711" i="7"/>
  <c r="C715" i="7"/>
  <c r="I715" i="7" s="1"/>
  <c r="K715" i="7" s="1"/>
  <c r="D715" i="7"/>
  <c r="J715" i="7" s="1"/>
  <c r="L715" i="7" s="1"/>
  <c r="C719" i="7"/>
  <c r="I719" i="7" s="1"/>
  <c r="K719" i="7" s="1"/>
  <c r="D719" i="7"/>
  <c r="C723" i="7"/>
  <c r="I723" i="7" s="1"/>
  <c r="K723" i="7" s="1"/>
  <c r="D723" i="7"/>
  <c r="C727" i="7"/>
  <c r="I727" i="7" s="1"/>
  <c r="K727" i="7" s="1"/>
  <c r="D727" i="7"/>
  <c r="C731" i="7"/>
  <c r="I731" i="7" s="1"/>
  <c r="K731" i="7" s="1"/>
  <c r="D731" i="7"/>
  <c r="C735" i="7"/>
  <c r="I735" i="7" s="1"/>
  <c r="K735" i="7" s="1"/>
  <c r="D735" i="7"/>
  <c r="C739" i="7"/>
  <c r="I739" i="7" s="1"/>
  <c r="K739" i="7" s="1"/>
  <c r="D739" i="7"/>
  <c r="C743" i="7"/>
  <c r="I743" i="7" s="1"/>
  <c r="K743" i="7" s="1"/>
  <c r="D743" i="7"/>
  <c r="C747" i="7"/>
  <c r="I747" i="7" s="1"/>
  <c r="K747" i="7" s="1"/>
  <c r="D747" i="7"/>
  <c r="J747" i="7" s="1"/>
  <c r="L747" i="7" s="1"/>
  <c r="C751" i="7"/>
  <c r="I751" i="7" s="1"/>
  <c r="K751" i="7" s="1"/>
  <c r="D751" i="7"/>
  <c r="C755" i="7"/>
  <c r="I755" i="7" s="1"/>
  <c r="K755" i="7" s="1"/>
  <c r="D755" i="7"/>
  <c r="C759" i="7"/>
  <c r="I759" i="7" s="1"/>
  <c r="K759" i="7" s="1"/>
  <c r="D759" i="7"/>
  <c r="C763" i="7"/>
  <c r="I763" i="7" s="1"/>
  <c r="K763" i="7" s="1"/>
  <c r="D763" i="7"/>
  <c r="C767" i="7"/>
  <c r="I767" i="7" s="1"/>
  <c r="K767" i="7" s="1"/>
  <c r="D767" i="7"/>
  <c r="C771" i="7"/>
  <c r="I771" i="7" s="1"/>
  <c r="K771" i="7" s="1"/>
  <c r="D771" i="7"/>
  <c r="C775" i="7"/>
  <c r="I775" i="7" s="1"/>
  <c r="K775" i="7" s="1"/>
  <c r="D775" i="7"/>
  <c r="C779" i="7"/>
  <c r="I779" i="7" s="1"/>
  <c r="K779" i="7" s="1"/>
  <c r="D779" i="7"/>
  <c r="J779" i="7" s="1"/>
  <c r="L779" i="7" s="1"/>
  <c r="C783" i="7"/>
  <c r="I783" i="7" s="1"/>
  <c r="K783" i="7" s="1"/>
  <c r="D783" i="7"/>
  <c r="C787" i="7"/>
  <c r="I787" i="7" s="1"/>
  <c r="K787" i="7" s="1"/>
  <c r="D787" i="7"/>
  <c r="C791" i="7"/>
  <c r="I791" i="7" s="1"/>
  <c r="K791" i="7" s="1"/>
  <c r="D791" i="7"/>
  <c r="C795" i="7"/>
  <c r="I795" i="7" s="1"/>
  <c r="K795" i="7" s="1"/>
  <c r="D795" i="7"/>
  <c r="C799" i="7"/>
  <c r="I799" i="7" s="1"/>
  <c r="K799" i="7" s="1"/>
  <c r="D799" i="7"/>
  <c r="C803" i="7"/>
  <c r="I803" i="7" s="1"/>
  <c r="K803" i="7" s="1"/>
  <c r="D803" i="7"/>
  <c r="C807" i="7"/>
  <c r="I807" i="7" s="1"/>
  <c r="K807" i="7" s="1"/>
  <c r="D807" i="7"/>
  <c r="C811" i="7"/>
  <c r="I811" i="7" s="1"/>
  <c r="K811" i="7" s="1"/>
  <c r="D811" i="7"/>
  <c r="J811" i="7" s="1"/>
  <c r="L811" i="7" s="1"/>
  <c r="C815" i="7"/>
  <c r="I815" i="7" s="1"/>
  <c r="K815" i="7" s="1"/>
  <c r="D815" i="7"/>
  <c r="C819" i="7"/>
  <c r="I819" i="7" s="1"/>
  <c r="K819" i="7" s="1"/>
  <c r="D819" i="7"/>
  <c r="C823" i="7"/>
  <c r="I823" i="7" s="1"/>
  <c r="K823" i="7" s="1"/>
  <c r="D823" i="7"/>
  <c r="C827" i="7"/>
  <c r="I827" i="7" s="1"/>
  <c r="K827" i="7" s="1"/>
  <c r="D827" i="7"/>
  <c r="C831" i="7"/>
  <c r="I831" i="7" s="1"/>
  <c r="K831" i="7" s="1"/>
  <c r="D831" i="7"/>
  <c r="C835" i="7"/>
  <c r="I835" i="7" s="1"/>
  <c r="K835" i="7" s="1"/>
  <c r="D835" i="7"/>
  <c r="C839" i="7"/>
  <c r="I839" i="7" s="1"/>
  <c r="K839" i="7" s="1"/>
  <c r="D839" i="7"/>
  <c r="C843" i="7"/>
  <c r="I843" i="7" s="1"/>
  <c r="K843" i="7" s="1"/>
  <c r="D843" i="7"/>
  <c r="J843" i="7" s="1"/>
  <c r="L843" i="7" s="1"/>
  <c r="C847" i="7"/>
  <c r="I847" i="7" s="1"/>
  <c r="K847" i="7" s="1"/>
  <c r="D847" i="7"/>
  <c r="C851" i="7"/>
  <c r="I851" i="7" s="1"/>
  <c r="K851" i="7" s="1"/>
  <c r="D851" i="7"/>
  <c r="C855" i="7"/>
  <c r="I855" i="7" s="1"/>
  <c r="K855" i="7" s="1"/>
  <c r="D855" i="7"/>
  <c r="C859" i="7"/>
  <c r="I859" i="7" s="1"/>
  <c r="K859" i="7" s="1"/>
  <c r="D859" i="7"/>
  <c r="C863" i="7"/>
  <c r="I863" i="7" s="1"/>
  <c r="K863" i="7" s="1"/>
  <c r="D863" i="7"/>
  <c r="C867" i="7"/>
  <c r="I867" i="7" s="1"/>
  <c r="K867" i="7" s="1"/>
  <c r="D867" i="7"/>
  <c r="C871" i="7"/>
  <c r="I871" i="7" s="1"/>
  <c r="K871" i="7" s="1"/>
  <c r="D871" i="7"/>
  <c r="C875" i="7"/>
  <c r="I875" i="7" s="1"/>
  <c r="K875" i="7" s="1"/>
  <c r="D875" i="7"/>
  <c r="J875" i="7" s="1"/>
  <c r="L875" i="7" s="1"/>
  <c r="C879" i="7"/>
  <c r="I879" i="7" s="1"/>
  <c r="K879" i="7" s="1"/>
  <c r="D879" i="7"/>
  <c r="C883" i="7"/>
  <c r="I883" i="7" s="1"/>
  <c r="K883" i="7" s="1"/>
  <c r="D883" i="7"/>
  <c r="C887" i="7"/>
  <c r="I887" i="7" s="1"/>
  <c r="K887" i="7" s="1"/>
  <c r="D887" i="7"/>
  <c r="C891" i="7"/>
  <c r="I891" i="7" s="1"/>
  <c r="K891" i="7" s="1"/>
  <c r="D891" i="7"/>
  <c r="C895" i="7"/>
  <c r="I895" i="7" s="1"/>
  <c r="K895" i="7" s="1"/>
  <c r="D895" i="7"/>
  <c r="C899" i="7"/>
  <c r="I899" i="7" s="1"/>
  <c r="K899" i="7" s="1"/>
  <c r="D899" i="7"/>
  <c r="C903" i="7"/>
  <c r="I903" i="7" s="1"/>
  <c r="K903" i="7" s="1"/>
  <c r="D903" i="7"/>
  <c r="C907" i="7"/>
  <c r="I907" i="7" s="1"/>
  <c r="K907" i="7" s="1"/>
  <c r="D907" i="7"/>
  <c r="J907" i="7" s="1"/>
  <c r="L907" i="7" s="1"/>
  <c r="C911" i="7"/>
  <c r="I911" i="7" s="1"/>
  <c r="K911" i="7" s="1"/>
  <c r="D911" i="7"/>
  <c r="C915" i="7"/>
  <c r="I915" i="7" s="1"/>
  <c r="K915" i="7" s="1"/>
  <c r="D915" i="7"/>
  <c r="C919" i="7"/>
  <c r="I919" i="7" s="1"/>
  <c r="K919" i="7" s="1"/>
  <c r="D919" i="7"/>
  <c r="C923" i="7"/>
  <c r="I923" i="7" s="1"/>
  <c r="K923" i="7" s="1"/>
  <c r="D923" i="7"/>
  <c r="C927" i="7"/>
  <c r="I927" i="7" s="1"/>
  <c r="K927" i="7" s="1"/>
  <c r="D927" i="7"/>
  <c r="C931" i="7"/>
  <c r="I931" i="7" s="1"/>
  <c r="K931" i="7" s="1"/>
  <c r="D931" i="7"/>
  <c r="C935" i="7"/>
  <c r="I935" i="7" s="1"/>
  <c r="K935" i="7" s="1"/>
  <c r="D935" i="7"/>
  <c r="C939" i="7"/>
  <c r="I939" i="7" s="1"/>
  <c r="K939" i="7" s="1"/>
  <c r="D939" i="7"/>
  <c r="C943" i="7"/>
  <c r="I943" i="7" s="1"/>
  <c r="K943" i="7" s="1"/>
  <c r="D943" i="7"/>
  <c r="C947" i="7"/>
  <c r="I947" i="7" s="1"/>
  <c r="K947" i="7" s="1"/>
  <c r="D947" i="7"/>
  <c r="C951" i="7"/>
  <c r="I951" i="7" s="1"/>
  <c r="K951" i="7" s="1"/>
  <c r="D951" i="7"/>
  <c r="C955" i="7"/>
  <c r="I955" i="7" s="1"/>
  <c r="K955" i="7" s="1"/>
  <c r="D955" i="7"/>
  <c r="C959" i="7"/>
  <c r="I959" i="7" s="1"/>
  <c r="K959" i="7" s="1"/>
  <c r="D959" i="7"/>
  <c r="C963" i="7"/>
  <c r="I963" i="7" s="1"/>
  <c r="K963" i="7" s="1"/>
  <c r="D963" i="7"/>
  <c r="C967" i="7"/>
  <c r="I967" i="7" s="1"/>
  <c r="K967" i="7" s="1"/>
  <c r="D967" i="7"/>
  <c r="C971" i="7"/>
  <c r="I971" i="7" s="1"/>
  <c r="K971" i="7" s="1"/>
  <c r="D971" i="7"/>
  <c r="J971" i="7" s="1"/>
  <c r="L971" i="7" s="1"/>
  <c r="C975" i="7"/>
  <c r="I975" i="7" s="1"/>
  <c r="K975" i="7" s="1"/>
  <c r="D975" i="7"/>
  <c r="C979" i="7"/>
  <c r="I979" i="7" s="1"/>
  <c r="K979" i="7" s="1"/>
  <c r="D979" i="7"/>
  <c r="C983" i="7"/>
  <c r="I983" i="7" s="1"/>
  <c r="K983" i="7" s="1"/>
  <c r="D983" i="7"/>
  <c r="C987" i="7"/>
  <c r="I987" i="7" s="1"/>
  <c r="K987" i="7" s="1"/>
  <c r="D987" i="7"/>
  <c r="C991" i="7"/>
  <c r="I991" i="7" s="1"/>
  <c r="K991" i="7" s="1"/>
  <c r="D991" i="7"/>
  <c r="C995" i="7"/>
  <c r="I995" i="7" s="1"/>
  <c r="K995" i="7" s="1"/>
  <c r="D995" i="7"/>
  <c r="C999" i="7"/>
  <c r="I999" i="7" s="1"/>
  <c r="K999" i="7" s="1"/>
  <c r="D999" i="7"/>
  <c r="C1003" i="7"/>
  <c r="I1003" i="7" s="1"/>
  <c r="K1003" i="7" s="1"/>
  <c r="D1003" i="7"/>
  <c r="J1003" i="7" s="1"/>
  <c r="L1003" i="7" s="1"/>
  <c r="C4" i="7"/>
  <c r="I4" i="7" s="1"/>
  <c r="K4" i="7" s="1"/>
  <c r="C38" i="4"/>
  <c r="C83" i="5"/>
  <c r="C115" i="5"/>
  <c r="L28" i="2"/>
  <c r="C8" i="4"/>
  <c r="C24" i="4"/>
  <c r="C19" i="5"/>
  <c r="C51" i="5"/>
  <c r="C6" i="4"/>
  <c r="C22" i="4"/>
  <c r="C46" i="4"/>
  <c r="C27" i="5"/>
  <c r="C59" i="5"/>
  <c r="C91" i="5"/>
  <c r="C16" i="4"/>
  <c r="C54" i="4"/>
  <c r="C35" i="5"/>
  <c r="C67" i="5"/>
  <c r="C99" i="5"/>
  <c r="C14" i="4"/>
  <c r="C30" i="4"/>
  <c r="C11" i="5"/>
  <c r="C43" i="5"/>
  <c r="C75" i="5"/>
  <c r="D4" i="3"/>
  <c r="C32" i="4"/>
  <c r="C40" i="4"/>
  <c r="C48" i="4"/>
  <c r="C56" i="4"/>
  <c r="C64" i="4"/>
  <c r="C73" i="4"/>
  <c r="C105" i="4"/>
  <c r="D121" i="3"/>
  <c r="D119" i="3"/>
  <c r="D117" i="3"/>
  <c r="D115" i="3"/>
  <c r="D113" i="3"/>
  <c r="D111" i="3"/>
  <c r="D109" i="3"/>
  <c r="D107" i="3"/>
  <c r="D105" i="3"/>
  <c r="D103" i="3"/>
  <c r="D101" i="3"/>
  <c r="D99" i="3"/>
  <c r="D97" i="3"/>
  <c r="D95" i="3"/>
  <c r="D93" i="3"/>
  <c r="D91" i="3"/>
  <c r="D89" i="3"/>
  <c r="D87" i="3"/>
  <c r="D85" i="3"/>
  <c r="D83" i="3"/>
  <c r="D81" i="3"/>
  <c r="D79" i="3"/>
  <c r="D77" i="3"/>
  <c r="D75" i="3"/>
  <c r="D73" i="3"/>
  <c r="D71" i="3"/>
  <c r="D69" i="3"/>
  <c r="D67" i="3"/>
  <c r="D65" i="3"/>
  <c r="D63" i="3"/>
  <c r="D61" i="3"/>
  <c r="D59" i="3"/>
  <c r="D57" i="3"/>
  <c r="D55" i="3"/>
  <c r="D53" i="3"/>
  <c r="D51" i="3"/>
  <c r="D49" i="3"/>
  <c r="D47" i="3"/>
  <c r="D45" i="3"/>
  <c r="D43" i="3"/>
  <c r="D41" i="3"/>
  <c r="D39" i="3"/>
  <c r="D37" i="3"/>
  <c r="D35" i="3"/>
  <c r="D33" i="3"/>
  <c r="D31" i="3"/>
  <c r="D29" i="3"/>
  <c r="D27" i="3"/>
  <c r="D25" i="3"/>
  <c r="D23" i="3"/>
  <c r="D21" i="3"/>
  <c r="D19" i="3"/>
  <c r="D17" i="3"/>
  <c r="D15" i="3"/>
  <c r="D5" i="3"/>
  <c r="D120" i="3"/>
  <c r="D116" i="3"/>
  <c r="D112" i="3"/>
  <c r="D108" i="3"/>
  <c r="D86" i="3"/>
  <c r="D82" i="3"/>
  <c r="D78" i="3"/>
  <c r="D74" i="3"/>
  <c r="D72" i="3"/>
  <c r="D70" i="3"/>
  <c r="D68" i="3"/>
  <c r="D64" i="3"/>
  <c r="D60" i="3"/>
  <c r="D56" i="3"/>
  <c r="D52" i="3"/>
  <c r="D48" i="3"/>
  <c r="D44" i="3"/>
  <c r="D40" i="3"/>
  <c r="D36" i="3"/>
  <c r="D30" i="3"/>
  <c r="D26" i="3"/>
  <c r="D22" i="3"/>
  <c r="D18" i="3"/>
  <c r="D14" i="3"/>
  <c r="D10" i="3"/>
  <c r="D6" i="3"/>
  <c r="D118" i="3"/>
  <c r="D114" i="3"/>
  <c r="D110" i="3"/>
  <c r="D106" i="3"/>
  <c r="D104" i="3"/>
  <c r="D102" i="3"/>
  <c r="D100" i="3"/>
  <c r="D98" i="3"/>
  <c r="D96" i="3"/>
  <c r="D94" i="3"/>
  <c r="D92" i="3"/>
  <c r="D90" i="3"/>
  <c r="D88" i="3"/>
  <c r="D84" i="3"/>
  <c r="D80" i="3"/>
  <c r="D76" i="3"/>
  <c r="D66" i="3"/>
  <c r="D62" i="3"/>
  <c r="D58" i="3"/>
  <c r="D54" i="3"/>
  <c r="D50" i="3"/>
  <c r="D46" i="3"/>
  <c r="D42" i="3"/>
  <c r="D38" i="3"/>
  <c r="D34" i="3"/>
  <c r="D32" i="3"/>
  <c r="D28" i="3"/>
  <c r="D24" i="3"/>
  <c r="D20" i="3"/>
  <c r="D16" i="3"/>
  <c r="D12" i="3"/>
  <c r="D8" i="3"/>
  <c r="D7" i="3"/>
  <c r="C81" i="4"/>
  <c r="C113" i="4"/>
  <c r="L26" i="2"/>
  <c r="N26" i="2" s="1"/>
  <c r="N27" i="2" s="1"/>
  <c r="N28" i="2" s="1"/>
  <c r="D13" i="3"/>
  <c r="C117" i="4"/>
  <c r="C4" i="4"/>
  <c r="C12" i="4"/>
  <c r="C20" i="4"/>
  <c r="C28" i="4"/>
  <c r="C36" i="4"/>
  <c r="C44" i="4"/>
  <c r="C52" i="4"/>
  <c r="C60" i="4"/>
  <c r="C68" i="4"/>
  <c r="C89" i="4"/>
  <c r="C121" i="4"/>
  <c r="D11" i="3"/>
  <c r="C10" i="4"/>
  <c r="C18" i="4"/>
  <c r="C26" i="4"/>
  <c r="C34" i="4"/>
  <c r="C42" i="4"/>
  <c r="C50" i="4"/>
  <c r="C58" i="4"/>
  <c r="C66" i="4"/>
  <c r="C71" i="4"/>
  <c r="C79" i="4"/>
  <c r="C87" i="4"/>
  <c r="C95" i="4"/>
  <c r="C103" i="4"/>
  <c r="C111" i="4"/>
  <c r="C119" i="4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4" i="5"/>
  <c r="C52" i="5"/>
  <c r="C50" i="5"/>
  <c r="C48" i="5"/>
  <c r="C46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C10" i="5"/>
  <c r="C8" i="5"/>
  <c r="C6" i="5"/>
  <c r="C4" i="5"/>
  <c r="C9" i="5"/>
  <c r="C17" i="5"/>
  <c r="C25" i="5"/>
  <c r="C33" i="5"/>
  <c r="C41" i="5"/>
  <c r="C49" i="5"/>
  <c r="C57" i="5"/>
  <c r="C65" i="5"/>
  <c r="C73" i="5"/>
  <c r="C81" i="5"/>
  <c r="C89" i="5"/>
  <c r="C97" i="5"/>
  <c r="C105" i="5"/>
  <c r="C113" i="5"/>
  <c r="C121" i="5"/>
  <c r="C3" i="4"/>
  <c r="C5" i="4"/>
  <c r="C7" i="4"/>
  <c r="C9" i="4"/>
  <c r="C11" i="4"/>
  <c r="C13" i="4"/>
  <c r="C15" i="4"/>
  <c r="C17" i="4"/>
  <c r="C19" i="4"/>
  <c r="C21" i="4"/>
  <c r="C23" i="4"/>
  <c r="C25" i="4"/>
  <c r="C27" i="4"/>
  <c r="C29" i="4"/>
  <c r="C31" i="4"/>
  <c r="C33" i="4"/>
  <c r="C35" i="4"/>
  <c r="C37" i="4"/>
  <c r="C39" i="4"/>
  <c r="C41" i="4"/>
  <c r="C43" i="4"/>
  <c r="C45" i="4"/>
  <c r="C47" i="4"/>
  <c r="C49" i="4"/>
  <c r="C51" i="4"/>
  <c r="C53" i="4"/>
  <c r="C55" i="4"/>
  <c r="C57" i="4"/>
  <c r="C59" i="4"/>
  <c r="C61" i="4"/>
  <c r="C63" i="4"/>
  <c r="C65" i="4"/>
  <c r="C67" i="4"/>
  <c r="C69" i="4"/>
  <c r="C77" i="4"/>
  <c r="C85" i="4"/>
  <c r="C93" i="4"/>
  <c r="C101" i="4"/>
  <c r="C109" i="4"/>
  <c r="C7" i="5"/>
  <c r="C15" i="5"/>
  <c r="C23" i="5"/>
  <c r="C31" i="5"/>
  <c r="C39" i="5"/>
  <c r="C47" i="5"/>
  <c r="C55" i="5"/>
  <c r="C63" i="5"/>
  <c r="C71" i="5"/>
  <c r="C79" i="5"/>
  <c r="C87" i="5"/>
  <c r="C95" i="5"/>
  <c r="C103" i="5"/>
  <c r="C111" i="5"/>
  <c r="C119" i="5"/>
  <c r="C120" i="4"/>
  <c r="C118" i="4"/>
  <c r="C116" i="4"/>
  <c r="C114" i="4"/>
  <c r="C112" i="4"/>
  <c r="C110" i="4"/>
  <c r="C108" i="4"/>
  <c r="C106" i="4"/>
  <c r="C104" i="4"/>
  <c r="C102" i="4"/>
  <c r="C100" i="4"/>
  <c r="C98" i="4"/>
  <c r="C96" i="4"/>
  <c r="C94" i="4"/>
  <c r="C92" i="4"/>
  <c r="C90" i="4"/>
  <c r="C88" i="4"/>
  <c r="C86" i="4"/>
  <c r="C84" i="4"/>
  <c r="C82" i="4"/>
  <c r="C80" i="4"/>
  <c r="C78" i="4"/>
  <c r="C76" i="4"/>
  <c r="C74" i="4"/>
  <c r="C72" i="4"/>
  <c r="C70" i="4"/>
  <c r="C75" i="4"/>
  <c r="C83" i="4"/>
  <c r="C91" i="4"/>
  <c r="C99" i="4"/>
  <c r="C107" i="4"/>
  <c r="C115" i="4"/>
  <c r="C5" i="5"/>
  <c r="C13" i="5"/>
  <c r="C21" i="5"/>
  <c r="C29" i="5"/>
  <c r="C37" i="5"/>
  <c r="C45" i="5"/>
  <c r="C53" i="5"/>
  <c r="C61" i="5"/>
  <c r="C69" i="5"/>
  <c r="C77" i="5"/>
  <c r="C85" i="5"/>
  <c r="C93" i="5"/>
  <c r="C101" i="5"/>
  <c r="C109" i="5"/>
  <c r="C117" i="5"/>
  <c r="J120" i="7" l="1"/>
  <c r="L120" i="7" s="1"/>
  <c r="J64" i="7"/>
  <c r="L64" i="7" s="1"/>
  <c r="J549" i="7"/>
  <c r="L549" i="7" s="1"/>
  <c r="J517" i="7"/>
  <c r="L517" i="7" s="1"/>
  <c r="J485" i="7"/>
  <c r="L485" i="7" s="1"/>
  <c r="J453" i="7"/>
  <c r="L453" i="7" s="1"/>
  <c r="J421" i="7"/>
  <c r="L421" i="7" s="1"/>
  <c r="J389" i="7"/>
  <c r="L389" i="7" s="1"/>
  <c r="J357" i="7"/>
  <c r="L357" i="7" s="1"/>
  <c r="J325" i="7"/>
  <c r="L325" i="7" s="1"/>
  <c r="J293" i="7"/>
  <c r="L293" i="7" s="1"/>
  <c r="J261" i="7"/>
  <c r="L261" i="7" s="1"/>
  <c r="J229" i="7"/>
  <c r="L229" i="7" s="1"/>
  <c r="J197" i="7"/>
  <c r="L197" i="7" s="1"/>
  <c r="J165" i="7"/>
  <c r="L165" i="7" s="1"/>
  <c r="J133" i="7"/>
  <c r="L133" i="7" s="1"/>
  <c r="J101" i="7"/>
  <c r="L101" i="7" s="1"/>
  <c r="J69" i="7"/>
  <c r="L69" i="7" s="1"/>
  <c r="J37" i="7"/>
  <c r="L37" i="7" s="1"/>
  <c r="J5" i="7"/>
  <c r="L5" i="7" s="1"/>
  <c r="J972" i="7"/>
  <c r="L972" i="7" s="1"/>
  <c r="J796" i="7"/>
  <c r="L796" i="7" s="1"/>
  <c r="J648" i="7"/>
  <c r="L648" i="7" s="1"/>
  <c r="J824" i="7"/>
  <c r="L824" i="7" s="1"/>
  <c r="J914" i="7"/>
  <c r="L914" i="7" s="1"/>
  <c r="J373" i="7"/>
  <c r="L373" i="7" s="1"/>
  <c r="J156" i="7"/>
  <c r="L156" i="7" s="1"/>
  <c r="M12" i="5"/>
  <c r="J904" i="7"/>
  <c r="L904" i="7" s="1"/>
  <c r="J872" i="7"/>
  <c r="L872" i="7" s="1"/>
  <c r="J808" i="7"/>
  <c r="L808" i="7" s="1"/>
  <c r="N12" i="5"/>
  <c r="K12" i="5"/>
  <c r="K8" i="5"/>
  <c r="J171" i="7"/>
  <c r="L171" i="7" s="1"/>
  <c r="J856" i="7"/>
  <c r="L856" i="7" s="1"/>
  <c r="J939" i="7"/>
  <c r="L939" i="7" s="1"/>
  <c r="J997" i="7"/>
  <c r="L997" i="7" s="1"/>
  <c r="J965" i="7"/>
  <c r="L965" i="7" s="1"/>
  <c r="J933" i="7"/>
  <c r="L933" i="7" s="1"/>
  <c r="J901" i="7"/>
  <c r="L901" i="7" s="1"/>
  <c r="J869" i="7"/>
  <c r="L869" i="7" s="1"/>
  <c r="J837" i="7"/>
  <c r="L837" i="7" s="1"/>
  <c r="J805" i="7"/>
  <c r="L805" i="7" s="1"/>
  <c r="J773" i="7"/>
  <c r="L773" i="7" s="1"/>
  <c r="J741" i="7"/>
  <c r="L741" i="7" s="1"/>
  <c r="J709" i="7"/>
  <c r="L709" i="7" s="1"/>
  <c r="J677" i="7"/>
  <c r="L677" i="7" s="1"/>
  <c r="J645" i="7"/>
  <c r="L645" i="7" s="1"/>
  <c r="J613" i="7"/>
  <c r="L613" i="7" s="1"/>
  <c r="J581" i="7"/>
  <c r="L581" i="7" s="1"/>
  <c r="J604" i="7"/>
  <c r="L604" i="7" s="1"/>
  <c r="J188" i="7"/>
  <c r="L188" i="7" s="1"/>
  <c r="J92" i="7"/>
  <c r="L92" i="7" s="1"/>
  <c r="J994" i="7"/>
  <c r="L994" i="7" s="1"/>
  <c r="J962" i="7"/>
  <c r="L962" i="7" s="1"/>
  <c r="J930" i="7"/>
  <c r="L930" i="7" s="1"/>
  <c r="J898" i="7"/>
  <c r="L898" i="7" s="1"/>
  <c r="J866" i="7"/>
  <c r="L866" i="7" s="1"/>
  <c r="J834" i="7"/>
  <c r="L834" i="7" s="1"/>
  <c r="J802" i="7"/>
  <c r="L802" i="7" s="1"/>
  <c r="J770" i="7"/>
  <c r="L770" i="7" s="1"/>
  <c r="J738" i="7"/>
  <c r="L738" i="7" s="1"/>
  <c r="J706" i="7"/>
  <c r="L706" i="7" s="1"/>
  <c r="J674" i="7"/>
  <c r="L674" i="7" s="1"/>
  <c r="J642" i="7"/>
  <c r="L642" i="7" s="1"/>
  <c r="J610" i="7"/>
  <c r="L610" i="7" s="1"/>
  <c r="J578" i="7"/>
  <c r="L578" i="7" s="1"/>
  <c r="J546" i="7"/>
  <c r="L546" i="7" s="1"/>
  <c r="J514" i="7"/>
  <c r="L514" i="7" s="1"/>
  <c r="J482" i="7"/>
  <c r="L482" i="7" s="1"/>
  <c r="J450" i="7"/>
  <c r="L450" i="7" s="1"/>
  <c r="J418" i="7"/>
  <c r="L418" i="7" s="1"/>
  <c r="J386" i="7"/>
  <c r="L386" i="7" s="1"/>
  <c r="J354" i="7"/>
  <c r="L354" i="7" s="1"/>
  <c r="J322" i="7"/>
  <c r="L322" i="7" s="1"/>
  <c r="J290" i="7"/>
  <c r="L290" i="7" s="1"/>
  <c r="J258" i="7"/>
  <c r="L258" i="7" s="1"/>
  <c r="J226" i="7"/>
  <c r="L226" i="7" s="1"/>
  <c r="J792" i="7"/>
  <c r="L792" i="7" s="1"/>
  <c r="J760" i="7"/>
  <c r="L760" i="7" s="1"/>
  <c r="J664" i="7"/>
  <c r="L664" i="7" s="1"/>
  <c r="J440" i="7"/>
  <c r="L440" i="7" s="1"/>
  <c r="J376" i="7"/>
  <c r="L376" i="7" s="1"/>
  <c r="J344" i="7"/>
  <c r="L344" i="7" s="1"/>
  <c r="J280" i="7"/>
  <c r="L280" i="7" s="1"/>
  <c r="J168" i="7"/>
  <c r="L168" i="7" s="1"/>
  <c r="J72" i="7"/>
  <c r="L72" i="7" s="1"/>
  <c r="N12" i="4"/>
  <c r="J428" i="7"/>
  <c r="L428" i="7" s="1"/>
  <c r="J332" i="7"/>
  <c r="L332" i="7" s="1"/>
  <c r="J60" i="7"/>
  <c r="L60" i="7" s="1"/>
  <c r="J680" i="7"/>
  <c r="L680" i="7" s="1"/>
  <c r="J596" i="7"/>
  <c r="L596" i="7" s="1"/>
  <c r="J244" i="7"/>
  <c r="L244" i="7" s="1"/>
  <c r="J148" i="7"/>
  <c r="L148" i="7" s="1"/>
  <c r="J768" i="7"/>
  <c r="L768" i="7" s="1"/>
  <c r="J512" i="7"/>
  <c r="L512" i="7" s="1"/>
  <c r="J204" i="7"/>
  <c r="L204" i="7" s="1"/>
  <c r="J979" i="7"/>
  <c r="L979" i="7" s="1"/>
  <c r="J947" i="7"/>
  <c r="L947" i="7" s="1"/>
  <c r="J915" i="7"/>
  <c r="L915" i="7" s="1"/>
  <c r="J883" i="7"/>
  <c r="L883" i="7" s="1"/>
  <c r="J851" i="7"/>
  <c r="L851" i="7" s="1"/>
  <c r="J819" i="7"/>
  <c r="L819" i="7" s="1"/>
  <c r="J787" i="7"/>
  <c r="L787" i="7" s="1"/>
  <c r="J755" i="7"/>
  <c r="L755" i="7" s="1"/>
  <c r="J723" i="7"/>
  <c r="L723" i="7" s="1"/>
  <c r="J691" i="7"/>
  <c r="L691" i="7" s="1"/>
  <c r="J659" i="7"/>
  <c r="L659" i="7" s="1"/>
  <c r="J627" i="7"/>
  <c r="L627" i="7" s="1"/>
  <c r="J595" i="7"/>
  <c r="L595" i="7" s="1"/>
  <c r="J563" i="7"/>
  <c r="L563" i="7" s="1"/>
  <c r="J531" i="7"/>
  <c r="L531" i="7" s="1"/>
  <c r="J499" i="7"/>
  <c r="L499" i="7" s="1"/>
  <c r="J467" i="7"/>
  <c r="L467" i="7" s="1"/>
  <c r="J435" i="7"/>
  <c r="L435" i="7" s="1"/>
  <c r="J403" i="7"/>
  <c r="L403" i="7" s="1"/>
  <c r="J371" i="7"/>
  <c r="L371" i="7" s="1"/>
  <c r="J339" i="7"/>
  <c r="L339" i="7" s="1"/>
  <c r="J202" i="7"/>
  <c r="L202" i="7" s="1"/>
  <c r="J170" i="7"/>
  <c r="L170" i="7" s="1"/>
  <c r="J138" i="7"/>
  <c r="L138" i="7" s="1"/>
  <c r="J106" i="7"/>
  <c r="L106" i="7" s="1"/>
  <c r="J74" i="7"/>
  <c r="L74" i="7" s="1"/>
  <c r="J42" i="7"/>
  <c r="L42" i="7" s="1"/>
  <c r="J10" i="7"/>
  <c r="L10" i="7" s="1"/>
  <c r="J456" i="7"/>
  <c r="L456" i="7" s="1"/>
  <c r="J184" i="7"/>
  <c r="L184" i="7" s="1"/>
  <c r="J8" i="7"/>
  <c r="L8" i="7" s="1"/>
  <c r="J300" i="7"/>
  <c r="L300" i="7" s="1"/>
  <c r="J1002" i="7"/>
  <c r="L1002" i="7" s="1"/>
  <c r="J970" i="7"/>
  <c r="L970" i="7" s="1"/>
  <c r="J938" i="7"/>
  <c r="L938" i="7" s="1"/>
  <c r="J906" i="7"/>
  <c r="L906" i="7" s="1"/>
  <c r="J874" i="7"/>
  <c r="L874" i="7" s="1"/>
  <c r="J842" i="7"/>
  <c r="L842" i="7" s="1"/>
  <c r="J810" i="7"/>
  <c r="L810" i="7" s="1"/>
  <c r="J778" i="7"/>
  <c r="L778" i="7" s="1"/>
  <c r="J746" i="7"/>
  <c r="L746" i="7" s="1"/>
  <c r="J714" i="7"/>
  <c r="L714" i="7" s="1"/>
  <c r="J682" i="7"/>
  <c r="L682" i="7" s="1"/>
  <c r="J650" i="7"/>
  <c r="L650" i="7" s="1"/>
  <c r="J618" i="7"/>
  <c r="L618" i="7" s="1"/>
  <c r="J586" i="7"/>
  <c r="L586" i="7" s="1"/>
  <c r="J554" i="7"/>
  <c r="L554" i="7" s="1"/>
  <c r="J522" i="7"/>
  <c r="L522" i="7" s="1"/>
  <c r="J490" i="7"/>
  <c r="L490" i="7" s="1"/>
  <c r="J458" i="7"/>
  <c r="L458" i="7" s="1"/>
  <c r="J426" i="7"/>
  <c r="L426" i="7" s="1"/>
  <c r="J394" i="7"/>
  <c r="L394" i="7" s="1"/>
  <c r="J362" i="7"/>
  <c r="L362" i="7" s="1"/>
  <c r="J330" i="7"/>
  <c r="L330" i="7" s="1"/>
  <c r="J298" i="7"/>
  <c r="L298" i="7" s="1"/>
  <c r="J266" i="7"/>
  <c r="L266" i="7" s="1"/>
  <c r="J234" i="7"/>
  <c r="L234" i="7" s="1"/>
  <c r="J784" i="7"/>
  <c r="L784" i="7" s="1"/>
  <c r="J688" i="7"/>
  <c r="L688" i="7" s="1"/>
  <c r="J624" i="7"/>
  <c r="L624" i="7" s="1"/>
  <c r="J592" i="7"/>
  <c r="L592" i="7" s="1"/>
  <c r="J544" i="7"/>
  <c r="L544" i="7" s="1"/>
  <c r="J368" i="7"/>
  <c r="L368" i="7" s="1"/>
  <c r="J272" i="7"/>
  <c r="L272" i="7" s="1"/>
  <c r="J96" i="7"/>
  <c r="L96" i="7" s="1"/>
  <c r="J983" i="7"/>
  <c r="L983" i="7" s="1"/>
  <c r="J951" i="7"/>
  <c r="L951" i="7" s="1"/>
  <c r="J919" i="7"/>
  <c r="L919" i="7" s="1"/>
  <c r="J887" i="7"/>
  <c r="L887" i="7" s="1"/>
  <c r="J855" i="7"/>
  <c r="L855" i="7" s="1"/>
  <c r="J823" i="7"/>
  <c r="L823" i="7" s="1"/>
  <c r="J791" i="7"/>
  <c r="L791" i="7" s="1"/>
  <c r="J759" i="7"/>
  <c r="L759" i="7" s="1"/>
  <c r="J727" i="7"/>
  <c r="L727" i="7" s="1"/>
  <c r="J695" i="7"/>
  <c r="L695" i="7" s="1"/>
  <c r="J663" i="7"/>
  <c r="L663" i="7" s="1"/>
  <c r="J631" i="7"/>
  <c r="L631" i="7" s="1"/>
  <c r="J599" i="7"/>
  <c r="L599" i="7" s="1"/>
  <c r="J567" i="7"/>
  <c r="L567" i="7" s="1"/>
  <c r="J535" i="7"/>
  <c r="L535" i="7" s="1"/>
  <c r="J503" i="7"/>
  <c r="L503" i="7" s="1"/>
  <c r="J471" i="7"/>
  <c r="L471" i="7" s="1"/>
  <c r="J439" i="7"/>
  <c r="L439" i="7" s="1"/>
  <c r="J407" i="7"/>
  <c r="L407" i="7" s="1"/>
  <c r="J375" i="7"/>
  <c r="L375" i="7" s="1"/>
  <c r="J343" i="7"/>
  <c r="L343" i="7" s="1"/>
  <c r="J311" i="7"/>
  <c r="L311" i="7" s="1"/>
  <c r="J279" i="7"/>
  <c r="L279" i="7" s="1"/>
  <c r="J247" i="7"/>
  <c r="L247" i="7" s="1"/>
  <c r="J215" i="7"/>
  <c r="L215" i="7" s="1"/>
  <c r="J183" i="7"/>
  <c r="L183" i="7" s="1"/>
  <c r="J151" i="7"/>
  <c r="L151" i="7" s="1"/>
  <c r="J119" i="7"/>
  <c r="L119" i="7" s="1"/>
  <c r="J87" i="7"/>
  <c r="L87" i="7" s="1"/>
  <c r="J55" i="7"/>
  <c r="L55" i="7" s="1"/>
  <c r="J23" i="7"/>
  <c r="L23" i="7" s="1"/>
  <c r="J206" i="7"/>
  <c r="L206" i="7" s="1"/>
  <c r="J174" i="7"/>
  <c r="L174" i="7" s="1"/>
  <c r="J142" i="7"/>
  <c r="L142" i="7" s="1"/>
  <c r="J110" i="7"/>
  <c r="L110" i="7" s="1"/>
  <c r="J78" i="7"/>
  <c r="L78" i="7" s="1"/>
  <c r="J46" i="7"/>
  <c r="L46" i="7" s="1"/>
  <c r="J14" i="7"/>
  <c r="L14" i="7" s="1"/>
  <c r="J636" i="7"/>
  <c r="L636" i="7" s="1"/>
  <c r="J556" i="7"/>
  <c r="L556" i="7" s="1"/>
  <c r="J380" i="7"/>
  <c r="L380" i="7" s="1"/>
  <c r="J284" i="7"/>
  <c r="L284" i="7" s="1"/>
  <c r="J108" i="7"/>
  <c r="L108" i="7" s="1"/>
  <c r="J724" i="7"/>
  <c r="L724" i="7" s="1"/>
  <c r="J468" i="7"/>
  <c r="L468" i="7" s="1"/>
  <c r="J196" i="7"/>
  <c r="L196" i="7" s="1"/>
  <c r="J20" i="7"/>
  <c r="L20" i="7" s="1"/>
  <c r="J828" i="7"/>
  <c r="L828" i="7" s="1"/>
  <c r="J412" i="7"/>
  <c r="L412" i="7" s="1"/>
  <c r="J396" i="7"/>
  <c r="L396" i="7" s="1"/>
  <c r="J316" i="7"/>
  <c r="L316" i="7" s="1"/>
  <c r="J936" i="7"/>
  <c r="L936" i="7" s="1"/>
  <c r="J600" i="7"/>
  <c r="L600" i="7" s="1"/>
  <c r="J200" i="7"/>
  <c r="L200" i="7" s="1"/>
  <c r="J974" i="7"/>
  <c r="L974" i="7" s="1"/>
  <c r="J942" i="7"/>
  <c r="L942" i="7" s="1"/>
  <c r="J910" i="7"/>
  <c r="L910" i="7" s="1"/>
  <c r="J878" i="7"/>
  <c r="L878" i="7" s="1"/>
  <c r="J846" i="7"/>
  <c r="L846" i="7" s="1"/>
  <c r="J814" i="7"/>
  <c r="L814" i="7" s="1"/>
  <c r="J782" i="7"/>
  <c r="L782" i="7" s="1"/>
  <c r="J750" i="7"/>
  <c r="L750" i="7" s="1"/>
  <c r="J718" i="7"/>
  <c r="L718" i="7" s="1"/>
  <c r="J686" i="7"/>
  <c r="L686" i="7" s="1"/>
  <c r="J654" i="7"/>
  <c r="L654" i="7" s="1"/>
  <c r="J622" i="7"/>
  <c r="L622" i="7" s="1"/>
  <c r="J590" i="7"/>
  <c r="L590" i="7" s="1"/>
  <c r="J558" i="7"/>
  <c r="L558" i="7" s="1"/>
  <c r="J526" i="7"/>
  <c r="L526" i="7" s="1"/>
  <c r="J494" i="7"/>
  <c r="L494" i="7" s="1"/>
  <c r="J462" i="7"/>
  <c r="L462" i="7" s="1"/>
  <c r="J430" i="7"/>
  <c r="L430" i="7" s="1"/>
  <c r="J398" i="7"/>
  <c r="L398" i="7" s="1"/>
  <c r="J366" i="7"/>
  <c r="L366" i="7" s="1"/>
  <c r="J334" i="7"/>
  <c r="L334" i="7" s="1"/>
  <c r="J302" i="7"/>
  <c r="L302" i="7" s="1"/>
  <c r="J270" i="7"/>
  <c r="L270" i="7" s="1"/>
  <c r="J238" i="7"/>
  <c r="L238" i="7" s="1"/>
  <c r="J1001" i="7"/>
  <c r="L1001" i="7" s="1"/>
  <c r="J969" i="7"/>
  <c r="L969" i="7" s="1"/>
  <c r="J937" i="7"/>
  <c r="L937" i="7" s="1"/>
  <c r="J905" i="7"/>
  <c r="L905" i="7" s="1"/>
  <c r="J873" i="7"/>
  <c r="L873" i="7" s="1"/>
  <c r="J841" i="7"/>
  <c r="L841" i="7" s="1"/>
  <c r="J809" i="7"/>
  <c r="L809" i="7" s="1"/>
  <c r="J777" i="7"/>
  <c r="L777" i="7" s="1"/>
  <c r="J745" i="7"/>
  <c r="L745" i="7" s="1"/>
  <c r="J713" i="7"/>
  <c r="L713" i="7" s="1"/>
  <c r="J681" i="7"/>
  <c r="L681" i="7" s="1"/>
  <c r="J649" i="7"/>
  <c r="L649" i="7" s="1"/>
  <c r="J617" i="7"/>
  <c r="L617" i="7" s="1"/>
  <c r="J585" i="7"/>
  <c r="L585" i="7" s="1"/>
  <c r="J553" i="7"/>
  <c r="L553" i="7" s="1"/>
  <c r="J521" i="7"/>
  <c r="L521" i="7" s="1"/>
  <c r="J489" i="7"/>
  <c r="L489" i="7" s="1"/>
  <c r="J457" i="7"/>
  <c r="L457" i="7" s="1"/>
  <c r="J425" i="7"/>
  <c r="L425" i="7" s="1"/>
  <c r="J393" i="7"/>
  <c r="L393" i="7" s="1"/>
  <c r="J361" i="7"/>
  <c r="L361" i="7" s="1"/>
  <c r="J329" i="7"/>
  <c r="L329" i="7" s="1"/>
  <c r="J297" i="7"/>
  <c r="L297" i="7" s="1"/>
  <c r="J265" i="7"/>
  <c r="L265" i="7" s="1"/>
  <c r="J233" i="7"/>
  <c r="L233" i="7" s="1"/>
  <c r="J201" i="7"/>
  <c r="L201" i="7" s="1"/>
  <c r="J169" i="7"/>
  <c r="L169" i="7" s="1"/>
  <c r="J137" i="7"/>
  <c r="L137" i="7" s="1"/>
  <c r="J105" i="7"/>
  <c r="L105" i="7" s="1"/>
  <c r="J73" i="7"/>
  <c r="L73" i="7" s="1"/>
  <c r="J41" i="7"/>
  <c r="L41" i="7" s="1"/>
  <c r="J9" i="7"/>
  <c r="L9" i="7" s="1"/>
  <c r="J976" i="7"/>
  <c r="L976" i="7" s="1"/>
  <c r="J800" i="7"/>
  <c r="L800" i="7" s="1"/>
  <c r="J704" i="7"/>
  <c r="L704" i="7" s="1"/>
  <c r="J496" i="7"/>
  <c r="L496" i="7" s="1"/>
  <c r="J304" i="7"/>
  <c r="L304" i="7" s="1"/>
  <c r="J616" i="7"/>
  <c r="L616" i="7" s="1"/>
  <c r="J216" i="7"/>
  <c r="L216" i="7" s="1"/>
  <c r="J516" i="7"/>
  <c r="L516" i="7" s="1"/>
  <c r="J116" i="7"/>
  <c r="L116" i="7" s="1"/>
  <c r="J100" i="7"/>
  <c r="L100" i="7" s="1"/>
  <c r="J720" i="7"/>
  <c r="L720" i="7" s="1"/>
  <c r="J679" i="7"/>
  <c r="L679" i="7" s="1"/>
  <c r="J455" i="7"/>
  <c r="L455" i="7" s="1"/>
  <c r="J423" i="7"/>
  <c r="L423" i="7" s="1"/>
  <c r="J391" i="7"/>
  <c r="L391" i="7" s="1"/>
  <c r="J359" i="7"/>
  <c r="L359" i="7" s="1"/>
  <c r="J327" i="7"/>
  <c r="L327" i="7" s="1"/>
  <c r="J295" i="7"/>
  <c r="L295" i="7" s="1"/>
  <c r="J263" i="7"/>
  <c r="L263" i="7" s="1"/>
  <c r="J231" i="7"/>
  <c r="L231" i="7" s="1"/>
  <c r="J199" i="7"/>
  <c r="L199" i="7" s="1"/>
  <c r="J167" i="7"/>
  <c r="L167" i="7" s="1"/>
  <c r="J103" i="7"/>
  <c r="L103" i="7" s="1"/>
  <c r="J71" i="7"/>
  <c r="L71" i="7" s="1"/>
  <c r="J39" i="7"/>
  <c r="L39" i="7" s="1"/>
  <c r="J7" i="7"/>
  <c r="L7" i="7" s="1"/>
  <c r="J190" i="7"/>
  <c r="L190" i="7" s="1"/>
  <c r="J158" i="7"/>
  <c r="L158" i="7" s="1"/>
  <c r="J126" i="7"/>
  <c r="L126" i="7" s="1"/>
  <c r="J94" i="7"/>
  <c r="L94" i="7" s="1"/>
  <c r="J62" i="7"/>
  <c r="L62" i="7" s="1"/>
  <c r="J30" i="7"/>
  <c r="L30" i="7" s="1"/>
  <c r="J668" i="7"/>
  <c r="L668" i="7" s="1"/>
  <c r="J652" i="7"/>
  <c r="L652" i="7" s="1"/>
  <c r="J268" i="7"/>
  <c r="L268" i="7" s="1"/>
  <c r="J252" i="7"/>
  <c r="L252" i="7" s="1"/>
  <c r="J935" i="7"/>
  <c r="L935" i="7" s="1"/>
  <c r="J903" i="7"/>
  <c r="L903" i="7" s="1"/>
  <c r="J647" i="7"/>
  <c r="L647" i="7" s="1"/>
  <c r="J615" i="7"/>
  <c r="L615" i="7" s="1"/>
  <c r="J583" i="7"/>
  <c r="L583" i="7" s="1"/>
  <c r="J551" i="7"/>
  <c r="L551" i="7" s="1"/>
  <c r="J487" i="7"/>
  <c r="L487" i="7" s="1"/>
  <c r="J135" i="7"/>
  <c r="L135" i="7" s="1"/>
  <c r="J999" i="7"/>
  <c r="L999" i="7" s="1"/>
  <c r="J839" i="7"/>
  <c r="L839" i="7" s="1"/>
  <c r="J807" i="7"/>
  <c r="L807" i="7" s="1"/>
  <c r="J743" i="7"/>
  <c r="L743" i="7" s="1"/>
  <c r="J519" i="7"/>
  <c r="L519" i="7" s="1"/>
  <c r="J920" i="7"/>
  <c r="L920" i="7" s="1"/>
  <c r="J888" i="7"/>
  <c r="L888" i="7" s="1"/>
  <c r="J776" i="7"/>
  <c r="L776" i="7" s="1"/>
  <c r="J360" i="7"/>
  <c r="L360" i="7" s="1"/>
  <c r="J152" i="7"/>
  <c r="L152" i="7" s="1"/>
  <c r="J56" i="7"/>
  <c r="L56" i="7" s="1"/>
  <c r="J967" i="7"/>
  <c r="L967" i="7" s="1"/>
  <c r="J775" i="7"/>
  <c r="L775" i="7" s="1"/>
  <c r="J871" i="7"/>
  <c r="L871" i="7" s="1"/>
  <c r="J711" i="7"/>
  <c r="L711" i="7" s="1"/>
  <c r="J990" i="7"/>
  <c r="L990" i="7" s="1"/>
  <c r="J958" i="7"/>
  <c r="L958" i="7" s="1"/>
  <c r="J926" i="7"/>
  <c r="L926" i="7" s="1"/>
  <c r="J894" i="7"/>
  <c r="L894" i="7" s="1"/>
  <c r="J862" i="7"/>
  <c r="L862" i="7" s="1"/>
  <c r="J830" i="7"/>
  <c r="L830" i="7" s="1"/>
  <c r="J798" i="7"/>
  <c r="L798" i="7" s="1"/>
  <c r="J766" i="7"/>
  <c r="L766" i="7" s="1"/>
  <c r="J734" i="7"/>
  <c r="L734" i="7" s="1"/>
  <c r="J702" i="7"/>
  <c r="L702" i="7" s="1"/>
  <c r="J670" i="7"/>
  <c r="L670" i="7" s="1"/>
  <c r="J638" i="7"/>
  <c r="L638" i="7" s="1"/>
  <c r="J606" i="7"/>
  <c r="L606" i="7" s="1"/>
  <c r="J574" i="7"/>
  <c r="L574" i="7" s="1"/>
  <c r="J542" i="7"/>
  <c r="L542" i="7" s="1"/>
  <c r="J510" i="7"/>
  <c r="L510" i="7" s="1"/>
  <c r="J478" i="7"/>
  <c r="L478" i="7" s="1"/>
  <c r="J446" i="7"/>
  <c r="L446" i="7" s="1"/>
  <c r="J414" i="7"/>
  <c r="L414" i="7" s="1"/>
  <c r="J382" i="7"/>
  <c r="L382" i="7" s="1"/>
  <c r="J350" i="7"/>
  <c r="L350" i="7" s="1"/>
  <c r="J318" i="7"/>
  <c r="L318" i="7" s="1"/>
  <c r="J286" i="7"/>
  <c r="L286" i="7" s="1"/>
  <c r="J254" i="7"/>
  <c r="L254" i="7" s="1"/>
  <c r="J222" i="7"/>
  <c r="L222" i="7" s="1"/>
  <c r="J564" i="7"/>
  <c r="L564" i="7" s="1"/>
  <c r="J548" i="7"/>
  <c r="L548" i="7" s="1"/>
  <c r="J452" i="7"/>
  <c r="L452" i="7" s="1"/>
  <c r="J164" i="7"/>
  <c r="L164" i="7" s="1"/>
  <c r="J985" i="7"/>
  <c r="L985" i="7" s="1"/>
  <c r="J953" i="7"/>
  <c r="L953" i="7" s="1"/>
  <c r="J921" i="7"/>
  <c r="L921" i="7" s="1"/>
  <c r="J889" i="7"/>
  <c r="L889" i="7" s="1"/>
  <c r="J857" i="7"/>
  <c r="L857" i="7" s="1"/>
  <c r="J825" i="7"/>
  <c r="L825" i="7" s="1"/>
  <c r="J793" i="7"/>
  <c r="L793" i="7" s="1"/>
  <c r="J761" i="7"/>
  <c r="L761" i="7" s="1"/>
  <c r="J729" i="7"/>
  <c r="L729" i="7" s="1"/>
  <c r="J697" i="7"/>
  <c r="L697" i="7" s="1"/>
  <c r="J665" i="7"/>
  <c r="L665" i="7" s="1"/>
  <c r="J633" i="7"/>
  <c r="L633" i="7" s="1"/>
  <c r="J601" i="7"/>
  <c r="L601" i="7" s="1"/>
  <c r="J569" i="7"/>
  <c r="L569" i="7" s="1"/>
  <c r="J537" i="7"/>
  <c r="L537" i="7" s="1"/>
  <c r="J505" i="7"/>
  <c r="L505" i="7" s="1"/>
  <c r="J473" i="7"/>
  <c r="L473" i="7" s="1"/>
  <c r="J441" i="7"/>
  <c r="L441" i="7" s="1"/>
  <c r="J409" i="7"/>
  <c r="L409" i="7" s="1"/>
  <c r="J377" i="7"/>
  <c r="L377" i="7" s="1"/>
  <c r="J345" i="7"/>
  <c r="L345" i="7" s="1"/>
  <c r="J313" i="7"/>
  <c r="L313" i="7" s="1"/>
  <c r="J281" i="7"/>
  <c r="L281" i="7" s="1"/>
  <c r="J249" i="7"/>
  <c r="L249" i="7" s="1"/>
  <c r="J217" i="7"/>
  <c r="L217" i="7" s="1"/>
  <c r="J185" i="7"/>
  <c r="L185" i="7" s="1"/>
  <c r="J153" i="7"/>
  <c r="L153" i="7" s="1"/>
  <c r="J121" i="7"/>
  <c r="L121" i="7" s="1"/>
  <c r="J89" i="7"/>
  <c r="L89" i="7" s="1"/>
  <c r="J57" i="7"/>
  <c r="L57" i="7" s="1"/>
  <c r="J25" i="7"/>
  <c r="L25" i="7" s="1"/>
  <c r="J992" i="7"/>
  <c r="L992" i="7" s="1"/>
  <c r="J960" i="7"/>
  <c r="L960" i="7" s="1"/>
  <c r="J848" i="7"/>
  <c r="L848" i="7" s="1"/>
  <c r="J752" i="7"/>
  <c r="L752" i="7" s="1"/>
  <c r="J464" i="7"/>
  <c r="L464" i="7" s="1"/>
  <c r="J352" i="7"/>
  <c r="L352" i="7" s="1"/>
  <c r="J348" i="7"/>
  <c r="L348" i="7" s="1"/>
  <c r="J987" i="7"/>
  <c r="L987" i="7" s="1"/>
  <c r="J859" i="7"/>
  <c r="L859" i="7" s="1"/>
  <c r="J731" i="7"/>
  <c r="L731" i="7" s="1"/>
  <c r="J667" i="7"/>
  <c r="L667" i="7" s="1"/>
  <c r="J955" i="7"/>
  <c r="L955" i="7" s="1"/>
  <c r="J827" i="7"/>
  <c r="L827" i="7" s="1"/>
  <c r="J923" i="7"/>
  <c r="L923" i="7" s="1"/>
  <c r="J795" i="7"/>
  <c r="L795" i="7" s="1"/>
  <c r="J635" i="7"/>
  <c r="L635" i="7" s="1"/>
  <c r="J603" i="7"/>
  <c r="L603" i="7" s="1"/>
  <c r="J571" i="7"/>
  <c r="L571" i="7" s="1"/>
  <c r="J539" i="7"/>
  <c r="L539" i="7" s="1"/>
  <c r="J507" i="7"/>
  <c r="L507" i="7" s="1"/>
  <c r="J475" i="7"/>
  <c r="L475" i="7" s="1"/>
  <c r="J443" i="7"/>
  <c r="L443" i="7" s="1"/>
  <c r="J411" i="7"/>
  <c r="L411" i="7" s="1"/>
  <c r="J379" i="7"/>
  <c r="L379" i="7" s="1"/>
  <c r="J347" i="7"/>
  <c r="L347" i="7" s="1"/>
  <c r="J315" i="7"/>
  <c r="L315" i="7" s="1"/>
  <c r="J283" i="7"/>
  <c r="L283" i="7" s="1"/>
  <c r="J251" i="7"/>
  <c r="L251" i="7" s="1"/>
  <c r="J219" i="7"/>
  <c r="L219" i="7" s="1"/>
  <c r="J187" i="7"/>
  <c r="L187" i="7" s="1"/>
  <c r="J155" i="7"/>
  <c r="L155" i="7" s="1"/>
  <c r="J123" i="7"/>
  <c r="L123" i="7" s="1"/>
  <c r="J91" i="7"/>
  <c r="L91" i="7" s="1"/>
  <c r="J59" i="7"/>
  <c r="L59" i="7" s="1"/>
  <c r="J27" i="7"/>
  <c r="L27" i="7" s="1"/>
  <c r="J210" i="7"/>
  <c r="L210" i="7" s="1"/>
  <c r="J178" i="7"/>
  <c r="L178" i="7" s="1"/>
  <c r="J146" i="7"/>
  <c r="L146" i="7" s="1"/>
  <c r="J114" i="7"/>
  <c r="L114" i="7" s="1"/>
  <c r="J82" i="7"/>
  <c r="L82" i="7" s="1"/>
  <c r="J50" i="7"/>
  <c r="L50" i="7" s="1"/>
  <c r="J18" i="7"/>
  <c r="L18" i="7" s="1"/>
  <c r="J891" i="7"/>
  <c r="L891" i="7" s="1"/>
  <c r="J763" i="7"/>
  <c r="L763" i="7" s="1"/>
  <c r="J699" i="7"/>
  <c r="L699" i="7" s="1"/>
  <c r="J739" i="7"/>
  <c r="L739" i="7" s="1"/>
  <c r="J707" i="7"/>
  <c r="L707" i="7" s="1"/>
  <c r="J675" i="7"/>
  <c r="L675" i="7" s="1"/>
  <c r="J643" i="7"/>
  <c r="L643" i="7" s="1"/>
  <c r="J611" i="7"/>
  <c r="L611" i="7" s="1"/>
  <c r="J579" i="7"/>
  <c r="L579" i="7" s="1"/>
  <c r="J547" i="7"/>
  <c r="L547" i="7" s="1"/>
  <c r="J515" i="7"/>
  <c r="L515" i="7" s="1"/>
  <c r="J419" i="7"/>
  <c r="L419" i="7" s="1"/>
  <c r="J355" i="7"/>
  <c r="L355" i="7" s="1"/>
  <c r="J218" i="7"/>
  <c r="L218" i="7" s="1"/>
  <c r="J186" i="7"/>
  <c r="L186" i="7" s="1"/>
  <c r="J154" i="7"/>
  <c r="L154" i="7" s="1"/>
  <c r="J122" i="7"/>
  <c r="L122" i="7" s="1"/>
  <c r="J90" i="7"/>
  <c r="L90" i="7" s="1"/>
  <c r="J58" i="7"/>
  <c r="L58" i="7" s="1"/>
  <c r="J26" i="7"/>
  <c r="L26" i="7" s="1"/>
  <c r="J504" i="7"/>
  <c r="L504" i="7" s="1"/>
  <c r="J483" i="7"/>
  <c r="L483" i="7" s="1"/>
  <c r="J451" i="7"/>
  <c r="L451" i="7" s="1"/>
  <c r="J584" i="7"/>
  <c r="L584" i="7" s="1"/>
  <c r="J995" i="7"/>
  <c r="L995" i="7" s="1"/>
  <c r="J963" i="7"/>
  <c r="L963" i="7" s="1"/>
  <c r="J931" i="7"/>
  <c r="L931" i="7" s="1"/>
  <c r="J899" i="7"/>
  <c r="L899" i="7" s="1"/>
  <c r="J867" i="7"/>
  <c r="L867" i="7" s="1"/>
  <c r="J835" i="7"/>
  <c r="L835" i="7" s="1"/>
  <c r="J803" i="7"/>
  <c r="L803" i="7" s="1"/>
  <c r="J771" i="7"/>
  <c r="L771" i="7" s="1"/>
  <c r="J387" i="7"/>
  <c r="L387" i="7" s="1"/>
  <c r="J232" i="7"/>
  <c r="L232" i="7" s="1"/>
  <c r="J916" i="7"/>
  <c r="L916" i="7" s="1"/>
  <c r="J884" i="7"/>
  <c r="L884" i="7" s="1"/>
  <c r="J756" i="7"/>
  <c r="L756" i="7" s="1"/>
  <c r="J740" i="7"/>
  <c r="L740" i="7" s="1"/>
  <c r="J436" i="7"/>
  <c r="L436" i="7" s="1"/>
  <c r="J986" i="7"/>
  <c r="L986" i="7" s="1"/>
  <c r="J954" i="7"/>
  <c r="L954" i="7" s="1"/>
  <c r="J922" i="7"/>
  <c r="L922" i="7" s="1"/>
  <c r="J890" i="7"/>
  <c r="L890" i="7" s="1"/>
  <c r="J858" i="7"/>
  <c r="L858" i="7" s="1"/>
  <c r="J826" i="7"/>
  <c r="L826" i="7" s="1"/>
  <c r="J794" i="7"/>
  <c r="L794" i="7" s="1"/>
  <c r="J762" i="7"/>
  <c r="L762" i="7" s="1"/>
  <c r="J730" i="7"/>
  <c r="L730" i="7" s="1"/>
  <c r="J698" i="7"/>
  <c r="L698" i="7" s="1"/>
  <c r="J666" i="7"/>
  <c r="L666" i="7" s="1"/>
  <c r="J634" i="7"/>
  <c r="L634" i="7" s="1"/>
  <c r="J602" i="7"/>
  <c r="L602" i="7" s="1"/>
  <c r="J570" i="7"/>
  <c r="L570" i="7" s="1"/>
  <c r="J538" i="7"/>
  <c r="L538" i="7" s="1"/>
  <c r="J506" i="7"/>
  <c r="L506" i="7" s="1"/>
  <c r="J474" i="7"/>
  <c r="L474" i="7" s="1"/>
  <c r="J442" i="7"/>
  <c r="L442" i="7" s="1"/>
  <c r="J410" i="7"/>
  <c r="L410" i="7" s="1"/>
  <c r="J378" i="7"/>
  <c r="L378" i="7" s="1"/>
  <c r="J346" i="7"/>
  <c r="L346" i="7" s="1"/>
  <c r="J314" i="7"/>
  <c r="L314" i="7" s="1"/>
  <c r="J282" i="7"/>
  <c r="L282" i="7" s="1"/>
  <c r="J250" i="7"/>
  <c r="L250" i="7" s="1"/>
  <c r="J736" i="7"/>
  <c r="L736" i="7" s="1"/>
  <c r="J528" i="7"/>
  <c r="L528" i="7" s="1"/>
  <c r="J480" i="7"/>
  <c r="L480" i="7" s="1"/>
  <c r="J416" i="7"/>
  <c r="L416" i="7" s="1"/>
  <c r="J208" i="7"/>
  <c r="L208" i="7" s="1"/>
  <c r="J112" i="7"/>
  <c r="L112" i="7" s="1"/>
  <c r="J48" i="7"/>
  <c r="L48" i="7" s="1"/>
  <c r="J16" i="7"/>
  <c r="L16" i="7" s="1"/>
  <c r="J52" i="7"/>
  <c r="L52" i="7" s="1"/>
  <c r="B93" i="6"/>
  <c r="B34" i="6"/>
  <c r="B66" i="6"/>
  <c r="B3" i="6"/>
  <c r="B35" i="6"/>
  <c r="B67" i="6"/>
  <c r="B8" i="6"/>
  <c r="B40" i="6"/>
  <c r="B72" i="6"/>
  <c r="B13" i="6"/>
  <c r="B45" i="6"/>
  <c r="B77" i="6"/>
  <c r="B6" i="6"/>
  <c r="B38" i="6"/>
  <c r="B70" i="6"/>
  <c r="B7" i="6"/>
  <c r="B39" i="6"/>
  <c r="B71" i="6"/>
  <c r="B12" i="6"/>
  <c r="B44" i="6"/>
  <c r="B76" i="6"/>
  <c r="B17" i="6"/>
  <c r="B49" i="6"/>
  <c r="B81" i="6"/>
  <c r="B10" i="6"/>
  <c r="B42" i="6"/>
  <c r="B74" i="6"/>
  <c r="B11" i="6"/>
  <c r="B43" i="6"/>
  <c r="B75" i="6"/>
  <c r="B16" i="6"/>
  <c r="B48" i="6"/>
  <c r="B80" i="6"/>
  <c r="B21" i="6"/>
  <c r="B53" i="6"/>
  <c r="B85" i="6"/>
  <c r="B14" i="6"/>
  <c r="B46" i="6"/>
  <c r="B78" i="6"/>
  <c r="B15" i="6"/>
  <c r="B47" i="6"/>
  <c r="B79" i="6"/>
  <c r="B20" i="6"/>
  <c r="B52" i="6"/>
  <c r="B84" i="6"/>
  <c r="B25" i="6"/>
  <c r="B57" i="6"/>
  <c r="B89" i="6"/>
  <c r="B18" i="6"/>
  <c r="B50" i="6"/>
  <c r="B82" i="6"/>
  <c r="B19" i="6"/>
  <c r="B51" i="6"/>
  <c r="B83" i="6"/>
  <c r="B24" i="6"/>
  <c r="B56" i="6"/>
  <c r="B88" i="6"/>
  <c r="B29" i="6"/>
  <c r="B61" i="6"/>
  <c r="B2" i="6"/>
  <c r="B22" i="6"/>
  <c r="B54" i="6"/>
  <c r="B86" i="6"/>
  <c r="B23" i="6"/>
  <c r="B55" i="6"/>
  <c r="B87" i="6"/>
  <c r="B28" i="6"/>
  <c r="B60" i="6"/>
  <c r="B92" i="6"/>
  <c r="B33" i="6"/>
  <c r="B65" i="6"/>
  <c r="B26" i="6"/>
  <c r="B58" i="6"/>
  <c r="B90" i="6"/>
  <c r="B27" i="6"/>
  <c r="B59" i="6"/>
  <c r="B91" i="6"/>
  <c r="B32" i="6"/>
  <c r="B64" i="6"/>
  <c r="B5" i="6"/>
  <c r="B37" i="6"/>
  <c r="B69" i="6"/>
  <c r="B30" i="6"/>
  <c r="B62" i="6"/>
  <c r="B94" i="6"/>
  <c r="B31" i="6"/>
  <c r="B63" i="6"/>
  <c r="B4" i="6"/>
  <c r="B36" i="6"/>
  <c r="B68" i="6"/>
  <c r="B9" i="6"/>
  <c r="B41" i="6"/>
  <c r="B73" i="6"/>
  <c r="J989" i="7"/>
  <c r="L989" i="7" s="1"/>
  <c r="J973" i="7"/>
  <c r="L973" i="7" s="1"/>
  <c r="J957" i="7"/>
  <c r="L957" i="7" s="1"/>
  <c r="J941" i="7"/>
  <c r="L941" i="7" s="1"/>
  <c r="J925" i="7"/>
  <c r="L925" i="7" s="1"/>
  <c r="J909" i="7"/>
  <c r="L909" i="7" s="1"/>
  <c r="J893" i="7"/>
  <c r="L893" i="7" s="1"/>
  <c r="J877" i="7"/>
  <c r="L877" i="7" s="1"/>
  <c r="J861" i="7"/>
  <c r="L861" i="7" s="1"/>
  <c r="J845" i="7"/>
  <c r="L845" i="7" s="1"/>
  <c r="J68" i="7"/>
  <c r="L68" i="7" s="1"/>
  <c r="M4" i="7"/>
  <c r="M1003" i="7"/>
  <c r="M999" i="7"/>
  <c r="M995" i="7"/>
  <c r="M991" i="7"/>
  <c r="M987" i="7"/>
  <c r="M983" i="7"/>
  <c r="M979" i="7"/>
  <c r="M975" i="7"/>
  <c r="M971" i="7"/>
  <c r="M967" i="7"/>
  <c r="M963" i="7"/>
  <c r="M959" i="7"/>
  <c r="M955" i="7"/>
  <c r="M951" i="7"/>
  <c r="M947" i="7"/>
  <c r="M943" i="7"/>
  <c r="M939" i="7"/>
  <c r="M935" i="7"/>
  <c r="M931" i="7"/>
  <c r="M927" i="7"/>
  <c r="M923" i="7"/>
  <c r="M919" i="7"/>
  <c r="M915" i="7"/>
  <c r="M911" i="7"/>
  <c r="M907" i="7"/>
  <c r="M903" i="7"/>
  <c r="M899" i="7"/>
  <c r="M895" i="7"/>
  <c r="M891" i="7"/>
  <c r="M887" i="7"/>
  <c r="M883" i="7"/>
  <c r="M879" i="7"/>
  <c r="M875" i="7"/>
  <c r="M871" i="7"/>
  <c r="M867" i="7"/>
  <c r="M863" i="7"/>
  <c r="M859" i="7"/>
  <c r="M855" i="7"/>
  <c r="M851" i="7"/>
  <c r="M847" i="7"/>
  <c r="M843" i="7"/>
  <c r="M839" i="7"/>
  <c r="M835" i="7"/>
  <c r="M831" i="7"/>
  <c r="M827" i="7"/>
  <c r="M823" i="7"/>
  <c r="M819" i="7"/>
  <c r="M815" i="7"/>
  <c r="M811" i="7"/>
  <c r="M807" i="7"/>
  <c r="M803" i="7"/>
  <c r="M799" i="7"/>
  <c r="M795" i="7"/>
  <c r="M791" i="7"/>
  <c r="M787" i="7"/>
  <c r="M783" i="7"/>
  <c r="M779" i="7"/>
  <c r="M775" i="7"/>
  <c r="M771" i="7"/>
  <c r="M767" i="7"/>
  <c r="M1002" i="7"/>
  <c r="M998" i="7"/>
  <c r="M994" i="7"/>
  <c r="M990" i="7"/>
  <c r="M986" i="7"/>
  <c r="M982" i="7"/>
  <c r="M978" i="7"/>
  <c r="M974" i="7"/>
  <c r="M970" i="7"/>
  <c r="M966" i="7"/>
  <c r="M962" i="7"/>
  <c r="M958" i="7"/>
  <c r="M954" i="7"/>
  <c r="M950" i="7"/>
  <c r="M946" i="7"/>
  <c r="M942" i="7"/>
  <c r="M938" i="7"/>
  <c r="M934" i="7"/>
  <c r="M930" i="7"/>
  <c r="M926" i="7"/>
  <c r="M922" i="7"/>
  <c r="M918" i="7"/>
  <c r="M914" i="7"/>
  <c r="M910" i="7"/>
  <c r="M906" i="7"/>
  <c r="M902" i="7"/>
  <c r="M898" i="7"/>
  <c r="M894" i="7"/>
  <c r="M890" i="7"/>
  <c r="M886" i="7"/>
  <c r="M882" i="7"/>
  <c r="M878" i="7"/>
  <c r="M874" i="7"/>
  <c r="M870" i="7"/>
  <c r="M866" i="7"/>
  <c r="M862" i="7"/>
  <c r="M858" i="7"/>
  <c r="M854" i="7"/>
  <c r="M850" i="7"/>
  <c r="M846" i="7"/>
  <c r="M842" i="7"/>
  <c r="M838" i="7"/>
  <c r="M834" i="7"/>
  <c r="M830" i="7"/>
  <c r="M826" i="7"/>
  <c r="M822" i="7"/>
  <c r="M818" i="7"/>
  <c r="M814" i="7"/>
  <c r="M810" i="7"/>
  <c r="M806" i="7"/>
  <c r="M802" i="7"/>
  <c r="M798" i="7"/>
  <c r="M794" i="7"/>
  <c r="M790" i="7"/>
  <c r="M786" i="7"/>
  <c r="M782" i="7"/>
  <c r="M778" i="7"/>
  <c r="M774" i="7"/>
  <c r="M770" i="7"/>
  <c r="M766" i="7"/>
  <c r="M762" i="7"/>
  <c r="M758" i="7"/>
  <c r="M754" i="7"/>
  <c r="M750" i="7"/>
  <c r="M746" i="7"/>
  <c r="M742" i="7"/>
  <c r="M738" i="7"/>
  <c r="M734" i="7"/>
  <c r="M730" i="7"/>
  <c r="M726" i="7"/>
  <c r="M722" i="7"/>
  <c r="M718" i="7"/>
  <c r="M714" i="7"/>
  <c r="M710" i="7"/>
  <c r="M706" i="7"/>
  <c r="M702" i="7"/>
  <c r="M698" i="7"/>
  <c r="M694" i="7"/>
  <c r="M690" i="7"/>
  <c r="M686" i="7"/>
  <c r="M682" i="7"/>
  <c r="M678" i="7"/>
  <c r="M674" i="7"/>
  <c r="M670" i="7"/>
  <c r="M666" i="7"/>
  <c r="M1001" i="7"/>
  <c r="M993" i="7"/>
  <c r="M985" i="7"/>
  <c r="M977" i="7"/>
  <c r="M969" i="7"/>
  <c r="M961" i="7"/>
  <c r="M953" i="7"/>
  <c r="M945" i="7"/>
  <c r="M937" i="7"/>
  <c r="M929" i="7"/>
  <c r="M921" i="7"/>
  <c r="M913" i="7"/>
  <c r="M905" i="7"/>
  <c r="M897" i="7"/>
  <c r="M889" i="7"/>
  <c r="M881" i="7"/>
  <c r="M873" i="7"/>
  <c r="M865" i="7"/>
  <c r="M857" i="7"/>
  <c r="M849" i="7"/>
  <c r="M841" i="7"/>
  <c r="M833" i="7"/>
  <c r="M825" i="7"/>
  <c r="M817" i="7"/>
  <c r="M809" i="7"/>
  <c r="M801" i="7"/>
  <c r="M793" i="7"/>
  <c r="M785" i="7"/>
  <c r="M777" i="7"/>
  <c r="M769" i="7"/>
  <c r="M763" i="7"/>
  <c r="M757" i="7"/>
  <c r="M752" i="7"/>
  <c r="M747" i="7"/>
  <c r="M741" i="7"/>
  <c r="M736" i="7"/>
  <c r="M731" i="7"/>
  <c r="M725" i="7"/>
  <c r="M720" i="7"/>
  <c r="M715" i="7"/>
  <c r="M709" i="7"/>
  <c r="M704" i="7"/>
  <c r="M699" i="7"/>
  <c r="M693" i="7"/>
  <c r="M688" i="7"/>
  <c r="M683" i="7"/>
  <c r="M677" i="7"/>
  <c r="M672" i="7"/>
  <c r="M667" i="7"/>
  <c r="M662" i="7"/>
  <c r="M658" i="7"/>
  <c r="M654" i="7"/>
  <c r="M650" i="7"/>
  <c r="M646" i="7"/>
  <c r="M642" i="7"/>
  <c r="M638" i="7"/>
  <c r="M634" i="7"/>
  <c r="M630" i="7"/>
  <c r="M626" i="7"/>
  <c r="M622" i="7"/>
  <c r="M618" i="7"/>
  <c r="M614" i="7"/>
  <c r="M610" i="7"/>
  <c r="M606" i="7"/>
  <c r="M602" i="7"/>
  <c r="M598" i="7"/>
  <c r="M594" i="7"/>
  <c r="M590" i="7"/>
  <c r="M586" i="7"/>
  <c r="M582" i="7"/>
  <c r="M578" i="7"/>
  <c r="M574" i="7"/>
  <c r="M570" i="7"/>
  <c r="M566" i="7"/>
  <c r="M562" i="7"/>
  <c r="M558" i="7"/>
  <c r="M554" i="7"/>
  <c r="M550" i="7"/>
  <c r="M546" i="7"/>
  <c r="M542" i="7"/>
  <c r="M538" i="7"/>
  <c r="M534" i="7"/>
  <c r="M530" i="7"/>
  <c r="M526" i="7"/>
  <c r="M522" i="7"/>
  <c r="M1000" i="7"/>
  <c r="M992" i="7"/>
  <c r="M984" i="7"/>
  <c r="M976" i="7"/>
  <c r="M968" i="7"/>
  <c r="M960" i="7"/>
  <c r="M952" i="7"/>
  <c r="M944" i="7"/>
  <c r="M936" i="7"/>
  <c r="M928" i="7"/>
  <c r="M920" i="7"/>
  <c r="M912" i="7"/>
  <c r="M904" i="7"/>
  <c r="M896" i="7"/>
  <c r="M888" i="7"/>
  <c r="M880" i="7"/>
  <c r="M872" i="7"/>
  <c r="M864" i="7"/>
  <c r="M856" i="7"/>
  <c r="M848" i="7"/>
  <c r="M840" i="7"/>
  <c r="M832" i="7"/>
  <c r="M824" i="7"/>
  <c r="M816" i="7"/>
  <c r="M808" i="7"/>
  <c r="M800" i="7"/>
  <c r="M792" i="7"/>
  <c r="M784" i="7"/>
  <c r="M776" i="7"/>
  <c r="M768" i="7"/>
  <c r="M761" i="7"/>
  <c r="M756" i="7"/>
  <c r="M751" i="7"/>
  <c r="M745" i="7"/>
  <c r="M740" i="7"/>
  <c r="M735" i="7"/>
  <c r="M729" i="7"/>
  <c r="M724" i="7"/>
  <c r="M719" i="7"/>
  <c r="M713" i="7"/>
  <c r="M708" i="7"/>
  <c r="M703" i="7"/>
  <c r="M697" i="7"/>
  <c r="M692" i="7"/>
  <c r="M687" i="7"/>
  <c r="M681" i="7"/>
  <c r="M676" i="7"/>
  <c r="M671" i="7"/>
  <c r="M665" i="7"/>
  <c r="M661" i="7"/>
  <c r="M657" i="7"/>
  <c r="M653" i="7"/>
  <c r="M649" i="7"/>
  <c r="M645" i="7"/>
  <c r="M641" i="7"/>
  <c r="M637" i="7"/>
  <c r="M633" i="7"/>
  <c r="M629" i="7"/>
  <c r="M625" i="7"/>
  <c r="M621" i="7"/>
  <c r="M617" i="7"/>
  <c r="M613" i="7"/>
  <c r="M609" i="7"/>
  <c r="M605" i="7"/>
  <c r="M601" i="7"/>
  <c r="M597" i="7"/>
  <c r="M593" i="7"/>
  <c r="M589" i="7"/>
  <c r="M585" i="7"/>
  <c r="M581" i="7"/>
  <c r="M577" i="7"/>
  <c r="M573" i="7"/>
  <c r="M569" i="7"/>
  <c r="M565" i="7"/>
  <c r="M561" i="7"/>
  <c r="M557" i="7"/>
  <c r="M553" i="7"/>
  <c r="M549" i="7"/>
  <c r="M545" i="7"/>
  <c r="M541" i="7"/>
  <c r="M537" i="7"/>
  <c r="M533" i="7"/>
  <c r="M529" i="7"/>
  <c r="M525" i="7"/>
  <c r="M521" i="7"/>
  <c r="M517" i="7"/>
  <c r="M513" i="7"/>
  <c r="M509" i="7"/>
  <c r="M505" i="7"/>
  <c r="M501" i="7"/>
  <c r="M497" i="7"/>
  <c r="M493" i="7"/>
  <c r="M489" i="7"/>
  <c r="M485" i="7"/>
  <c r="M481" i="7"/>
  <c r="M477" i="7"/>
  <c r="M473" i="7"/>
  <c r="M469" i="7"/>
  <c r="M465" i="7"/>
  <c r="M461" i="7"/>
  <c r="M457" i="7"/>
  <c r="M453" i="7"/>
  <c r="M449" i="7"/>
  <c r="M445" i="7"/>
  <c r="M441" i="7"/>
  <c r="M437" i="7"/>
  <c r="M433" i="7"/>
  <c r="M429" i="7"/>
  <c r="M425" i="7"/>
  <c r="M421" i="7"/>
  <c r="M417" i="7"/>
  <c r="M413" i="7"/>
  <c r="M409" i="7"/>
  <c r="M405" i="7"/>
  <c r="M401" i="7"/>
  <c r="M397" i="7"/>
  <c r="M393" i="7"/>
  <c r="M389" i="7"/>
  <c r="M385" i="7"/>
  <c r="M381" i="7"/>
  <c r="M377" i="7"/>
  <c r="M373" i="7"/>
  <c r="M369" i="7"/>
  <c r="M365" i="7"/>
  <c r="M361" i="7"/>
  <c r="M357" i="7"/>
  <c r="M353" i="7"/>
  <c r="M349" i="7"/>
  <c r="M345" i="7"/>
  <c r="M341" i="7"/>
  <c r="M337" i="7"/>
  <c r="M333" i="7"/>
  <c r="M329" i="7"/>
  <c r="M325" i="7"/>
  <c r="M321" i="7"/>
  <c r="M317" i="7"/>
  <c r="M313" i="7"/>
  <c r="M309" i="7"/>
  <c r="M305" i="7"/>
  <c r="M301" i="7"/>
  <c r="M297" i="7"/>
  <c r="M293" i="7"/>
  <c r="M289" i="7"/>
  <c r="M285" i="7"/>
  <c r="M281" i="7"/>
  <c r="M277" i="7"/>
  <c r="M273" i="7"/>
  <c r="M269" i="7"/>
  <c r="M265" i="7"/>
  <c r="M261" i="7"/>
  <c r="M257" i="7"/>
  <c r="M253" i="7"/>
  <c r="M249" i="7"/>
  <c r="M245" i="7"/>
  <c r="M241" i="7"/>
  <c r="M237" i="7"/>
  <c r="M997" i="7"/>
  <c r="M981" i="7"/>
  <c r="M965" i="7"/>
  <c r="M949" i="7"/>
  <c r="M933" i="7"/>
  <c r="M917" i="7"/>
  <c r="M901" i="7"/>
  <c r="M885" i="7"/>
  <c r="M869" i="7"/>
  <c r="M853" i="7"/>
  <c r="M837" i="7"/>
  <c r="M821" i="7"/>
  <c r="M805" i="7"/>
  <c r="M789" i="7"/>
  <c r="M773" i="7"/>
  <c r="M760" i="7"/>
  <c r="M749" i="7"/>
  <c r="M739" i="7"/>
  <c r="M728" i="7"/>
  <c r="M717" i="7"/>
  <c r="M707" i="7"/>
  <c r="M696" i="7"/>
  <c r="M685" i="7"/>
  <c r="M675" i="7"/>
  <c r="M664" i="7"/>
  <c r="M656" i="7"/>
  <c r="M648" i="7"/>
  <c r="M640" i="7"/>
  <c r="M632" i="7"/>
  <c r="M624" i="7"/>
  <c r="M616" i="7"/>
  <c r="M608" i="7"/>
  <c r="M600" i="7"/>
  <c r="M592" i="7"/>
  <c r="M584" i="7"/>
  <c r="M576" i="7"/>
  <c r="M568" i="7"/>
  <c r="M560" i="7"/>
  <c r="M552" i="7"/>
  <c r="M544" i="7"/>
  <c r="M536" i="7"/>
  <c r="M528" i="7"/>
  <c r="M520" i="7"/>
  <c r="M515" i="7"/>
  <c r="M510" i="7"/>
  <c r="M504" i="7"/>
  <c r="M499" i="7"/>
  <c r="M494" i="7"/>
  <c r="M488" i="7"/>
  <c r="M483" i="7"/>
  <c r="M478" i="7"/>
  <c r="M472" i="7"/>
  <c r="M467" i="7"/>
  <c r="M462" i="7"/>
  <c r="M456" i="7"/>
  <c r="M451" i="7"/>
  <c r="M446" i="7"/>
  <c r="M440" i="7"/>
  <c r="M435" i="7"/>
  <c r="M430" i="7"/>
  <c r="M424" i="7"/>
  <c r="M419" i="7"/>
  <c r="M414" i="7"/>
  <c r="M408" i="7"/>
  <c r="M403" i="7"/>
  <c r="M398" i="7"/>
  <c r="M392" i="7"/>
  <c r="M387" i="7"/>
  <c r="M382" i="7"/>
  <c r="M376" i="7"/>
  <c r="M371" i="7"/>
  <c r="M366" i="7"/>
  <c r="M360" i="7"/>
  <c r="M355" i="7"/>
  <c r="M350" i="7"/>
  <c r="M344" i="7"/>
  <c r="M339" i="7"/>
  <c r="M334" i="7"/>
  <c r="M328" i="7"/>
  <c r="M323" i="7"/>
  <c r="M318" i="7"/>
  <c r="M312" i="7"/>
  <c r="M307" i="7"/>
  <c r="M302" i="7"/>
  <c r="M296" i="7"/>
  <c r="M291" i="7"/>
  <c r="M286" i="7"/>
  <c r="M280" i="7"/>
  <c r="M275" i="7"/>
  <c r="M270" i="7"/>
  <c r="M264" i="7"/>
  <c r="M259" i="7"/>
  <c r="M254" i="7"/>
  <c r="M248" i="7"/>
  <c r="M243" i="7"/>
  <c r="M238" i="7"/>
  <c r="M233" i="7"/>
  <c r="M229" i="7"/>
  <c r="M225" i="7"/>
  <c r="M221" i="7"/>
  <c r="M217" i="7"/>
  <c r="M213" i="7"/>
  <c r="M209" i="7"/>
  <c r="M205" i="7"/>
  <c r="M201" i="7"/>
  <c r="M197" i="7"/>
  <c r="M193" i="7"/>
  <c r="M189" i="7"/>
  <c r="M185" i="7"/>
  <c r="M181" i="7"/>
  <c r="M177" i="7"/>
  <c r="M173" i="7"/>
  <c r="M169" i="7"/>
  <c r="M165" i="7"/>
  <c r="M161" i="7"/>
  <c r="M157" i="7"/>
  <c r="M153" i="7"/>
  <c r="M149" i="7"/>
  <c r="M145" i="7"/>
  <c r="M141" i="7"/>
  <c r="M137" i="7"/>
  <c r="M133" i="7"/>
  <c r="M129" i="7"/>
  <c r="M125" i="7"/>
  <c r="M121" i="7"/>
  <c r="M117" i="7"/>
  <c r="M113" i="7"/>
  <c r="M109" i="7"/>
  <c r="M105" i="7"/>
  <c r="M101" i="7"/>
  <c r="M97" i="7"/>
  <c r="M93" i="7"/>
  <c r="M89" i="7"/>
  <c r="M85" i="7"/>
  <c r="M81" i="7"/>
  <c r="M77" i="7"/>
  <c r="M73" i="7"/>
  <c r="M69" i="7"/>
  <c r="M65" i="7"/>
  <c r="M61" i="7"/>
  <c r="M57" i="7"/>
  <c r="M53" i="7"/>
  <c r="M49" i="7"/>
  <c r="M45" i="7"/>
  <c r="M41" i="7"/>
  <c r="M37" i="7"/>
  <c r="M33" i="7"/>
  <c r="M29" i="7"/>
  <c r="M25" i="7"/>
  <c r="M21" i="7"/>
  <c r="M17" i="7"/>
  <c r="M13" i="7"/>
  <c r="M9" i="7"/>
  <c r="M5" i="7"/>
  <c r="M996" i="7"/>
  <c r="M980" i="7"/>
  <c r="M964" i="7"/>
  <c r="M948" i="7"/>
  <c r="M932" i="7"/>
  <c r="M916" i="7"/>
  <c r="M900" i="7"/>
  <c r="M884" i="7"/>
  <c r="M868" i="7"/>
  <c r="M852" i="7"/>
  <c r="M836" i="7"/>
  <c r="M820" i="7"/>
  <c r="M804" i="7"/>
  <c r="M788" i="7"/>
  <c r="M772" i="7"/>
  <c r="M759" i="7"/>
  <c r="M748" i="7"/>
  <c r="M737" i="7"/>
  <c r="M727" i="7"/>
  <c r="M716" i="7"/>
  <c r="M705" i="7"/>
  <c r="M695" i="7"/>
  <c r="M684" i="7"/>
  <c r="M673" i="7"/>
  <c r="M663" i="7"/>
  <c r="M655" i="7"/>
  <c r="M647" i="7"/>
  <c r="M639" i="7"/>
  <c r="M631" i="7"/>
  <c r="M623" i="7"/>
  <c r="M615" i="7"/>
  <c r="M607" i="7"/>
  <c r="M599" i="7"/>
  <c r="M591" i="7"/>
  <c r="M583" i="7"/>
  <c r="M575" i="7"/>
  <c r="M567" i="7"/>
  <c r="M559" i="7"/>
  <c r="M551" i="7"/>
  <c r="M543" i="7"/>
  <c r="M535" i="7"/>
  <c r="M527" i="7"/>
  <c r="M519" i="7"/>
  <c r="M514" i="7"/>
  <c r="M508" i="7"/>
  <c r="M503" i="7"/>
  <c r="M498" i="7"/>
  <c r="M492" i="7"/>
  <c r="M487" i="7"/>
  <c r="M482" i="7"/>
  <c r="M476" i="7"/>
  <c r="M471" i="7"/>
  <c r="M466" i="7"/>
  <c r="M460" i="7"/>
  <c r="M455" i="7"/>
  <c r="M450" i="7"/>
  <c r="M444" i="7"/>
  <c r="M439" i="7"/>
  <c r="M434" i="7"/>
  <c r="M428" i="7"/>
  <c r="M423" i="7"/>
  <c r="M418" i="7"/>
  <c r="M412" i="7"/>
  <c r="M407" i="7"/>
  <c r="M402" i="7"/>
  <c r="M396" i="7"/>
  <c r="M391" i="7"/>
  <c r="M386" i="7"/>
  <c r="M380" i="7"/>
  <c r="M375" i="7"/>
  <c r="M370" i="7"/>
  <c r="M364" i="7"/>
  <c r="M359" i="7"/>
  <c r="M354" i="7"/>
  <c r="M348" i="7"/>
  <c r="M343" i="7"/>
  <c r="M338" i="7"/>
  <c r="M332" i="7"/>
  <c r="M327" i="7"/>
  <c r="M322" i="7"/>
  <c r="M316" i="7"/>
  <c r="M311" i="7"/>
  <c r="M306" i="7"/>
  <c r="M300" i="7"/>
  <c r="M295" i="7"/>
  <c r="M290" i="7"/>
  <c r="M284" i="7"/>
  <c r="M279" i="7"/>
  <c r="M274" i="7"/>
  <c r="M268" i="7"/>
  <c r="M263" i="7"/>
  <c r="M258" i="7"/>
  <c r="M252" i="7"/>
  <c r="M247" i="7"/>
  <c r="M242" i="7"/>
  <c r="M236" i="7"/>
  <c r="M232" i="7"/>
  <c r="M228" i="7"/>
  <c r="M224" i="7"/>
  <c r="M220" i="7"/>
  <c r="M216" i="7"/>
  <c r="M212" i="7"/>
  <c r="M208" i="7"/>
  <c r="M204" i="7"/>
  <c r="M200" i="7"/>
  <c r="M196" i="7"/>
  <c r="M192" i="7"/>
  <c r="M188" i="7"/>
  <c r="M184" i="7"/>
  <c r="M180" i="7"/>
  <c r="M176" i="7"/>
  <c r="M172" i="7"/>
  <c r="M168" i="7"/>
  <c r="M164" i="7"/>
  <c r="M160" i="7"/>
  <c r="M156" i="7"/>
  <c r="M152" i="7"/>
  <c r="M148" i="7"/>
  <c r="M144" i="7"/>
  <c r="M140" i="7"/>
  <c r="M136" i="7"/>
  <c r="M132" i="7"/>
  <c r="M128" i="7"/>
  <c r="M124" i="7"/>
  <c r="M120" i="7"/>
  <c r="M116" i="7"/>
  <c r="M112" i="7"/>
  <c r="M108" i="7"/>
  <c r="M104" i="7"/>
  <c r="M100" i="7"/>
  <c r="M96" i="7"/>
  <c r="M92" i="7"/>
  <c r="M88" i="7"/>
  <c r="M84" i="7"/>
  <c r="M80" i="7"/>
  <c r="M76" i="7"/>
  <c r="M72" i="7"/>
  <c r="M68" i="7"/>
  <c r="M64" i="7"/>
  <c r="M60" i="7"/>
  <c r="M56" i="7"/>
  <c r="M52" i="7"/>
  <c r="M48" i="7"/>
  <c r="M44" i="7"/>
  <c r="M40" i="7"/>
  <c r="M36" i="7"/>
  <c r="M32" i="7"/>
  <c r="M28" i="7"/>
  <c r="M24" i="7"/>
  <c r="M20" i="7"/>
  <c r="M16" i="7"/>
  <c r="M12" i="7"/>
  <c r="M8" i="7"/>
  <c r="M989" i="7"/>
  <c r="M669" i="7"/>
  <c r="M644" i="7"/>
  <c r="M628" i="7"/>
  <c r="M612" i="7"/>
  <c r="M596" i="7"/>
  <c r="M572" i="7"/>
  <c r="M556" i="7"/>
  <c r="M548" i="7"/>
  <c r="M532" i="7"/>
  <c r="M518" i="7"/>
  <c r="M507" i="7"/>
  <c r="M496" i="7"/>
  <c r="M486" i="7"/>
  <c r="M475" i="7"/>
  <c r="M464" i="7"/>
  <c r="M454" i="7"/>
  <c r="M973" i="7"/>
  <c r="M957" i="7"/>
  <c r="M941" i="7"/>
  <c r="M925" i="7"/>
  <c r="M909" i="7"/>
  <c r="M893" i="7"/>
  <c r="M877" i="7"/>
  <c r="M861" i="7"/>
  <c r="M845" i="7"/>
  <c r="M829" i="7"/>
  <c r="M813" i="7"/>
  <c r="M797" i="7"/>
  <c r="M781" i="7"/>
  <c r="M765" i="7"/>
  <c r="M755" i="7"/>
  <c r="M744" i="7"/>
  <c r="M733" i="7"/>
  <c r="M723" i="7"/>
  <c r="M712" i="7"/>
  <c r="M701" i="7"/>
  <c r="M691" i="7"/>
  <c r="M680" i="7"/>
  <c r="M660" i="7"/>
  <c r="M652" i="7"/>
  <c r="M636" i="7"/>
  <c r="M620" i="7"/>
  <c r="M604" i="7"/>
  <c r="M588" i="7"/>
  <c r="M580" i="7"/>
  <c r="M564" i="7"/>
  <c r="M540" i="7"/>
  <c r="M524" i="7"/>
  <c r="M512" i="7"/>
  <c r="M502" i="7"/>
  <c r="M491" i="7"/>
  <c r="M480" i="7"/>
  <c r="M470" i="7"/>
  <c r="M459" i="7"/>
  <c r="M448" i="7"/>
  <c r="M988" i="7"/>
  <c r="M924" i="7"/>
  <c r="M860" i="7"/>
  <c r="M796" i="7"/>
  <c r="M743" i="7"/>
  <c r="M700" i="7"/>
  <c r="M659" i="7"/>
  <c r="M627" i="7"/>
  <c r="M595" i="7"/>
  <c r="M563" i="7"/>
  <c r="M531" i="7"/>
  <c r="M506" i="7"/>
  <c r="M484" i="7"/>
  <c r="M463" i="7"/>
  <c r="M443" i="7"/>
  <c r="M432" i="7"/>
  <c r="M422" i="7"/>
  <c r="M411" i="7"/>
  <c r="M400" i="7"/>
  <c r="M390" i="7"/>
  <c r="M379" i="7"/>
  <c r="M368" i="7"/>
  <c r="M358" i="7"/>
  <c r="M347" i="7"/>
  <c r="M336" i="7"/>
  <c r="M326" i="7"/>
  <c r="M315" i="7"/>
  <c r="M304" i="7"/>
  <c r="M294" i="7"/>
  <c r="M283" i="7"/>
  <c r="M272" i="7"/>
  <c r="M262" i="7"/>
  <c r="M251" i="7"/>
  <c r="M240" i="7"/>
  <c r="M231" i="7"/>
  <c r="M223" i="7"/>
  <c r="M215" i="7"/>
  <c r="M207" i="7"/>
  <c r="M199" i="7"/>
  <c r="M191" i="7"/>
  <c r="M183" i="7"/>
  <c r="M175" i="7"/>
  <c r="M167" i="7"/>
  <c r="M159" i="7"/>
  <c r="M151" i="7"/>
  <c r="M143" i="7"/>
  <c r="M135" i="7"/>
  <c r="M127" i="7"/>
  <c r="M119" i="7"/>
  <c r="M111" i="7"/>
  <c r="M103" i="7"/>
  <c r="M95" i="7"/>
  <c r="M87" i="7"/>
  <c r="M79" i="7"/>
  <c r="M71" i="7"/>
  <c r="M63" i="7"/>
  <c r="M55" i="7"/>
  <c r="M47" i="7"/>
  <c r="M39" i="7"/>
  <c r="M31" i="7"/>
  <c r="M23" i="7"/>
  <c r="M15" i="7"/>
  <c r="M7" i="7"/>
  <c r="M972" i="7"/>
  <c r="M908" i="7"/>
  <c r="M844" i="7"/>
  <c r="M780" i="7"/>
  <c r="M732" i="7"/>
  <c r="M689" i="7"/>
  <c r="M651" i="7"/>
  <c r="M619" i="7"/>
  <c r="M587" i="7"/>
  <c r="M555" i="7"/>
  <c r="M523" i="7"/>
  <c r="M500" i="7"/>
  <c r="M479" i="7"/>
  <c r="M458" i="7"/>
  <c r="M442" i="7"/>
  <c r="M431" i="7"/>
  <c r="M420" i="7"/>
  <c r="M410" i="7"/>
  <c r="M399" i="7"/>
  <c r="M388" i="7"/>
  <c r="M378" i="7"/>
  <c r="M367" i="7"/>
  <c r="M356" i="7"/>
  <c r="M346" i="7"/>
  <c r="M335" i="7"/>
  <c r="M324" i="7"/>
  <c r="M314" i="7"/>
  <c r="M303" i="7"/>
  <c r="M292" i="7"/>
  <c r="M282" i="7"/>
  <c r="M271" i="7"/>
  <c r="M260" i="7"/>
  <c r="M250" i="7"/>
  <c r="M239" i="7"/>
  <c r="M230" i="7"/>
  <c r="M222" i="7"/>
  <c r="M214" i="7"/>
  <c r="M206" i="7"/>
  <c r="M198" i="7"/>
  <c r="M190" i="7"/>
  <c r="M182" i="7"/>
  <c r="M174" i="7"/>
  <c r="M166" i="7"/>
  <c r="M158" i="7"/>
  <c r="M150" i="7"/>
  <c r="M142" i="7"/>
  <c r="M134" i="7"/>
  <c r="M126" i="7"/>
  <c r="M118" i="7"/>
  <c r="M110" i="7"/>
  <c r="M102" i="7"/>
  <c r="M94" i="7"/>
  <c r="M86" i="7"/>
  <c r="M78" i="7"/>
  <c r="M70" i="7"/>
  <c r="M62" i="7"/>
  <c r="M54" i="7"/>
  <c r="M46" i="7"/>
  <c r="M38" i="7"/>
  <c r="M30" i="7"/>
  <c r="M22" i="7"/>
  <c r="M14" i="7"/>
  <c r="M6" i="7"/>
  <c r="M956" i="7"/>
  <c r="M892" i="7"/>
  <c r="M828" i="7"/>
  <c r="M764" i="7"/>
  <c r="M721" i="7"/>
  <c r="M679" i="7"/>
  <c r="M643" i="7"/>
  <c r="M611" i="7"/>
  <c r="M579" i="7"/>
  <c r="M547" i="7"/>
  <c r="M516" i="7"/>
  <c r="M495" i="7"/>
  <c r="M474" i="7"/>
  <c r="M452" i="7"/>
  <c r="M438" i="7"/>
  <c r="M427" i="7"/>
  <c r="M416" i="7"/>
  <c r="M406" i="7"/>
  <c r="M395" i="7"/>
  <c r="M384" i="7"/>
  <c r="M374" i="7"/>
  <c r="M363" i="7"/>
  <c r="M352" i="7"/>
  <c r="M342" i="7"/>
  <c r="M331" i="7"/>
  <c r="M320" i="7"/>
  <c r="M310" i="7"/>
  <c r="M299" i="7"/>
  <c r="M288" i="7"/>
  <c r="M278" i="7"/>
  <c r="M267" i="7"/>
  <c r="M256" i="7"/>
  <c r="M246" i="7"/>
  <c r="M235" i="7"/>
  <c r="M227" i="7"/>
  <c r="M219" i="7"/>
  <c r="M211" i="7"/>
  <c r="M203" i="7"/>
  <c r="M195" i="7"/>
  <c r="M187" i="7"/>
  <c r="M179" i="7"/>
  <c r="M171" i="7"/>
  <c r="M163" i="7"/>
  <c r="M155" i="7"/>
  <c r="M147" i="7"/>
  <c r="M139" i="7"/>
  <c r="M131" i="7"/>
  <c r="M123" i="7"/>
  <c r="M115" i="7"/>
  <c r="M107" i="7"/>
  <c r="M99" i="7"/>
  <c r="M91" i="7"/>
  <c r="M83" i="7"/>
  <c r="M75" i="7"/>
  <c r="M67" i="7"/>
  <c r="M59" i="7"/>
  <c r="M51" i="7"/>
  <c r="M43" i="7"/>
  <c r="M35" i="7"/>
  <c r="M27" i="7"/>
  <c r="M19" i="7"/>
  <c r="M11" i="7"/>
  <c r="M940" i="7"/>
  <c r="M876" i="7"/>
  <c r="M812" i="7"/>
  <c r="M753" i="7"/>
  <c r="M711" i="7"/>
  <c r="M668" i="7"/>
  <c r="M635" i="7"/>
  <c r="M603" i="7"/>
  <c r="M571" i="7"/>
  <c r="M539" i="7"/>
  <c r="M511" i="7"/>
  <c r="M490" i="7"/>
  <c r="M468" i="7"/>
  <c r="M447" i="7"/>
  <c r="M436" i="7"/>
  <c r="M426" i="7"/>
  <c r="M415" i="7"/>
  <c r="M404" i="7"/>
  <c r="M394" i="7"/>
  <c r="M383" i="7"/>
  <c r="M372" i="7"/>
  <c r="M362" i="7"/>
  <c r="M351" i="7"/>
  <c r="M340" i="7"/>
  <c r="M298" i="7"/>
  <c r="M255" i="7"/>
  <c r="M218" i="7"/>
  <c r="M186" i="7"/>
  <c r="M154" i="7"/>
  <c r="M122" i="7"/>
  <c r="M90" i="7"/>
  <c r="M58" i="7"/>
  <c r="M26" i="7"/>
  <c r="M330" i="7"/>
  <c r="M287" i="7"/>
  <c r="M244" i="7"/>
  <c r="M210" i="7"/>
  <c r="M178" i="7"/>
  <c r="M146" i="7"/>
  <c r="M114" i="7"/>
  <c r="M82" i="7"/>
  <c r="M50" i="7"/>
  <c r="M18" i="7"/>
  <c r="M319" i="7"/>
  <c r="M276" i="7"/>
  <c r="M234" i="7"/>
  <c r="M202" i="7"/>
  <c r="M170" i="7"/>
  <c r="M138" i="7"/>
  <c r="M106" i="7"/>
  <c r="M74" i="7"/>
  <c r="M42" i="7"/>
  <c r="M10" i="7"/>
  <c r="M308" i="7"/>
  <c r="M266" i="7"/>
  <c r="M226" i="7"/>
  <c r="M194" i="7"/>
  <c r="M162" i="7"/>
  <c r="M130" i="7"/>
  <c r="M98" i="7"/>
  <c r="M66" i="7"/>
  <c r="M34" i="7"/>
  <c r="J829" i="7"/>
  <c r="L829" i="7" s="1"/>
  <c r="J813" i="7"/>
  <c r="L813" i="7" s="1"/>
  <c r="J797" i="7"/>
  <c r="L797" i="7" s="1"/>
  <c r="J781" i="7"/>
  <c r="L781" i="7" s="1"/>
  <c r="J765" i="7"/>
  <c r="L765" i="7" s="1"/>
  <c r="J749" i="7"/>
  <c r="L749" i="7" s="1"/>
  <c r="J733" i="7"/>
  <c r="L733" i="7" s="1"/>
  <c r="J717" i="7"/>
  <c r="L717" i="7" s="1"/>
  <c r="J701" i="7"/>
  <c r="L701" i="7" s="1"/>
  <c r="J685" i="7"/>
  <c r="L685" i="7" s="1"/>
  <c r="J669" i="7"/>
  <c r="L669" i="7" s="1"/>
  <c r="J653" i="7"/>
  <c r="L653" i="7" s="1"/>
  <c r="J637" i="7"/>
  <c r="L637" i="7" s="1"/>
  <c r="J621" i="7"/>
  <c r="L621" i="7" s="1"/>
  <c r="J605" i="7"/>
  <c r="L605" i="7" s="1"/>
  <c r="J589" i="7"/>
  <c r="L589" i="7" s="1"/>
  <c r="J573" i="7"/>
  <c r="L573" i="7" s="1"/>
  <c r="J557" i="7"/>
  <c r="L557" i="7" s="1"/>
  <c r="J541" i="7"/>
  <c r="L541" i="7" s="1"/>
  <c r="J525" i="7"/>
  <c r="L525" i="7" s="1"/>
  <c r="J509" i="7"/>
  <c r="L509" i="7" s="1"/>
  <c r="J493" i="7"/>
  <c r="L493" i="7" s="1"/>
  <c r="J477" i="7"/>
  <c r="L477" i="7" s="1"/>
  <c r="J461" i="7"/>
  <c r="L461" i="7" s="1"/>
  <c r="J445" i="7"/>
  <c r="L445" i="7" s="1"/>
  <c r="J429" i="7"/>
  <c r="L429" i="7" s="1"/>
  <c r="J413" i="7"/>
  <c r="L413" i="7" s="1"/>
  <c r="J397" i="7"/>
  <c r="L397" i="7" s="1"/>
  <c r="J381" i="7"/>
  <c r="L381" i="7" s="1"/>
  <c r="J365" i="7"/>
  <c r="L365" i="7" s="1"/>
  <c r="J349" i="7"/>
  <c r="L349" i="7" s="1"/>
  <c r="J333" i="7"/>
  <c r="L333" i="7" s="1"/>
  <c r="J317" i="7"/>
  <c r="L317" i="7" s="1"/>
  <c r="J301" i="7"/>
  <c r="L301" i="7" s="1"/>
  <c r="J285" i="7"/>
  <c r="L285" i="7" s="1"/>
  <c r="J269" i="7"/>
  <c r="L269" i="7" s="1"/>
  <c r="J253" i="7"/>
  <c r="L253" i="7" s="1"/>
  <c r="J237" i="7"/>
  <c r="L237" i="7" s="1"/>
  <c r="J221" i="7"/>
  <c r="L221" i="7" s="1"/>
  <c r="J205" i="7"/>
  <c r="L205" i="7" s="1"/>
  <c r="J189" i="7"/>
  <c r="L189" i="7" s="1"/>
  <c r="J173" i="7"/>
  <c r="L173" i="7" s="1"/>
  <c r="J157" i="7"/>
  <c r="L157" i="7" s="1"/>
  <c r="J141" i="7"/>
  <c r="L141" i="7" s="1"/>
  <c r="J125" i="7"/>
  <c r="L125" i="7" s="1"/>
  <c r="J109" i="7"/>
  <c r="L109" i="7" s="1"/>
  <c r="J93" i="7"/>
  <c r="L93" i="7" s="1"/>
  <c r="J77" i="7"/>
  <c r="L77" i="7" s="1"/>
  <c r="J61" i="7"/>
  <c r="L61" i="7" s="1"/>
  <c r="J45" i="7"/>
  <c r="L45" i="7" s="1"/>
  <c r="J29" i="7"/>
  <c r="L29" i="7" s="1"/>
  <c r="J13" i="7"/>
  <c r="L13" i="7" s="1"/>
  <c r="J996" i="7"/>
  <c r="L996" i="7" s="1"/>
  <c r="J980" i="7"/>
  <c r="L980" i="7" s="1"/>
  <c r="J964" i="7"/>
  <c r="L964" i="7" s="1"/>
  <c r="J948" i="7"/>
  <c r="L948" i="7" s="1"/>
  <c r="J924" i="7"/>
  <c r="L924" i="7" s="1"/>
  <c r="J908" i="7"/>
  <c r="L908" i="7" s="1"/>
  <c r="J892" i="7"/>
  <c r="L892" i="7" s="1"/>
  <c r="J876" i="7"/>
  <c r="L876" i="7" s="1"/>
  <c r="J860" i="7"/>
  <c r="L860" i="7" s="1"/>
  <c r="J812" i="7"/>
  <c r="L812" i="7" s="1"/>
  <c r="J780" i="7"/>
  <c r="L780" i="7" s="1"/>
  <c r="J732" i="7"/>
  <c r="L732" i="7" s="1"/>
  <c r="J716" i="7"/>
  <c r="L716" i="7" s="1"/>
  <c r="J692" i="7"/>
  <c r="L692" i="7" s="1"/>
  <c r="J684" i="7"/>
  <c r="L684" i="7" s="1"/>
  <c r="J612" i="7"/>
  <c r="L612" i="7" s="1"/>
  <c r="J524" i="7"/>
  <c r="L524" i="7" s="1"/>
  <c r="J508" i="7"/>
  <c r="L508" i="7" s="1"/>
  <c r="J476" i="7"/>
  <c r="L476" i="7" s="1"/>
  <c r="J460" i="7"/>
  <c r="L460" i="7" s="1"/>
  <c r="J420" i="7"/>
  <c r="L420" i="7" s="1"/>
  <c r="J364" i="7"/>
  <c r="L364" i="7" s="1"/>
  <c r="J260" i="7"/>
  <c r="L260" i="7" s="1"/>
  <c r="J212" i="7"/>
  <c r="L212" i="7" s="1"/>
  <c r="J28" i="7"/>
  <c r="L28" i="7" s="1"/>
  <c r="J12" i="7"/>
  <c r="L12" i="7" s="1"/>
  <c r="J993" i="7"/>
  <c r="L993" i="7" s="1"/>
  <c r="J977" i="7"/>
  <c r="L977" i="7" s="1"/>
  <c r="J961" i="7"/>
  <c r="L961" i="7" s="1"/>
  <c r="J945" i="7"/>
  <c r="L945" i="7" s="1"/>
  <c r="J929" i="7"/>
  <c r="L929" i="7" s="1"/>
  <c r="J913" i="7"/>
  <c r="L913" i="7" s="1"/>
  <c r="J897" i="7"/>
  <c r="L897" i="7" s="1"/>
  <c r="J881" i="7"/>
  <c r="L881" i="7" s="1"/>
  <c r="J865" i="7"/>
  <c r="L865" i="7" s="1"/>
  <c r="J849" i="7"/>
  <c r="L849" i="7" s="1"/>
  <c r="J833" i="7"/>
  <c r="L833" i="7" s="1"/>
  <c r="J817" i="7"/>
  <c r="L817" i="7" s="1"/>
  <c r="J801" i="7"/>
  <c r="L801" i="7" s="1"/>
  <c r="J785" i="7"/>
  <c r="L785" i="7" s="1"/>
  <c r="J769" i="7"/>
  <c r="L769" i="7" s="1"/>
  <c r="J753" i="7"/>
  <c r="L753" i="7" s="1"/>
  <c r="J737" i="7"/>
  <c r="L737" i="7" s="1"/>
  <c r="J721" i="7"/>
  <c r="L721" i="7" s="1"/>
  <c r="J705" i="7"/>
  <c r="L705" i="7" s="1"/>
  <c r="J689" i="7"/>
  <c r="L689" i="7" s="1"/>
  <c r="J673" i="7"/>
  <c r="L673" i="7" s="1"/>
  <c r="J657" i="7"/>
  <c r="L657" i="7" s="1"/>
  <c r="J641" i="7"/>
  <c r="L641" i="7" s="1"/>
  <c r="J625" i="7"/>
  <c r="L625" i="7" s="1"/>
  <c r="J609" i="7"/>
  <c r="L609" i="7" s="1"/>
  <c r="J593" i="7"/>
  <c r="L593" i="7" s="1"/>
  <c r="J577" i="7"/>
  <c r="L577" i="7" s="1"/>
  <c r="J561" i="7"/>
  <c r="L561" i="7" s="1"/>
  <c r="J545" i="7"/>
  <c r="L545" i="7" s="1"/>
  <c r="J529" i="7"/>
  <c r="L529" i="7" s="1"/>
  <c r="J513" i="7"/>
  <c r="L513" i="7" s="1"/>
  <c r="J497" i="7"/>
  <c r="L497" i="7" s="1"/>
  <c r="J481" i="7"/>
  <c r="L481" i="7" s="1"/>
  <c r="J465" i="7"/>
  <c r="L465" i="7" s="1"/>
  <c r="J449" i="7"/>
  <c r="L449" i="7" s="1"/>
  <c r="J433" i="7"/>
  <c r="L433" i="7" s="1"/>
  <c r="J417" i="7"/>
  <c r="L417" i="7" s="1"/>
  <c r="J401" i="7"/>
  <c r="L401" i="7" s="1"/>
  <c r="J385" i="7"/>
  <c r="L385" i="7" s="1"/>
  <c r="J369" i="7"/>
  <c r="L369" i="7" s="1"/>
  <c r="J991" i="7"/>
  <c r="L991" i="7" s="1"/>
  <c r="J975" i="7"/>
  <c r="L975" i="7" s="1"/>
  <c r="J959" i="7"/>
  <c r="L959" i="7" s="1"/>
  <c r="J943" i="7"/>
  <c r="L943" i="7" s="1"/>
  <c r="J927" i="7"/>
  <c r="L927" i="7" s="1"/>
  <c r="J911" i="7"/>
  <c r="L911" i="7" s="1"/>
  <c r="J895" i="7"/>
  <c r="L895" i="7" s="1"/>
  <c r="J879" i="7"/>
  <c r="L879" i="7" s="1"/>
  <c r="J863" i="7"/>
  <c r="L863" i="7" s="1"/>
  <c r="J847" i="7"/>
  <c r="L847" i="7" s="1"/>
  <c r="J831" i="7"/>
  <c r="L831" i="7" s="1"/>
  <c r="J815" i="7"/>
  <c r="L815" i="7" s="1"/>
  <c r="J799" i="7"/>
  <c r="L799" i="7" s="1"/>
  <c r="J783" i="7"/>
  <c r="L783" i="7" s="1"/>
  <c r="J767" i="7"/>
  <c r="L767" i="7" s="1"/>
  <c r="J751" i="7"/>
  <c r="L751" i="7" s="1"/>
  <c r="J735" i="7"/>
  <c r="L735" i="7" s="1"/>
  <c r="J719" i="7"/>
  <c r="L719" i="7" s="1"/>
  <c r="J703" i="7"/>
  <c r="L703" i="7" s="1"/>
  <c r="J687" i="7"/>
  <c r="L687" i="7" s="1"/>
  <c r="J671" i="7"/>
  <c r="L671" i="7" s="1"/>
  <c r="J655" i="7"/>
  <c r="L655" i="7" s="1"/>
  <c r="J639" i="7"/>
  <c r="L639" i="7" s="1"/>
  <c r="J623" i="7"/>
  <c r="L623" i="7" s="1"/>
  <c r="J607" i="7"/>
  <c r="L607" i="7" s="1"/>
  <c r="J591" i="7"/>
  <c r="L591" i="7" s="1"/>
  <c r="J575" i="7"/>
  <c r="L575" i="7" s="1"/>
  <c r="J559" i="7"/>
  <c r="L559" i="7" s="1"/>
  <c r="J543" i="7"/>
  <c r="L543" i="7" s="1"/>
  <c r="J527" i="7"/>
  <c r="L527" i="7" s="1"/>
  <c r="J511" i="7"/>
  <c r="L511" i="7" s="1"/>
  <c r="J495" i="7"/>
  <c r="L495" i="7" s="1"/>
  <c r="J479" i="7"/>
  <c r="L479" i="7" s="1"/>
  <c r="J463" i="7"/>
  <c r="L463" i="7" s="1"/>
  <c r="J447" i="7"/>
  <c r="L447" i="7" s="1"/>
  <c r="J431" i="7"/>
  <c r="L431" i="7" s="1"/>
  <c r="J415" i="7"/>
  <c r="L415" i="7" s="1"/>
  <c r="J399" i="7"/>
  <c r="L399" i="7" s="1"/>
  <c r="J383" i="7"/>
  <c r="L383" i="7" s="1"/>
  <c r="J367" i="7"/>
  <c r="L367" i="7" s="1"/>
  <c r="J351" i="7"/>
  <c r="L351" i="7" s="1"/>
  <c r="J335" i="7"/>
  <c r="L335" i="7" s="1"/>
  <c r="J319" i="7"/>
  <c r="L319" i="7" s="1"/>
  <c r="J303" i="7"/>
  <c r="L303" i="7" s="1"/>
  <c r="J287" i="7"/>
  <c r="L287" i="7" s="1"/>
  <c r="J271" i="7"/>
  <c r="L271" i="7" s="1"/>
  <c r="J255" i="7"/>
  <c r="L255" i="7" s="1"/>
  <c r="J239" i="7"/>
  <c r="L239" i="7" s="1"/>
  <c r="J223" i="7"/>
  <c r="L223" i="7" s="1"/>
  <c r="J207" i="7"/>
  <c r="L207" i="7" s="1"/>
  <c r="J191" i="7"/>
  <c r="L191" i="7" s="1"/>
  <c r="J175" i="7"/>
  <c r="L175" i="7" s="1"/>
  <c r="J159" i="7"/>
  <c r="L159" i="7" s="1"/>
  <c r="J143" i="7"/>
  <c r="L143" i="7" s="1"/>
  <c r="J127" i="7"/>
  <c r="L127" i="7" s="1"/>
  <c r="J111" i="7"/>
  <c r="L111" i="7" s="1"/>
  <c r="J95" i="7"/>
  <c r="L95" i="7" s="1"/>
  <c r="J79" i="7"/>
  <c r="L79" i="7" s="1"/>
  <c r="J63" i="7"/>
  <c r="L63" i="7" s="1"/>
  <c r="J47" i="7"/>
  <c r="L47" i="7" s="1"/>
  <c r="J31" i="7"/>
  <c r="L31" i="7" s="1"/>
  <c r="J15" i="7"/>
  <c r="L15" i="7" s="1"/>
  <c r="J214" i="7"/>
  <c r="L214" i="7" s="1"/>
  <c r="J198" i="7"/>
  <c r="L198" i="7" s="1"/>
  <c r="J182" i="7"/>
  <c r="L182" i="7" s="1"/>
  <c r="J166" i="7"/>
  <c r="L166" i="7" s="1"/>
  <c r="J150" i="7"/>
  <c r="L150" i="7" s="1"/>
  <c r="J134" i="7"/>
  <c r="L134" i="7" s="1"/>
  <c r="J118" i="7"/>
  <c r="L118" i="7" s="1"/>
  <c r="J102" i="7"/>
  <c r="L102" i="7" s="1"/>
  <c r="J86" i="7"/>
  <c r="L86" i="7" s="1"/>
  <c r="J70" i="7"/>
  <c r="L70" i="7" s="1"/>
  <c r="J54" i="7"/>
  <c r="L54" i="7" s="1"/>
  <c r="J38" i="7"/>
  <c r="L38" i="7" s="1"/>
  <c r="J22" i="7"/>
  <c r="L22" i="7" s="1"/>
  <c r="J6" i="7"/>
  <c r="L6" i="7" s="1"/>
  <c r="J998" i="7"/>
  <c r="L998" i="7" s="1"/>
  <c r="J353" i="7"/>
  <c r="L353" i="7" s="1"/>
  <c r="J337" i="7"/>
  <c r="L337" i="7" s="1"/>
  <c r="J321" i="7"/>
  <c r="L321" i="7" s="1"/>
  <c r="J305" i="7"/>
  <c r="L305" i="7" s="1"/>
  <c r="J289" i="7"/>
  <c r="L289" i="7" s="1"/>
  <c r="J273" i="7"/>
  <c r="L273" i="7" s="1"/>
  <c r="J257" i="7"/>
  <c r="L257" i="7" s="1"/>
  <c r="J241" i="7"/>
  <c r="L241" i="7" s="1"/>
  <c r="J225" i="7"/>
  <c r="L225" i="7" s="1"/>
  <c r="J209" i="7"/>
  <c r="L209" i="7" s="1"/>
  <c r="J193" i="7"/>
  <c r="L193" i="7" s="1"/>
  <c r="J177" i="7"/>
  <c r="L177" i="7" s="1"/>
  <c r="J161" i="7"/>
  <c r="L161" i="7" s="1"/>
  <c r="J145" i="7"/>
  <c r="L145" i="7" s="1"/>
  <c r="J129" i="7"/>
  <c r="L129" i="7" s="1"/>
  <c r="J113" i="7"/>
  <c r="L113" i="7" s="1"/>
  <c r="J97" i="7"/>
  <c r="L97" i="7" s="1"/>
  <c r="J81" i="7"/>
  <c r="L81" i="7" s="1"/>
  <c r="J65" i="7"/>
  <c r="L65" i="7" s="1"/>
  <c r="J49" i="7"/>
  <c r="L49" i="7" s="1"/>
  <c r="J33" i="7"/>
  <c r="L33" i="7" s="1"/>
  <c r="J17" i="7"/>
  <c r="L17" i="7" s="1"/>
  <c r="J1000" i="7"/>
  <c r="L1000" i="7" s="1"/>
  <c r="J984" i="7"/>
  <c r="L984" i="7" s="1"/>
  <c r="J968" i="7"/>
  <c r="L968" i="7" s="1"/>
  <c r="J952" i="7"/>
  <c r="L952" i="7" s="1"/>
  <c r="J928" i="7"/>
  <c r="L928" i="7" s="1"/>
  <c r="J912" i="7"/>
  <c r="L912" i="7" s="1"/>
  <c r="J896" i="7"/>
  <c r="L896" i="7" s="1"/>
  <c r="J880" i="7"/>
  <c r="L880" i="7" s="1"/>
  <c r="J864" i="7"/>
  <c r="L864" i="7" s="1"/>
  <c r="J744" i="7"/>
  <c r="L744" i="7" s="1"/>
  <c r="J728" i="7"/>
  <c r="L728" i="7" s="1"/>
  <c r="J696" i="7"/>
  <c r="L696" i="7" s="1"/>
  <c r="J520" i="7"/>
  <c r="L520" i="7" s="1"/>
  <c r="J488" i="7"/>
  <c r="L488" i="7" s="1"/>
  <c r="J472" i="7"/>
  <c r="L472" i="7" s="1"/>
  <c r="J448" i="7"/>
  <c r="L448" i="7" s="1"/>
  <c r="J432" i="7"/>
  <c r="L432" i="7" s="1"/>
  <c r="J424" i="7"/>
  <c r="L424" i="7" s="1"/>
  <c r="J384" i="7"/>
  <c r="L384" i="7" s="1"/>
  <c r="J288" i="7"/>
  <c r="L288" i="7" s="1"/>
  <c r="J264" i="7"/>
  <c r="L264" i="7" s="1"/>
  <c r="J224" i="7"/>
  <c r="L224" i="7" s="1"/>
  <c r="J192" i="7"/>
  <c r="L192" i="7" s="1"/>
  <c r="J144" i="7"/>
  <c r="L144" i="7" s="1"/>
  <c r="J128" i="7"/>
  <c r="L128" i="7" s="1"/>
  <c r="J88" i="7"/>
  <c r="L88" i="7" s="1"/>
  <c r="J40" i="7"/>
  <c r="L40" i="7" s="1"/>
  <c r="J32" i="7"/>
  <c r="L32" i="7" s="1"/>
  <c r="J982" i="7"/>
  <c r="L982" i="7" s="1"/>
  <c r="J966" i="7"/>
  <c r="L966" i="7" s="1"/>
  <c r="J950" i="7"/>
  <c r="L950" i="7" s="1"/>
  <c r="J934" i="7"/>
  <c r="L934" i="7" s="1"/>
  <c r="J918" i="7"/>
  <c r="L918" i="7" s="1"/>
  <c r="J902" i="7"/>
  <c r="L902" i="7" s="1"/>
  <c r="J886" i="7"/>
  <c r="L886" i="7" s="1"/>
  <c r="J870" i="7"/>
  <c r="L870" i="7" s="1"/>
  <c r="J854" i="7"/>
  <c r="L854" i="7" s="1"/>
  <c r="J838" i="7"/>
  <c r="L838" i="7" s="1"/>
  <c r="J822" i="7"/>
  <c r="L822" i="7" s="1"/>
  <c r="J806" i="7"/>
  <c r="L806" i="7" s="1"/>
  <c r="J790" i="7"/>
  <c r="L790" i="7" s="1"/>
  <c r="J774" i="7"/>
  <c r="L774" i="7" s="1"/>
  <c r="J758" i="7"/>
  <c r="L758" i="7" s="1"/>
  <c r="J742" i="7"/>
  <c r="L742" i="7" s="1"/>
  <c r="J726" i="7"/>
  <c r="L726" i="7" s="1"/>
  <c r="J710" i="7"/>
  <c r="L710" i="7" s="1"/>
  <c r="J694" i="7"/>
  <c r="L694" i="7" s="1"/>
  <c r="J678" i="7"/>
  <c r="L678" i="7" s="1"/>
  <c r="J662" i="7"/>
  <c r="L662" i="7" s="1"/>
  <c r="J646" i="7"/>
  <c r="L646" i="7" s="1"/>
  <c r="J630" i="7"/>
  <c r="L630" i="7" s="1"/>
  <c r="J614" i="7"/>
  <c r="L614" i="7" s="1"/>
  <c r="J598" i="7"/>
  <c r="L598" i="7" s="1"/>
  <c r="J582" i="7"/>
  <c r="L582" i="7" s="1"/>
  <c r="J566" i="7"/>
  <c r="L566" i="7" s="1"/>
  <c r="J550" i="7"/>
  <c r="L550" i="7" s="1"/>
  <c r="J534" i="7"/>
  <c r="L534" i="7" s="1"/>
  <c r="J518" i="7"/>
  <c r="L518" i="7" s="1"/>
  <c r="J502" i="7"/>
  <c r="L502" i="7" s="1"/>
  <c r="J486" i="7"/>
  <c r="L486" i="7" s="1"/>
  <c r="J470" i="7"/>
  <c r="L470" i="7" s="1"/>
  <c r="J454" i="7"/>
  <c r="L454" i="7" s="1"/>
  <c r="J438" i="7"/>
  <c r="L438" i="7" s="1"/>
  <c r="J422" i="7"/>
  <c r="L422" i="7" s="1"/>
  <c r="J406" i="7"/>
  <c r="L406" i="7" s="1"/>
  <c r="J390" i="7"/>
  <c r="L390" i="7" s="1"/>
  <c r="J374" i="7"/>
  <c r="L374" i="7" s="1"/>
  <c r="J358" i="7"/>
  <c r="L358" i="7" s="1"/>
  <c r="J342" i="7"/>
  <c r="L342" i="7" s="1"/>
  <c r="J326" i="7"/>
  <c r="L326" i="7" s="1"/>
  <c r="J310" i="7"/>
  <c r="L310" i="7" s="1"/>
  <c r="J294" i="7"/>
  <c r="L294" i="7" s="1"/>
  <c r="J278" i="7"/>
  <c r="L278" i="7" s="1"/>
  <c r="J262" i="7"/>
  <c r="L262" i="7" s="1"/>
  <c r="J246" i="7"/>
  <c r="L246" i="7" s="1"/>
  <c r="J230" i="7"/>
  <c r="L230" i="7" s="1"/>
  <c r="J852" i="7"/>
  <c r="L852" i="7" s="1"/>
  <c r="J836" i="7"/>
  <c r="L836" i="7" s="1"/>
  <c r="J820" i="7"/>
  <c r="L820" i="7" s="1"/>
  <c r="J804" i="7"/>
  <c r="L804" i="7" s="1"/>
  <c r="J788" i="7"/>
  <c r="L788" i="7" s="1"/>
  <c r="J772" i="7"/>
  <c r="L772" i="7" s="1"/>
  <c r="J748" i="7"/>
  <c r="L748" i="7" s="1"/>
  <c r="J700" i="7"/>
  <c r="L700" i="7" s="1"/>
  <c r="J676" i="7"/>
  <c r="L676" i="7" s="1"/>
  <c r="J660" i="7"/>
  <c r="L660" i="7" s="1"/>
  <c r="J644" i="7"/>
  <c r="L644" i="7" s="1"/>
  <c r="J628" i="7"/>
  <c r="L628" i="7" s="1"/>
  <c r="J620" i="7"/>
  <c r="L620" i="7" s="1"/>
  <c r="J588" i="7"/>
  <c r="L588" i="7" s="1"/>
  <c r="J580" i="7"/>
  <c r="L580" i="7" s="1"/>
  <c r="J572" i="7"/>
  <c r="L572" i="7" s="1"/>
  <c r="J540" i="7"/>
  <c r="L540" i="7" s="1"/>
  <c r="J532" i="7"/>
  <c r="L532" i="7" s="1"/>
  <c r="J492" i="7"/>
  <c r="L492" i="7" s="1"/>
  <c r="J404" i="7"/>
  <c r="L404" i="7" s="1"/>
  <c r="J372" i="7"/>
  <c r="L372" i="7" s="1"/>
  <c r="J356" i="7"/>
  <c r="L356" i="7" s="1"/>
  <c r="J340" i="7"/>
  <c r="L340" i="7" s="1"/>
  <c r="J324" i="7"/>
  <c r="L324" i="7" s="1"/>
  <c r="J308" i="7"/>
  <c r="L308" i="7" s="1"/>
  <c r="J276" i="7"/>
  <c r="L276" i="7" s="1"/>
  <c r="J236" i="7"/>
  <c r="L236" i="7" s="1"/>
  <c r="J228" i="7"/>
  <c r="L228" i="7" s="1"/>
  <c r="J220" i="7"/>
  <c r="L220" i="7" s="1"/>
  <c r="J180" i="7"/>
  <c r="L180" i="7" s="1"/>
  <c r="J172" i="7"/>
  <c r="L172" i="7" s="1"/>
  <c r="J132" i="7"/>
  <c r="L132" i="7" s="1"/>
  <c r="J124" i="7"/>
  <c r="L124" i="7" s="1"/>
  <c r="J84" i="7"/>
  <c r="L84" i="7" s="1"/>
  <c r="J76" i="7"/>
  <c r="L76" i="7" s="1"/>
  <c r="J36" i="7"/>
  <c r="L36" i="7" s="1"/>
  <c r="J4" i="7"/>
  <c r="L4" i="7" s="1"/>
  <c r="J323" i="7"/>
  <c r="L323" i="7" s="1"/>
  <c r="J307" i="7"/>
  <c r="L307" i="7" s="1"/>
  <c r="J291" i="7"/>
  <c r="L291" i="7" s="1"/>
  <c r="J275" i="7"/>
  <c r="L275" i="7" s="1"/>
  <c r="J259" i="7"/>
  <c r="L259" i="7" s="1"/>
  <c r="J243" i="7"/>
  <c r="L243" i="7" s="1"/>
  <c r="J227" i="7"/>
  <c r="L227" i="7" s="1"/>
  <c r="J211" i="7"/>
  <c r="L211" i="7" s="1"/>
  <c r="J195" i="7"/>
  <c r="L195" i="7" s="1"/>
  <c r="J179" i="7"/>
  <c r="L179" i="7" s="1"/>
  <c r="J163" i="7"/>
  <c r="L163" i="7" s="1"/>
  <c r="J147" i="7"/>
  <c r="L147" i="7" s="1"/>
  <c r="J131" i="7"/>
  <c r="L131" i="7" s="1"/>
  <c r="J115" i="7"/>
  <c r="L115" i="7" s="1"/>
  <c r="J99" i="7"/>
  <c r="L99" i="7" s="1"/>
  <c r="J83" i="7"/>
  <c r="L83" i="7" s="1"/>
  <c r="J67" i="7"/>
  <c r="L67" i="7" s="1"/>
  <c r="J51" i="7"/>
  <c r="L51" i="7" s="1"/>
  <c r="J35" i="7"/>
  <c r="L35" i="7" s="1"/>
  <c r="J19" i="7"/>
  <c r="L19" i="7" s="1"/>
  <c r="J104" i="7"/>
  <c r="L104" i="7" s="1"/>
  <c r="J832" i="7"/>
  <c r="L832" i="7" s="1"/>
  <c r="J640" i="7"/>
  <c r="L640" i="7" s="1"/>
  <c r="J240" i="7"/>
  <c r="L240" i="7" s="1"/>
  <c r="J712" i="7"/>
  <c r="L712" i="7" s="1"/>
  <c r="J672" i="7"/>
  <c r="L672" i="7" s="1"/>
  <c r="J320" i="7"/>
  <c r="L320" i="7" s="1"/>
  <c r="J136" i="7"/>
  <c r="L136" i="7" s="1"/>
  <c r="J816" i="7"/>
  <c r="L816" i="7" s="1"/>
  <c r="J656" i="7"/>
  <c r="L656" i="7" s="1"/>
  <c r="J552" i="7"/>
  <c r="L552" i="7" s="1"/>
  <c r="J536" i="7"/>
  <c r="L536" i="7" s="1"/>
  <c r="J400" i="7"/>
  <c r="L400" i="7" s="1"/>
  <c r="J336" i="7"/>
  <c r="L336" i="7" s="1"/>
  <c r="J248" i="7"/>
  <c r="L248" i="7" s="1"/>
  <c r="O6" i="7" l="1"/>
  <c r="O8" i="7"/>
  <c r="O294" i="7"/>
  <c r="O999" i="7"/>
  <c r="N66" i="7"/>
  <c r="O66" i="7"/>
  <c r="O276" i="7"/>
  <c r="O82" i="7"/>
  <c r="O298" i="7"/>
  <c r="O415" i="7"/>
  <c r="O571" i="7"/>
  <c r="O711" i="7"/>
  <c r="O35" i="7"/>
  <c r="O67" i="7"/>
  <c r="O163" i="7"/>
  <c r="O195" i="7"/>
  <c r="O310" i="7"/>
  <c r="O395" i="7"/>
  <c r="O516" i="7"/>
  <c r="O643" i="7"/>
  <c r="O46" i="7"/>
  <c r="O78" i="7"/>
  <c r="O174" i="7"/>
  <c r="O206" i="7"/>
  <c r="O324" i="7"/>
  <c r="O410" i="7"/>
  <c r="O555" i="7"/>
  <c r="O689" i="7"/>
  <c r="O55" i="7"/>
  <c r="O119" i="7"/>
  <c r="O183" i="7"/>
  <c r="O251" i="7"/>
  <c r="O379" i="7"/>
  <c r="O988" i="7"/>
  <c r="O524" i="7"/>
  <c r="O744" i="7"/>
  <c r="O925" i="7"/>
  <c r="O989" i="7"/>
  <c r="O84" i="7"/>
  <c r="O132" i="7"/>
  <c r="O148" i="7"/>
  <c r="O228" i="7"/>
  <c r="O290" i="7"/>
  <c r="O311" i="7"/>
  <c r="O396" i="7"/>
  <c r="O460" i="7"/>
  <c r="O527" i="7"/>
  <c r="O623" i="7"/>
  <c r="O695" i="7"/>
  <c r="O980" i="7"/>
  <c r="O45" i="7"/>
  <c r="N194" i="7"/>
  <c r="O194" i="7"/>
  <c r="N10" i="7"/>
  <c r="O10" i="7"/>
  <c r="O138" i="7"/>
  <c r="O210" i="7"/>
  <c r="O26" i="7"/>
  <c r="O154" i="7"/>
  <c r="O372" i="7"/>
  <c r="O468" i="7"/>
  <c r="O940" i="7"/>
  <c r="O99" i="7"/>
  <c r="O131" i="7"/>
  <c r="O227" i="7"/>
  <c r="O267" i="7"/>
  <c r="O352" i="7"/>
  <c r="O438" i="7"/>
  <c r="O828" i="7"/>
  <c r="O14" i="7"/>
  <c r="O110" i="7"/>
  <c r="O142" i="7"/>
  <c r="O239" i="7"/>
  <c r="O282" i="7"/>
  <c r="O367" i="7"/>
  <c r="O458" i="7"/>
  <c r="O908" i="7"/>
  <c r="O23" i="7"/>
  <c r="O87" i="7"/>
  <c r="O151" i="7"/>
  <c r="O215" i="7"/>
  <c r="O336" i="7"/>
  <c r="O484" i="7"/>
  <c r="O595" i="7"/>
  <c r="O588" i="7"/>
  <c r="O701" i="7"/>
  <c r="O797" i="7"/>
  <c r="O496" i="7"/>
  <c r="O548" i="7"/>
  <c r="O36" i="7"/>
  <c r="O68" i="7"/>
  <c r="O116" i="7"/>
  <c r="O180" i="7"/>
  <c r="O212" i="7"/>
  <c r="O268" i="7"/>
  <c r="O332" i="7"/>
  <c r="O418" i="7"/>
  <c r="O482" i="7"/>
  <c r="O503" i="7"/>
  <c r="O655" i="7"/>
  <c r="O788" i="7"/>
  <c r="O852" i="7"/>
  <c r="O13" i="7"/>
  <c r="O77" i="7"/>
  <c r="O422" i="7"/>
  <c r="O743" i="7"/>
  <c r="O480" i="7"/>
  <c r="O652" i="7"/>
  <c r="O861" i="7"/>
  <c r="O454" i="7"/>
  <c r="O612" i="7"/>
  <c r="O20" i="7"/>
  <c r="O52" i="7"/>
  <c r="O100" i="7"/>
  <c r="O164" i="7"/>
  <c r="O196" i="7"/>
  <c r="O247" i="7"/>
  <c r="O354" i="7"/>
  <c r="O375" i="7"/>
  <c r="O439" i="7"/>
  <c r="O559" i="7"/>
  <c r="O591" i="7"/>
  <c r="O737" i="7"/>
  <c r="O916" i="7"/>
  <c r="O29" i="7"/>
  <c r="O61" i="7"/>
  <c r="O109" i="7"/>
  <c r="O141" i="7"/>
  <c r="O221" i="7"/>
  <c r="O238" i="7"/>
  <c r="O302" i="7"/>
  <c r="O366" i="7"/>
  <c r="O430" i="7"/>
  <c r="O494" i="7"/>
  <c r="O576" i="7"/>
  <c r="O675" i="7"/>
  <c r="O821" i="7"/>
  <c r="O237" i="7"/>
  <c r="O285" i="7"/>
  <c r="O333" i="7"/>
  <c r="O365" i="7"/>
  <c r="O413" i="7"/>
  <c r="O461" i="7"/>
  <c r="O509" i="7"/>
  <c r="O573" i="7"/>
  <c r="O694" i="7"/>
  <c r="O742" i="7"/>
  <c r="O790" i="7"/>
  <c r="O838" i="7"/>
  <c r="O886" i="7"/>
  <c r="O934" i="7"/>
  <c r="O982" i="7"/>
  <c r="O791" i="7"/>
  <c r="O839" i="7"/>
  <c r="O855" i="7"/>
  <c r="O903" i="7"/>
  <c r="O951" i="7"/>
  <c r="O98" i="7"/>
  <c r="O42" i="7"/>
  <c r="O244" i="7"/>
  <c r="O340" i="7"/>
  <c r="O753" i="7"/>
  <c r="O139" i="7"/>
  <c r="O235" i="7"/>
  <c r="O363" i="7"/>
  <c r="O892" i="7"/>
  <c r="O150" i="7"/>
  <c r="O250" i="7"/>
  <c r="O378" i="7"/>
  <c r="O972" i="7"/>
  <c r="O159" i="7"/>
  <c r="O402" i="7"/>
  <c r="O466" i="7"/>
  <c r="O535" i="7"/>
  <c r="O567" i="7"/>
  <c r="O599" i="7"/>
  <c r="O631" i="7"/>
  <c r="O663" i="7"/>
  <c r="O705" i="7"/>
  <c r="O748" i="7"/>
  <c r="O804" i="7"/>
  <c r="O868" i="7"/>
  <c r="O932" i="7"/>
  <c r="O996" i="7"/>
  <c r="O17" i="7"/>
  <c r="O33" i="7"/>
  <c r="O49" i="7"/>
  <c r="O65" i="7"/>
  <c r="O81" i="7"/>
  <c r="O97" i="7"/>
  <c r="O113" i="7"/>
  <c r="O129" i="7"/>
  <c r="O145" i="7"/>
  <c r="O161" i="7"/>
  <c r="O177" i="7"/>
  <c r="O193" i="7"/>
  <c r="O209" i="7"/>
  <c r="O225" i="7"/>
  <c r="O243" i="7"/>
  <c r="O264" i="7"/>
  <c r="O286" i="7"/>
  <c r="O307" i="7"/>
  <c r="O328" i="7"/>
  <c r="O350" i="7"/>
  <c r="O371" i="7"/>
  <c r="O392" i="7"/>
  <c r="O414" i="7"/>
  <c r="O435" i="7"/>
  <c r="O456" i="7"/>
  <c r="O478" i="7"/>
  <c r="O499" i="7"/>
  <c r="O520" i="7"/>
  <c r="O552" i="7"/>
  <c r="O584" i="7"/>
  <c r="O616" i="7"/>
  <c r="O648" i="7"/>
  <c r="O685" i="7"/>
  <c r="O728" i="7"/>
  <c r="O773" i="7"/>
  <c r="O837" i="7"/>
  <c r="O901" i="7"/>
  <c r="O965" i="7"/>
  <c r="O241" i="7"/>
  <c r="O257" i="7"/>
  <c r="O273" i="7"/>
  <c r="O289" i="7"/>
  <c r="O305" i="7"/>
  <c r="O321" i="7"/>
  <c r="O337" i="7"/>
  <c r="O353" i="7"/>
  <c r="O369" i="7"/>
  <c r="O385" i="7"/>
  <c r="O401" i="7"/>
  <c r="O417" i="7"/>
  <c r="O433" i="7"/>
  <c r="O449" i="7"/>
  <c r="O465" i="7"/>
  <c r="O481" i="7"/>
  <c r="O93" i="7"/>
  <c r="O157" i="7"/>
  <c r="O205" i="7"/>
  <c r="O259" i="7"/>
  <c r="O344" i="7"/>
  <c r="O387" i="7"/>
  <c r="O472" i="7"/>
  <c r="O515" i="7"/>
  <c r="O640" i="7"/>
  <c r="O717" i="7"/>
  <c r="O949" i="7"/>
  <c r="O269" i="7"/>
  <c r="O317" i="7"/>
  <c r="O381" i="7"/>
  <c r="O429" i="7"/>
  <c r="O477" i="7"/>
  <c r="O525" i="7"/>
  <c r="O557" i="7"/>
  <c r="O605" i="7"/>
  <c r="O637" i="7"/>
  <c r="O671" i="7"/>
  <c r="O713" i="7"/>
  <c r="O756" i="7"/>
  <c r="O816" i="7"/>
  <c r="O880" i="7"/>
  <c r="O944" i="7"/>
  <c r="O522" i="7"/>
  <c r="O538" i="7"/>
  <c r="O570" i="7"/>
  <c r="O602" i="7"/>
  <c r="O634" i="7"/>
  <c r="O667" i="7"/>
  <c r="O709" i="7"/>
  <c r="O752" i="7"/>
  <c r="O809" i="7"/>
  <c r="O873" i="7"/>
  <c r="O937" i="7"/>
  <c r="O1001" i="7"/>
  <c r="O710" i="7"/>
  <c r="O758" i="7"/>
  <c r="O806" i="7"/>
  <c r="O854" i="7"/>
  <c r="O902" i="7"/>
  <c r="O950" i="7"/>
  <c r="O998" i="7"/>
  <c r="O823" i="7"/>
  <c r="O871" i="7"/>
  <c r="O935" i="7"/>
  <c r="O967" i="7"/>
  <c r="O319" i="7"/>
  <c r="O186" i="7"/>
  <c r="O426" i="7"/>
  <c r="O490" i="7"/>
  <c r="O11" i="7"/>
  <c r="O107" i="7"/>
  <c r="O203" i="7"/>
  <c r="O320" i="7"/>
  <c r="O452" i="7"/>
  <c r="O547" i="7"/>
  <c r="O22" i="7"/>
  <c r="O118" i="7"/>
  <c r="O214" i="7"/>
  <c r="O335" i="7"/>
  <c r="O479" i="7"/>
  <c r="O587" i="7"/>
  <c r="O31" i="7"/>
  <c r="O127" i="7"/>
  <c r="O191" i="7"/>
  <c r="O304" i="7"/>
  <c r="O390" i="7"/>
  <c r="O506" i="7"/>
  <c r="O627" i="7"/>
  <c r="O491" i="7"/>
  <c r="O540" i="7"/>
  <c r="O712" i="7"/>
  <c r="O755" i="7"/>
  <c r="O941" i="7"/>
  <c r="O507" i="7"/>
  <c r="O556" i="7"/>
  <c r="O56" i="7"/>
  <c r="O88" i="7"/>
  <c r="O120" i="7"/>
  <c r="O136" i="7"/>
  <c r="O168" i="7"/>
  <c r="O200" i="7"/>
  <c r="O252" i="7"/>
  <c r="O274" i="7"/>
  <c r="O316" i="7"/>
  <c r="O380" i="7"/>
  <c r="O423" i="7"/>
  <c r="O508" i="7"/>
  <c r="O130" i="7"/>
  <c r="O266" i="7"/>
  <c r="O74" i="7"/>
  <c r="O202" i="7"/>
  <c r="O18" i="7"/>
  <c r="O146" i="7"/>
  <c r="O287" i="7"/>
  <c r="O90" i="7"/>
  <c r="O218" i="7"/>
  <c r="O351" i="7"/>
  <c r="O394" i="7"/>
  <c r="O436" i="7"/>
  <c r="O511" i="7"/>
  <c r="O635" i="7"/>
  <c r="O812" i="7"/>
  <c r="O19" i="7"/>
  <c r="O51" i="7"/>
  <c r="O83" i="7"/>
  <c r="O115" i="7"/>
  <c r="O147" i="7"/>
  <c r="O179" i="7"/>
  <c r="O211" i="7"/>
  <c r="O246" i="7"/>
  <c r="O288" i="7"/>
  <c r="O331" i="7"/>
  <c r="O374" i="7"/>
  <c r="O416" i="7"/>
  <c r="O474" i="7"/>
  <c r="O579" i="7"/>
  <c r="O721" i="7"/>
  <c r="O956" i="7"/>
  <c r="O30" i="7"/>
  <c r="O62" i="7"/>
  <c r="O94" i="7"/>
  <c r="O126" i="7"/>
  <c r="O158" i="7"/>
  <c r="O190" i="7"/>
  <c r="O222" i="7"/>
  <c r="O260" i="7"/>
  <c r="O303" i="7"/>
  <c r="O346" i="7"/>
  <c r="O388" i="7"/>
  <c r="O431" i="7"/>
  <c r="O500" i="7"/>
  <c r="O619" i="7"/>
  <c r="O780" i="7"/>
  <c r="O7" i="7"/>
  <c r="O39" i="7"/>
  <c r="O71" i="7"/>
  <c r="O103" i="7"/>
  <c r="O135" i="7"/>
  <c r="O167" i="7"/>
  <c r="O199" i="7"/>
  <c r="O231" i="7"/>
  <c r="O272" i="7"/>
  <c r="O315" i="7"/>
  <c r="O358" i="7"/>
  <c r="O400" i="7"/>
  <c r="O443" i="7"/>
  <c r="O531" i="7"/>
  <c r="O659" i="7"/>
  <c r="O860" i="7"/>
  <c r="O459" i="7"/>
  <c r="O502" i="7"/>
  <c r="O564" i="7"/>
  <c r="O620" i="7"/>
  <c r="O680" i="7"/>
  <c r="O723" i="7"/>
  <c r="O765" i="7"/>
  <c r="O829" i="7"/>
  <c r="O893" i="7"/>
  <c r="O957" i="7"/>
  <c r="O475" i="7"/>
  <c r="O518" i="7"/>
  <c r="O572" i="7"/>
  <c r="O644" i="7"/>
  <c r="O12" i="7"/>
  <c r="O28" i="7"/>
  <c r="O44" i="7"/>
  <c r="O125" i="7"/>
  <c r="O173" i="7"/>
  <c r="O189" i="7"/>
  <c r="O280" i="7"/>
  <c r="O323" i="7"/>
  <c r="O408" i="7"/>
  <c r="O451" i="7"/>
  <c r="O544" i="7"/>
  <c r="O608" i="7"/>
  <c r="O760" i="7"/>
  <c r="O885" i="7"/>
  <c r="O253" i="7"/>
  <c r="O301" i="7"/>
  <c r="O349" i="7"/>
  <c r="O397" i="7"/>
  <c r="O445" i="7"/>
  <c r="O493" i="7"/>
  <c r="O541" i="7"/>
  <c r="O589" i="7"/>
  <c r="O621" i="7"/>
  <c r="O653" i="7"/>
  <c r="O692" i="7"/>
  <c r="O735" i="7"/>
  <c r="O784" i="7"/>
  <c r="O848" i="7"/>
  <c r="O912" i="7"/>
  <c r="O976" i="7"/>
  <c r="O554" i="7"/>
  <c r="O586" i="7"/>
  <c r="O618" i="7"/>
  <c r="O650" i="7"/>
  <c r="O688" i="7"/>
  <c r="O731" i="7"/>
  <c r="O777" i="7"/>
  <c r="O841" i="7"/>
  <c r="O905" i="7"/>
  <c r="O969" i="7"/>
  <c r="O678" i="7"/>
  <c r="O726" i="7"/>
  <c r="O774" i="7"/>
  <c r="O822" i="7"/>
  <c r="O870" i="7"/>
  <c r="O918" i="7"/>
  <c r="O966" i="7"/>
  <c r="O775" i="7"/>
  <c r="O807" i="7"/>
  <c r="O887" i="7"/>
  <c r="O919" i="7"/>
  <c r="O983" i="7"/>
  <c r="O226" i="7"/>
  <c r="O170" i="7"/>
  <c r="O114" i="7"/>
  <c r="O58" i="7"/>
  <c r="O383" i="7"/>
  <c r="O603" i="7"/>
  <c r="O43" i="7"/>
  <c r="O75" i="7"/>
  <c r="O171" i="7"/>
  <c r="O278" i="7"/>
  <c r="O406" i="7"/>
  <c r="O679" i="7"/>
  <c r="O54" i="7"/>
  <c r="O86" i="7"/>
  <c r="O182" i="7"/>
  <c r="O292" i="7"/>
  <c r="O420" i="7"/>
  <c r="O732" i="7"/>
  <c r="O63" i="7"/>
  <c r="O95" i="7"/>
  <c r="O223" i="7"/>
  <c r="O262" i="7"/>
  <c r="O347" i="7"/>
  <c r="O432" i="7"/>
  <c r="O796" i="7"/>
  <c r="O448" i="7"/>
  <c r="O604" i="7"/>
  <c r="O660" i="7"/>
  <c r="O813" i="7"/>
  <c r="O877" i="7"/>
  <c r="O464" i="7"/>
  <c r="O628" i="7"/>
  <c r="O24" i="7"/>
  <c r="O40" i="7"/>
  <c r="O72" i="7"/>
  <c r="O104" i="7"/>
  <c r="O152" i="7"/>
  <c r="O184" i="7"/>
  <c r="O216" i="7"/>
  <c r="O232" i="7"/>
  <c r="O295" i="7"/>
  <c r="O338" i="7"/>
  <c r="O359" i="7"/>
  <c r="O444" i="7"/>
  <c r="O487" i="7"/>
  <c r="O34" i="7"/>
  <c r="O162" i="7"/>
  <c r="O308" i="7"/>
  <c r="O106" i="7"/>
  <c r="O234" i="7"/>
  <c r="O50" i="7"/>
  <c r="O178" i="7"/>
  <c r="O330" i="7"/>
  <c r="O122" i="7"/>
  <c r="O255" i="7"/>
  <c r="O362" i="7"/>
  <c r="O404" i="7"/>
  <c r="O447" i="7"/>
  <c r="O539" i="7"/>
  <c r="O668" i="7"/>
  <c r="O876" i="7"/>
  <c r="O27" i="7"/>
  <c r="O59" i="7"/>
  <c r="O91" i="7"/>
  <c r="O123" i="7"/>
  <c r="O155" i="7"/>
  <c r="O187" i="7"/>
  <c r="O219" i="7"/>
  <c r="O256" i="7"/>
  <c r="O299" i="7"/>
  <c r="O342" i="7"/>
  <c r="O384" i="7"/>
  <c r="O427" i="7"/>
  <c r="O495" i="7"/>
  <c r="O611" i="7"/>
  <c r="O764" i="7"/>
  <c r="O38" i="7"/>
  <c r="O70" i="7"/>
  <c r="O102" i="7"/>
  <c r="O134" i="7"/>
  <c r="O166" i="7"/>
  <c r="O198" i="7"/>
  <c r="O230" i="7"/>
  <c r="O271" i="7"/>
  <c r="O314" i="7"/>
  <c r="O356" i="7"/>
  <c r="O399" i="7"/>
  <c r="O442" i="7"/>
  <c r="O523" i="7"/>
  <c r="O651" i="7"/>
  <c r="O844" i="7"/>
  <c r="O15" i="7"/>
  <c r="O47" i="7"/>
  <c r="O79" i="7"/>
  <c r="O111" i="7"/>
  <c r="O143" i="7"/>
  <c r="O175" i="7"/>
  <c r="O207" i="7"/>
  <c r="O240" i="7"/>
  <c r="O283" i="7"/>
  <c r="O326" i="7"/>
  <c r="O368" i="7"/>
  <c r="O411" i="7"/>
  <c r="O463" i="7"/>
  <c r="O563" i="7"/>
  <c r="O700" i="7"/>
  <c r="O924" i="7"/>
  <c r="O470" i="7"/>
  <c r="O512" i="7"/>
  <c r="O580" i="7"/>
  <c r="O636" i="7"/>
  <c r="O691" i="7"/>
  <c r="O733" i="7"/>
  <c r="O781" i="7"/>
  <c r="O845" i="7"/>
  <c r="O909" i="7"/>
  <c r="O973" i="7"/>
  <c r="O486" i="7"/>
  <c r="O532" i="7"/>
  <c r="O596" i="7"/>
  <c r="O669" i="7"/>
  <c r="O16" i="7"/>
  <c r="O32" i="7"/>
  <c r="O48" i="7"/>
  <c r="O497" i="7"/>
  <c r="O513" i="7"/>
  <c r="O529" i="7"/>
  <c r="O545" i="7"/>
  <c r="O561" i="7"/>
  <c r="O577" i="7"/>
  <c r="O593" i="7"/>
  <c r="O609" i="7"/>
  <c r="O625" i="7"/>
  <c r="O641" i="7"/>
  <c r="O657" i="7"/>
  <c r="O676" i="7"/>
  <c r="O697" i="7"/>
  <c r="O719" i="7"/>
  <c r="O740" i="7"/>
  <c r="O761" i="7"/>
  <c r="O792" i="7"/>
  <c r="O824" i="7"/>
  <c r="O856" i="7"/>
  <c r="O888" i="7"/>
  <c r="O920" i="7"/>
  <c r="O952" i="7"/>
  <c r="O984" i="7"/>
  <c r="O526" i="7"/>
  <c r="O542" i="7"/>
  <c r="O558" i="7"/>
  <c r="O574" i="7"/>
  <c r="O590" i="7"/>
  <c r="O606" i="7"/>
  <c r="O622" i="7"/>
  <c r="O638" i="7"/>
  <c r="O654" i="7"/>
  <c r="O672" i="7"/>
  <c r="O693" i="7"/>
  <c r="O715" i="7"/>
  <c r="O736" i="7"/>
  <c r="O757" i="7"/>
  <c r="O785" i="7"/>
  <c r="O817" i="7"/>
  <c r="O849" i="7"/>
  <c r="O881" i="7"/>
  <c r="O913" i="7"/>
  <c r="O945" i="7"/>
  <c r="O977" i="7"/>
  <c r="O666" i="7"/>
  <c r="O682" i="7"/>
  <c r="O698" i="7"/>
  <c r="O714" i="7"/>
  <c r="O730" i="7"/>
  <c r="O746" i="7"/>
  <c r="O762" i="7"/>
  <c r="O778" i="7"/>
  <c r="O794" i="7"/>
  <c r="O810" i="7"/>
  <c r="O826" i="7"/>
  <c r="O842" i="7"/>
  <c r="O858" i="7"/>
  <c r="O874" i="7"/>
  <c r="O890" i="7"/>
  <c r="O906" i="7"/>
  <c r="O922" i="7"/>
  <c r="O938" i="7"/>
  <c r="O954" i="7"/>
  <c r="O970" i="7"/>
  <c r="O986" i="7"/>
  <c r="O1002" i="7"/>
  <c r="O779" i="7"/>
  <c r="O795" i="7"/>
  <c r="O811" i="7"/>
  <c r="O827" i="7"/>
  <c r="O843" i="7"/>
  <c r="O859" i="7"/>
  <c r="O875" i="7"/>
  <c r="O891" i="7"/>
  <c r="O907" i="7"/>
  <c r="O923" i="7"/>
  <c r="O939" i="7"/>
  <c r="O955" i="7"/>
  <c r="O971" i="7"/>
  <c r="O987" i="7"/>
  <c r="O1003" i="7"/>
  <c r="O60" i="7"/>
  <c r="O76" i="7"/>
  <c r="O92" i="7"/>
  <c r="O108" i="7"/>
  <c r="O124" i="7"/>
  <c r="O140" i="7"/>
  <c r="O156" i="7"/>
  <c r="O172" i="7"/>
  <c r="O188" i="7"/>
  <c r="O204" i="7"/>
  <c r="O220" i="7"/>
  <c r="O236" i="7"/>
  <c r="O258" i="7"/>
  <c r="O279" i="7"/>
  <c r="O300" i="7"/>
  <c r="O322" i="7"/>
  <c r="O343" i="7"/>
  <c r="O364" i="7"/>
  <c r="O386" i="7"/>
  <c r="O407" i="7"/>
  <c r="O428" i="7"/>
  <c r="O450" i="7"/>
  <c r="O471" i="7"/>
  <c r="O492" i="7"/>
  <c r="O514" i="7"/>
  <c r="O543" i="7"/>
  <c r="O575" i="7"/>
  <c r="O607" i="7"/>
  <c r="O639" i="7"/>
  <c r="O673" i="7"/>
  <c r="O716" i="7"/>
  <c r="O759" i="7"/>
  <c r="O820" i="7"/>
  <c r="O884" i="7"/>
  <c r="O948" i="7"/>
  <c r="N5" i="7"/>
  <c r="O5" i="7"/>
  <c r="O21" i="7"/>
  <c r="O37" i="7"/>
  <c r="O53" i="7"/>
  <c r="O69" i="7"/>
  <c r="O85" i="7"/>
  <c r="O101" i="7"/>
  <c r="O117" i="7"/>
  <c r="O133" i="7"/>
  <c r="O149" i="7"/>
  <c r="O165" i="7"/>
  <c r="O181" i="7"/>
  <c r="O197" i="7"/>
  <c r="O213" i="7"/>
  <c r="O229" i="7"/>
  <c r="O248" i="7"/>
  <c r="O270" i="7"/>
  <c r="O291" i="7"/>
  <c r="O312" i="7"/>
  <c r="O334" i="7"/>
  <c r="O355" i="7"/>
  <c r="O376" i="7"/>
  <c r="O398" i="7"/>
  <c r="O419" i="7"/>
  <c r="O440" i="7"/>
  <c r="O462" i="7"/>
  <c r="O483" i="7"/>
  <c r="O504" i="7"/>
  <c r="O528" i="7"/>
  <c r="O560" i="7"/>
  <c r="O592" i="7"/>
  <c r="O624" i="7"/>
  <c r="O656" i="7"/>
  <c r="O696" i="7"/>
  <c r="O739" i="7"/>
  <c r="O789" i="7"/>
  <c r="O853" i="7"/>
  <c r="O917" i="7"/>
  <c r="O981" i="7"/>
  <c r="O245" i="7"/>
  <c r="O261" i="7"/>
  <c r="O277" i="7"/>
  <c r="O293" i="7"/>
  <c r="O309" i="7"/>
  <c r="O325" i="7"/>
  <c r="O341" i="7"/>
  <c r="O357" i="7"/>
  <c r="O373" i="7"/>
  <c r="O389" i="7"/>
  <c r="O405" i="7"/>
  <c r="O421" i="7"/>
  <c r="O437" i="7"/>
  <c r="O453" i="7"/>
  <c r="O469" i="7"/>
  <c r="O485" i="7"/>
  <c r="O501" i="7"/>
  <c r="O517" i="7"/>
  <c r="O533" i="7"/>
  <c r="O549" i="7"/>
  <c r="O565" i="7"/>
  <c r="O581" i="7"/>
  <c r="O597" i="7"/>
  <c r="O613" i="7"/>
  <c r="O629" i="7"/>
  <c r="O645" i="7"/>
  <c r="O661" i="7"/>
  <c r="O681" i="7"/>
  <c r="O703" i="7"/>
  <c r="O724" i="7"/>
  <c r="O745" i="7"/>
  <c r="O768" i="7"/>
  <c r="O800" i="7"/>
  <c r="O832" i="7"/>
  <c r="O864" i="7"/>
  <c r="O896" i="7"/>
  <c r="O928" i="7"/>
  <c r="O960" i="7"/>
  <c r="O992" i="7"/>
  <c r="O530" i="7"/>
  <c r="O546" i="7"/>
  <c r="O562" i="7"/>
  <c r="O578" i="7"/>
  <c r="O594" i="7"/>
  <c r="O610" i="7"/>
  <c r="O626" i="7"/>
  <c r="O642" i="7"/>
  <c r="O658" i="7"/>
  <c r="O677" i="7"/>
  <c r="O699" i="7"/>
  <c r="O720" i="7"/>
  <c r="O741" i="7"/>
  <c r="O763" i="7"/>
  <c r="O793" i="7"/>
  <c r="O825" i="7"/>
  <c r="O857" i="7"/>
  <c r="O889" i="7"/>
  <c r="O921" i="7"/>
  <c r="O953" i="7"/>
  <c r="O985" i="7"/>
  <c r="O670" i="7"/>
  <c r="O686" i="7"/>
  <c r="O702" i="7"/>
  <c r="O718" i="7"/>
  <c r="O734" i="7"/>
  <c r="O750" i="7"/>
  <c r="O766" i="7"/>
  <c r="O782" i="7"/>
  <c r="O798" i="7"/>
  <c r="O814" i="7"/>
  <c r="O830" i="7"/>
  <c r="O846" i="7"/>
  <c r="O862" i="7"/>
  <c r="O878" i="7"/>
  <c r="O894" i="7"/>
  <c r="O910" i="7"/>
  <c r="O926" i="7"/>
  <c r="O942" i="7"/>
  <c r="O958" i="7"/>
  <c r="O974" i="7"/>
  <c r="O990" i="7"/>
  <c r="O767" i="7"/>
  <c r="O783" i="7"/>
  <c r="O799" i="7"/>
  <c r="O815" i="7"/>
  <c r="O831" i="7"/>
  <c r="O847" i="7"/>
  <c r="O863" i="7"/>
  <c r="O879" i="7"/>
  <c r="O895" i="7"/>
  <c r="O911" i="7"/>
  <c r="O927" i="7"/>
  <c r="O943" i="7"/>
  <c r="O959" i="7"/>
  <c r="O975" i="7"/>
  <c r="O991" i="7"/>
  <c r="O64" i="7"/>
  <c r="O80" i="7"/>
  <c r="O96" i="7"/>
  <c r="O112" i="7"/>
  <c r="O128" i="7"/>
  <c r="O144" i="7"/>
  <c r="O160" i="7"/>
  <c r="O176" i="7"/>
  <c r="O192" i="7"/>
  <c r="O208" i="7"/>
  <c r="O224" i="7"/>
  <c r="O242" i="7"/>
  <c r="O263" i="7"/>
  <c r="O284" i="7"/>
  <c r="O306" i="7"/>
  <c r="O327" i="7"/>
  <c r="O348" i="7"/>
  <c r="O370" i="7"/>
  <c r="O391" i="7"/>
  <c r="O412" i="7"/>
  <c r="O434" i="7"/>
  <c r="O455" i="7"/>
  <c r="O476" i="7"/>
  <c r="O498" i="7"/>
  <c r="O519" i="7"/>
  <c r="O551" i="7"/>
  <c r="O583" i="7"/>
  <c r="O615" i="7"/>
  <c r="O647" i="7"/>
  <c r="O684" i="7"/>
  <c r="O727" i="7"/>
  <c r="O772" i="7"/>
  <c r="O836" i="7"/>
  <c r="O900" i="7"/>
  <c r="O964" i="7"/>
  <c r="O9" i="7"/>
  <c r="O25" i="7"/>
  <c r="O41" i="7"/>
  <c r="O57" i="7"/>
  <c r="O73" i="7"/>
  <c r="O89" i="7"/>
  <c r="O105" i="7"/>
  <c r="O121" i="7"/>
  <c r="O137" i="7"/>
  <c r="O153" i="7"/>
  <c r="O169" i="7"/>
  <c r="O185" i="7"/>
  <c r="O201" i="7"/>
  <c r="O217" i="7"/>
  <c r="O233" i="7"/>
  <c r="O254" i="7"/>
  <c r="O275" i="7"/>
  <c r="O296" i="7"/>
  <c r="O318" i="7"/>
  <c r="O339" i="7"/>
  <c r="O360" i="7"/>
  <c r="O382" i="7"/>
  <c r="O403" i="7"/>
  <c r="O424" i="7"/>
  <c r="O446" i="7"/>
  <c r="O467" i="7"/>
  <c r="O488" i="7"/>
  <c r="O510" i="7"/>
  <c r="O536" i="7"/>
  <c r="O568" i="7"/>
  <c r="O600" i="7"/>
  <c r="O632" i="7"/>
  <c r="O664" i="7"/>
  <c r="O707" i="7"/>
  <c r="O749" i="7"/>
  <c r="O805" i="7"/>
  <c r="O869" i="7"/>
  <c r="O933" i="7"/>
  <c r="O997" i="7"/>
  <c r="O249" i="7"/>
  <c r="O265" i="7"/>
  <c r="O281" i="7"/>
  <c r="O297" i="7"/>
  <c r="O313" i="7"/>
  <c r="O329" i="7"/>
  <c r="O345" i="7"/>
  <c r="O361" i="7"/>
  <c r="O377" i="7"/>
  <c r="O393" i="7"/>
  <c r="O409" i="7"/>
  <c r="O425" i="7"/>
  <c r="O441" i="7"/>
  <c r="O457" i="7"/>
  <c r="O473" i="7"/>
  <c r="O489" i="7"/>
  <c r="O505" i="7"/>
  <c r="O521" i="7"/>
  <c r="O537" i="7"/>
  <c r="O553" i="7"/>
  <c r="O569" i="7"/>
  <c r="O585" i="7"/>
  <c r="O601" i="7"/>
  <c r="O617" i="7"/>
  <c r="O633" i="7"/>
  <c r="O649" i="7"/>
  <c r="O665" i="7"/>
  <c r="O687" i="7"/>
  <c r="O708" i="7"/>
  <c r="O729" i="7"/>
  <c r="O751" i="7"/>
  <c r="O776" i="7"/>
  <c r="O808" i="7"/>
  <c r="O840" i="7"/>
  <c r="O872" i="7"/>
  <c r="O904" i="7"/>
  <c r="O936" i="7"/>
  <c r="O968" i="7"/>
  <c r="O1000" i="7"/>
  <c r="O534" i="7"/>
  <c r="O550" i="7"/>
  <c r="O566" i="7"/>
  <c r="O582" i="7"/>
  <c r="O598" i="7"/>
  <c r="O614" i="7"/>
  <c r="O630" i="7"/>
  <c r="O646" i="7"/>
  <c r="O662" i="7"/>
  <c r="O683" i="7"/>
  <c r="O704" i="7"/>
  <c r="O725" i="7"/>
  <c r="O747" i="7"/>
  <c r="O769" i="7"/>
  <c r="O801" i="7"/>
  <c r="O833" i="7"/>
  <c r="O865" i="7"/>
  <c r="O897" i="7"/>
  <c r="O929" i="7"/>
  <c r="O961" i="7"/>
  <c r="O993" i="7"/>
  <c r="O674" i="7"/>
  <c r="O690" i="7"/>
  <c r="O706" i="7"/>
  <c r="O722" i="7"/>
  <c r="O738" i="7"/>
  <c r="O754" i="7"/>
  <c r="O770" i="7"/>
  <c r="O786" i="7"/>
  <c r="O802" i="7"/>
  <c r="O818" i="7"/>
  <c r="O834" i="7"/>
  <c r="O850" i="7"/>
  <c r="O866" i="7"/>
  <c r="O882" i="7"/>
  <c r="O898" i="7"/>
  <c r="O914" i="7"/>
  <c r="O930" i="7"/>
  <c r="O946" i="7"/>
  <c r="O962" i="7"/>
  <c r="O978" i="7"/>
  <c r="O994" i="7"/>
  <c r="O771" i="7"/>
  <c r="O787" i="7"/>
  <c r="O803" i="7"/>
  <c r="O819" i="7"/>
  <c r="O835" i="7"/>
  <c r="O851" i="7"/>
  <c r="O867" i="7"/>
  <c r="O883" i="7"/>
  <c r="O899" i="7"/>
  <c r="O915" i="7"/>
  <c r="O931" i="7"/>
  <c r="O947" i="7"/>
  <c r="O963" i="7"/>
  <c r="O979" i="7"/>
  <c r="O995" i="7"/>
  <c r="N4" i="7"/>
  <c r="O4" i="7"/>
  <c r="N6" i="7"/>
  <c r="N989" i="7"/>
  <c r="N8" i="7"/>
  <c r="N7" i="7"/>
  <c r="N138" i="7"/>
  <c r="N210" i="7"/>
  <c r="N26" i="7"/>
  <c r="N372" i="7"/>
  <c r="N940" i="7"/>
  <c r="N67" i="7"/>
  <c r="N195" i="7"/>
  <c r="N310" i="7"/>
  <c r="N438" i="7"/>
  <c r="N516" i="7"/>
  <c r="N14" i="7"/>
  <c r="N46" i="7"/>
  <c r="N110" i="7"/>
  <c r="N206" i="7"/>
  <c r="N324" i="7"/>
  <c r="N458" i="7"/>
  <c r="N555" i="7"/>
  <c r="N23" i="7"/>
  <c r="N119" i="7"/>
  <c r="N151" i="7"/>
  <c r="N336" i="7"/>
  <c r="N422" i="7"/>
  <c r="N988" i="7"/>
  <c r="N652" i="7"/>
  <c r="N701" i="7"/>
  <c r="N925" i="7"/>
  <c r="N548" i="7"/>
  <c r="N52" i="7"/>
  <c r="N116" i="7"/>
  <c r="N132" i="7"/>
  <c r="N247" i="7"/>
  <c r="N290" i="7"/>
  <c r="N396" i="7"/>
  <c r="N439" i="7"/>
  <c r="N527" i="7"/>
  <c r="N695" i="7"/>
  <c r="N84" i="7"/>
  <c r="N180" i="7"/>
  <c r="N196" i="7"/>
  <c r="N268" i="7"/>
  <c r="N418" i="7"/>
  <c r="N482" i="7"/>
  <c r="N559" i="7"/>
  <c r="N737" i="7"/>
  <c r="N276" i="7"/>
  <c r="N298" i="7"/>
  <c r="N415" i="7"/>
  <c r="N711" i="7"/>
  <c r="N131" i="7"/>
  <c r="N163" i="7"/>
  <c r="N267" i="7"/>
  <c r="N395" i="7"/>
  <c r="N643" i="7"/>
  <c r="N78" i="7"/>
  <c r="N174" i="7"/>
  <c r="N282" i="7"/>
  <c r="N367" i="7"/>
  <c r="N908" i="7"/>
  <c r="N87" i="7"/>
  <c r="N215" i="7"/>
  <c r="N294" i="7"/>
  <c r="N379" i="7"/>
  <c r="N595" i="7"/>
  <c r="N480" i="7"/>
  <c r="N588" i="7"/>
  <c r="N744" i="7"/>
  <c r="N861" i="7"/>
  <c r="N612" i="7"/>
  <c r="N20" i="7"/>
  <c r="N100" i="7"/>
  <c r="N164" i="7"/>
  <c r="N228" i="7"/>
  <c r="N332" i="7"/>
  <c r="N375" i="7"/>
  <c r="N460" i="7"/>
  <c r="N623" i="7"/>
  <c r="N82" i="7"/>
  <c r="N154" i="7"/>
  <c r="N468" i="7"/>
  <c r="N571" i="7"/>
  <c r="N35" i="7"/>
  <c r="N99" i="7"/>
  <c r="N227" i="7"/>
  <c r="N352" i="7"/>
  <c r="N828" i="7"/>
  <c r="N142" i="7"/>
  <c r="N239" i="7"/>
  <c r="N410" i="7"/>
  <c r="N689" i="7"/>
  <c r="N55" i="7"/>
  <c r="N183" i="7"/>
  <c r="N251" i="7"/>
  <c r="N484" i="7"/>
  <c r="N743" i="7"/>
  <c r="N524" i="7"/>
  <c r="N797" i="7"/>
  <c r="N454" i="7"/>
  <c r="N496" i="7"/>
  <c r="N36" i="7"/>
  <c r="N68" i="7"/>
  <c r="N148" i="7"/>
  <c r="N212" i="7"/>
  <c r="N311" i="7"/>
  <c r="N354" i="7"/>
  <c r="N503" i="7"/>
  <c r="N591" i="7"/>
  <c r="N655" i="7"/>
  <c r="N852" i="7"/>
  <c r="N29" i="7"/>
  <c r="N45" i="7"/>
  <c r="N141" i="7"/>
  <c r="N189" i="7"/>
  <c r="N302" i="7"/>
  <c r="N323" i="7"/>
  <c r="N472" i="7"/>
  <c r="N494" i="7"/>
  <c r="N675" i="7"/>
  <c r="N885" i="7"/>
  <c r="N269" i="7"/>
  <c r="N333" i="7"/>
  <c r="N397" i="7"/>
  <c r="N461" i="7"/>
  <c r="N525" i="7"/>
  <c r="N589" i="7"/>
  <c r="N653" i="7"/>
  <c r="N735" i="7"/>
  <c r="N848" i="7"/>
  <c r="N976" i="7"/>
  <c r="N522" i="7"/>
  <c r="N586" i="7"/>
  <c r="N602" i="7"/>
  <c r="N618" i="7"/>
  <c r="N634" i="7"/>
  <c r="N650" i="7"/>
  <c r="N667" i="7"/>
  <c r="N688" i="7"/>
  <c r="N709" i="7"/>
  <c r="N731" i="7"/>
  <c r="N752" i="7"/>
  <c r="N777" i="7"/>
  <c r="N809" i="7"/>
  <c r="N841" i="7"/>
  <c r="N873" i="7"/>
  <c r="N905" i="7"/>
  <c r="N937" i="7"/>
  <c r="N969" i="7"/>
  <c r="N1001" i="7"/>
  <c r="N678" i="7"/>
  <c r="N694" i="7"/>
  <c r="N710" i="7"/>
  <c r="N726" i="7"/>
  <c r="N742" i="7"/>
  <c r="N758" i="7"/>
  <c r="N774" i="7"/>
  <c r="N790" i="7"/>
  <c r="N806" i="7"/>
  <c r="N822" i="7"/>
  <c r="N838" i="7"/>
  <c r="N854" i="7"/>
  <c r="N870" i="7"/>
  <c r="N886" i="7"/>
  <c r="N902" i="7"/>
  <c r="N918" i="7"/>
  <c r="N934" i="7"/>
  <c r="N950" i="7"/>
  <c r="N966" i="7"/>
  <c r="N982" i="7"/>
  <c r="N998" i="7"/>
  <c r="N775" i="7"/>
  <c r="N791" i="7"/>
  <c r="N807" i="7"/>
  <c r="N823" i="7"/>
  <c r="N839" i="7"/>
  <c r="N855" i="7"/>
  <c r="N871" i="7"/>
  <c r="N887" i="7"/>
  <c r="N903" i="7"/>
  <c r="N919" i="7"/>
  <c r="N935" i="7"/>
  <c r="N951" i="7"/>
  <c r="N967" i="7"/>
  <c r="N983" i="7"/>
  <c r="N999" i="7"/>
  <c r="N788" i="7"/>
  <c r="N13" i="7"/>
  <c r="N61" i="7"/>
  <c r="N157" i="7"/>
  <c r="N173" i="7"/>
  <c r="N259" i="7"/>
  <c r="N366" i="7"/>
  <c r="N430" i="7"/>
  <c r="N544" i="7"/>
  <c r="N640" i="7"/>
  <c r="N949" i="7"/>
  <c r="N285" i="7"/>
  <c r="N349" i="7"/>
  <c r="N413" i="7"/>
  <c r="N477" i="7"/>
  <c r="N541" i="7"/>
  <c r="N605" i="7"/>
  <c r="N671" i="7"/>
  <c r="N756" i="7"/>
  <c r="N880" i="7"/>
  <c r="N554" i="7"/>
  <c r="N406" i="7"/>
  <c r="N679" i="7"/>
  <c r="N54" i="7"/>
  <c r="N150" i="7"/>
  <c r="N250" i="7"/>
  <c r="N378" i="7"/>
  <c r="N972" i="7"/>
  <c r="N31" i="7"/>
  <c r="N191" i="7"/>
  <c r="N262" i="7"/>
  <c r="N390" i="7"/>
  <c r="N627" i="7"/>
  <c r="N491" i="7"/>
  <c r="N660" i="7"/>
  <c r="N813" i="7"/>
  <c r="N464" i="7"/>
  <c r="N556" i="7"/>
  <c r="N24" i="7"/>
  <c r="N88" i="7"/>
  <c r="N104" i="7"/>
  <c r="N184" i="7"/>
  <c r="N200" i="7"/>
  <c r="N295" i="7"/>
  <c r="N316" i="7"/>
  <c r="N423" i="7"/>
  <c r="N444" i="7"/>
  <c r="N508" i="7"/>
  <c r="N599" i="7"/>
  <c r="N705" i="7"/>
  <c r="N748" i="7"/>
  <c r="N804" i="7"/>
  <c r="N868" i="7"/>
  <c r="N932" i="7"/>
  <c r="N996" i="7"/>
  <c r="N17" i="7"/>
  <c r="N33" i="7"/>
  <c r="N49" i="7"/>
  <c r="N65" i="7"/>
  <c r="N81" i="7"/>
  <c r="N97" i="7"/>
  <c r="N113" i="7"/>
  <c r="N129" i="7"/>
  <c r="N145" i="7"/>
  <c r="N161" i="7"/>
  <c r="N177" i="7"/>
  <c r="N193" i="7"/>
  <c r="N209" i="7"/>
  <c r="N225" i="7"/>
  <c r="N243" i="7"/>
  <c r="N264" i="7"/>
  <c r="N286" i="7"/>
  <c r="N307" i="7"/>
  <c r="N328" i="7"/>
  <c r="N350" i="7"/>
  <c r="N371" i="7"/>
  <c r="N392" i="7"/>
  <c r="N414" i="7"/>
  <c r="N435" i="7"/>
  <c r="N456" i="7"/>
  <c r="N478" i="7"/>
  <c r="N499" i="7"/>
  <c r="N520" i="7"/>
  <c r="N552" i="7"/>
  <c r="N584" i="7"/>
  <c r="N616" i="7"/>
  <c r="N648" i="7"/>
  <c r="N685" i="7"/>
  <c r="N728" i="7"/>
  <c r="N773" i="7"/>
  <c r="N837" i="7"/>
  <c r="N901" i="7"/>
  <c r="N965" i="7"/>
  <c r="N241" i="7"/>
  <c r="N257" i="7"/>
  <c r="N273" i="7"/>
  <c r="N289" i="7"/>
  <c r="N305" i="7"/>
  <c r="N321" i="7"/>
  <c r="N337" i="7"/>
  <c r="N353" i="7"/>
  <c r="N369" i="7"/>
  <c r="N385" i="7"/>
  <c r="N401" i="7"/>
  <c r="N417" i="7"/>
  <c r="N433" i="7"/>
  <c r="N449" i="7"/>
  <c r="N465" i="7"/>
  <c r="N481" i="7"/>
  <c r="N497" i="7"/>
  <c r="N513" i="7"/>
  <c r="N529" i="7"/>
  <c r="N545" i="7"/>
  <c r="N980" i="7"/>
  <c r="N93" i="7"/>
  <c r="N109" i="7"/>
  <c r="N221" i="7"/>
  <c r="N280" i="7"/>
  <c r="N344" i="7"/>
  <c r="N408" i="7"/>
  <c r="N576" i="7"/>
  <c r="N608" i="7"/>
  <c r="N821" i="7"/>
  <c r="N253" i="7"/>
  <c r="N301" i="7"/>
  <c r="N381" i="7"/>
  <c r="N429" i="7"/>
  <c r="N493" i="7"/>
  <c r="N557" i="7"/>
  <c r="N621" i="7"/>
  <c r="N692" i="7"/>
  <c r="N784" i="7"/>
  <c r="N912" i="7"/>
  <c r="N538" i="7"/>
  <c r="N226" i="7"/>
  <c r="N42" i="7"/>
  <c r="N319" i="7"/>
  <c r="N114" i="7"/>
  <c r="N186" i="7"/>
  <c r="N383" i="7"/>
  <c r="N426" i="7"/>
  <c r="N753" i="7"/>
  <c r="N43" i="7"/>
  <c r="N107" i="7"/>
  <c r="N139" i="7"/>
  <c r="N203" i="7"/>
  <c r="N278" i="7"/>
  <c r="N320" i="7"/>
  <c r="N452" i="7"/>
  <c r="N547" i="7"/>
  <c r="N22" i="7"/>
  <c r="N118" i="7"/>
  <c r="N214" i="7"/>
  <c r="N335" i="7"/>
  <c r="N479" i="7"/>
  <c r="N587" i="7"/>
  <c r="N95" i="7"/>
  <c r="N127" i="7"/>
  <c r="N304" i="7"/>
  <c r="N432" i="7"/>
  <c r="N796" i="7"/>
  <c r="N604" i="7"/>
  <c r="N755" i="7"/>
  <c r="N877" i="7"/>
  <c r="N628" i="7"/>
  <c r="N40" i="7"/>
  <c r="N56" i="7"/>
  <c r="N120" i="7"/>
  <c r="N152" i="7"/>
  <c r="N232" i="7"/>
  <c r="N274" i="7"/>
  <c r="N338" i="7"/>
  <c r="N380" i="7"/>
  <c r="N487" i="7"/>
  <c r="N567" i="7"/>
  <c r="N631" i="7"/>
  <c r="N130" i="7"/>
  <c r="N266" i="7"/>
  <c r="N74" i="7"/>
  <c r="N202" i="7"/>
  <c r="N18" i="7"/>
  <c r="N146" i="7"/>
  <c r="N287" i="7"/>
  <c r="N90" i="7"/>
  <c r="N218" i="7"/>
  <c r="N351" i="7"/>
  <c r="N394" i="7"/>
  <c r="N436" i="7"/>
  <c r="N511" i="7"/>
  <c r="N635" i="7"/>
  <c r="N812" i="7"/>
  <c r="N19" i="7"/>
  <c r="N51" i="7"/>
  <c r="N83" i="7"/>
  <c r="N115" i="7"/>
  <c r="N147" i="7"/>
  <c r="N179" i="7"/>
  <c r="N211" i="7"/>
  <c r="N246" i="7"/>
  <c r="N288" i="7"/>
  <c r="N331" i="7"/>
  <c r="N374" i="7"/>
  <c r="N416" i="7"/>
  <c r="N474" i="7"/>
  <c r="N579" i="7"/>
  <c r="N721" i="7"/>
  <c r="N956" i="7"/>
  <c r="N30" i="7"/>
  <c r="N62" i="7"/>
  <c r="N94" i="7"/>
  <c r="N126" i="7"/>
  <c r="N158" i="7"/>
  <c r="N190" i="7"/>
  <c r="N222" i="7"/>
  <c r="N260" i="7"/>
  <c r="N303" i="7"/>
  <c r="N346" i="7"/>
  <c r="N388" i="7"/>
  <c r="N431" i="7"/>
  <c r="N500" i="7"/>
  <c r="N619" i="7"/>
  <c r="N780" i="7"/>
  <c r="N39" i="7"/>
  <c r="N71" i="7"/>
  <c r="N103" i="7"/>
  <c r="N135" i="7"/>
  <c r="N167" i="7"/>
  <c r="N199" i="7"/>
  <c r="N231" i="7"/>
  <c r="N272" i="7"/>
  <c r="N315" i="7"/>
  <c r="N358" i="7"/>
  <c r="N400" i="7"/>
  <c r="N443" i="7"/>
  <c r="N531" i="7"/>
  <c r="N659" i="7"/>
  <c r="N860" i="7"/>
  <c r="N459" i="7"/>
  <c r="N502" i="7"/>
  <c r="N564" i="7"/>
  <c r="N620" i="7"/>
  <c r="N680" i="7"/>
  <c r="N723" i="7"/>
  <c r="N765" i="7"/>
  <c r="N829" i="7"/>
  <c r="N893" i="7"/>
  <c r="N957" i="7"/>
  <c r="N475" i="7"/>
  <c r="N518" i="7"/>
  <c r="N572" i="7"/>
  <c r="N644" i="7"/>
  <c r="N12" i="7"/>
  <c r="N28" i="7"/>
  <c r="N44" i="7"/>
  <c r="N60" i="7"/>
  <c r="N76" i="7"/>
  <c r="N92" i="7"/>
  <c r="N108" i="7"/>
  <c r="N124" i="7"/>
  <c r="N140" i="7"/>
  <c r="N156" i="7"/>
  <c r="N172" i="7"/>
  <c r="N188" i="7"/>
  <c r="N204" i="7"/>
  <c r="N220" i="7"/>
  <c r="N236" i="7"/>
  <c r="N258" i="7"/>
  <c r="N279" i="7"/>
  <c r="N300" i="7"/>
  <c r="N322" i="7"/>
  <c r="N343" i="7"/>
  <c r="N364" i="7"/>
  <c r="N386" i="7"/>
  <c r="N407" i="7"/>
  <c r="N428" i="7"/>
  <c r="N450" i="7"/>
  <c r="N471" i="7"/>
  <c r="N492" i="7"/>
  <c r="N514" i="7"/>
  <c r="N543" i="7"/>
  <c r="N575" i="7"/>
  <c r="N607" i="7"/>
  <c r="N639" i="7"/>
  <c r="N916" i="7"/>
  <c r="N77" i="7"/>
  <c r="N125" i="7"/>
  <c r="N205" i="7"/>
  <c r="N238" i="7"/>
  <c r="N387" i="7"/>
  <c r="N451" i="7"/>
  <c r="N515" i="7"/>
  <c r="N717" i="7"/>
  <c r="N760" i="7"/>
  <c r="N237" i="7"/>
  <c r="N317" i="7"/>
  <c r="N365" i="7"/>
  <c r="N445" i="7"/>
  <c r="N509" i="7"/>
  <c r="N573" i="7"/>
  <c r="N637" i="7"/>
  <c r="N713" i="7"/>
  <c r="N816" i="7"/>
  <c r="N944" i="7"/>
  <c r="N570" i="7"/>
  <c r="N98" i="7"/>
  <c r="N170" i="7"/>
  <c r="N244" i="7"/>
  <c r="N58" i="7"/>
  <c r="N340" i="7"/>
  <c r="N490" i="7"/>
  <c r="N603" i="7"/>
  <c r="N11" i="7"/>
  <c r="N75" i="7"/>
  <c r="N171" i="7"/>
  <c r="N235" i="7"/>
  <c r="N363" i="7"/>
  <c r="N892" i="7"/>
  <c r="N86" i="7"/>
  <c r="N182" i="7"/>
  <c r="N292" i="7"/>
  <c r="N420" i="7"/>
  <c r="N732" i="7"/>
  <c r="N63" i="7"/>
  <c r="N159" i="7"/>
  <c r="N223" i="7"/>
  <c r="N347" i="7"/>
  <c r="N506" i="7"/>
  <c r="N448" i="7"/>
  <c r="N540" i="7"/>
  <c r="N712" i="7"/>
  <c r="N941" i="7"/>
  <c r="N507" i="7"/>
  <c r="N72" i="7"/>
  <c r="N136" i="7"/>
  <c r="N168" i="7"/>
  <c r="N216" i="7"/>
  <c r="N252" i="7"/>
  <c r="N359" i="7"/>
  <c r="N402" i="7"/>
  <c r="N466" i="7"/>
  <c r="N535" i="7"/>
  <c r="N663" i="7"/>
  <c r="N34" i="7"/>
  <c r="N162" i="7"/>
  <c r="N308" i="7"/>
  <c r="N106" i="7"/>
  <c r="N234" i="7"/>
  <c r="N50" i="7"/>
  <c r="N178" i="7"/>
  <c r="N330" i="7"/>
  <c r="N122" i="7"/>
  <c r="N255" i="7"/>
  <c r="N362" i="7"/>
  <c r="N404" i="7"/>
  <c r="N447" i="7"/>
  <c r="N539" i="7"/>
  <c r="N668" i="7"/>
  <c r="N876" i="7"/>
  <c r="N27" i="7"/>
  <c r="N59" i="7"/>
  <c r="N91" i="7"/>
  <c r="N123" i="7"/>
  <c r="N155" i="7"/>
  <c r="N187" i="7"/>
  <c r="N219" i="7"/>
  <c r="N256" i="7"/>
  <c r="N299" i="7"/>
  <c r="N342" i="7"/>
  <c r="N384" i="7"/>
  <c r="N427" i="7"/>
  <c r="N495" i="7"/>
  <c r="N611" i="7"/>
  <c r="N764" i="7"/>
  <c r="N38" i="7"/>
  <c r="N70" i="7"/>
  <c r="N102" i="7"/>
  <c r="N134" i="7"/>
  <c r="N166" i="7"/>
  <c r="N198" i="7"/>
  <c r="N230" i="7"/>
  <c r="N271" i="7"/>
  <c r="N314" i="7"/>
  <c r="N356" i="7"/>
  <c r="N399" i="7"/>
  <c r="N442" i="7"/>
  <c r="N523" i="7"/>
  <c r="N651" i="7"/>
  <c r="N844" i="7"/>
  <c r="N15" i="7"/>
  <c r="N47" i="7"/>
  <c r="N79" i="7"/>
  <c r="N111" i="7"/>
  <c r="N143" i="7"/>
  <c r="N175" i="7"/>
  <c r="N207" i="7"/>
  <c r="N240" i="7"/>
  <c r="N283" i="7"/>
  <c r="N326" i="7"/>
  <c r="N368" i="7"/>
  <c r="N411" i="7"/>
  <c r="N463" i="7"/>
  <c r="N563" i="7"/>
  <c r="N700" i="7"/>
  <c r="N924" i="7"/>
  <c r="N470" i="7"/>
  <c r="N512" i="7"/>
  <c r="N580" i="7"/>
  <c r="N636" i="7"/>
  <c r="N691" i="7"/>
  <c r="N733" i="7"/>
  <c r="N781" i="7"/>
  <c r="N845" i="7"/>
  <c r="N909" i="7"/>
  <c r="N973" i="7"/>
  <c r="N486" i="7"/>
  <c r="N532" i="7"/>
  <c r="N596" i="7"/>
  <c r="N669" i="7"/>
  <c r="N16" i="7"/>
  <c r="N32" i="7"/>
  <c r="N48" i="7"/>
  <c r="N561" i="7"/>
  <c r="N577" i="7"/>
  <c r="N593" i="7"/>
  <c r="N609" i="7"/>
  <c r="N625" i="7"/>
  <c r="N641" i="7"/>
  <c r="N657" i="7"/>
  <c r="N676" i="7"/>
  <c r="N697" i="7"/>
  <c r="N719" i="7"/>
  <c r="N740" i="7"/>
  <c r="N761" i="7"/>
  <c r="N792" i="7"/>
  <c r="N824" i="7"/>
  <c r="N856" i="7"/>
  <c r="N888" i="7"/>
  <c r="N920" i="7"/>
  <c r="N952" i="7"/>
  <c r="N984" i="7"/>
  <c r="N526" i="7"/>
  <c r="N542" i="7"/>
  <c r="N558" i="7"/>
  <c r="N574" i="7"/>
  <c r="N590" i="7"/>
  <c r="N606" i="7"/>
  <c r="N622" i="7"/>
  <c r="N638" i="7"/>
  <c r="N654" i="7"/>
  <c r="N672" i="7"/>
  <c r="N693" i="7"/>
  <c r="N715" i="7"/>
  <c r="N736" i="7"/>
  <c r="N757" i="7"/>
  <c r="N785" i="7"/>
  <c r="N817" i="7"/>
  <c r="N849" i="7"/>
  <c r="N881" i="7"/>
  <c r="N913" i="7"/>
  <c r="N945" i="7"/>
  <c r="N977" i="7"/>
  <c r="N666" i="7"/>
  <c r="N682" i="7"/>
  <c r="N698" i="7"/>
  <c r="N714" i="7"/>
  <c r="N730" i="7"/>
  <c r="N746" i="7"/>
  <c r="N762" i="7"/>
  <c r="N778" i="7"/>
  <c r="N794" i="7"/>
  <c r="N810" i="7"/>
  <c r="N826" i="7"/>
  <c r="N842" i="7"/>
  <c r="N858" i="7"/>
  <c r="N874" i="7"/>
  <c r="N890" i="7"/>
  <c r="N906" i="7"/>
  <c r="N922" i="7"/>
  <c r="N938" i="7"/>
  <c r="N954" i="7"/>
  <c r="N970" i="7"/>
  <c r="N986" i="7"/>
  <c r="N1002" i="7"/>
  <c r="N779" i="7"/>
  <c r="N795" i="7"/>
  <c r="N811" i="7"/>
  <c r="N827" i="7"/>
  <c r="N843" i="7"/>
  <c r="N859" i="7"/>
  <c r="N875" i="7"/>
  <c r="N891" i="7"/>
  <c r="N907" i="7"/>
  <c r="N923" i="7"/>
  <c r="N939" i="7"/>
  <c r="N955" i="7"/>
  <c r="N971" i="7"/>
  <c r="N987" i="7"/>
  <c r="N1003" i="7"/>
  <c r="N673" i="7"/>
  <c r="N716" i="7"/>
  <c r="N759" i="7"/>
  <c r="N820" i="7"/>
  <c r="N884" i="7"/>
  <c r="N948" i="7"/>
  <c r="N21" i="7"/>
  <c r="N37" i="7"/>
  <c r="N53" i="7"/>
  <c r="N69" i="7"/>
  <c r="N85" i="7"/>
  <c r="N101" i="7"/>
  <c r="N117" i="7"/>
  <c r="N133" i="7"/>
  <c r="N149" i="7"/>
  <c r="N165" i="7"/>
  <c r="N181" i="7"/>
  <c r="N197" i="7"/>
  <c r="N213" i="7"/>
  <c r="N229" i="7"/>
  <c r="N248" i="7"/>
  <c r="N270" i="7"/>
  <c r="N291" i="7"/>
  <c r="N312" i="7"/>
  <c r="N334" i="7"/>
  <c r="N355" i="7"/>
  <c r="N376" i="7"/>
  <c r="N398" i="7"/>
  <c r="N419" i="7"/>
  <c r="N440" i="7"/>
  <c r="N462" i="7"/>
  <c r="N483" i="7"/>
  <c r="N504" i="7"/>
  <c r="N528" i="7"/>
  <c r="N560" i="7"/>
  <c r="N592" i="7"/>
  <c r="N624" i="7"/>
  <c r="N656" i="7"/>
  <c r="N696" i="7"/>
  <c r="N739" i="7"/>
  <c r="N789" i="7"/>
  <c r="N853" i="7"/>
  <c r="N917" i="7"/>
  <c r="N981" i="7"/>
  <c r="N245" i="7"/>
  <c r="N261" i="7"/>
  <c r="N277" i="7"/>
  <c r="N293" i="7"/>
  <c r="N309" i="7"/>
  <c r="N325" i="7"/>
  <c r="N341" i="7"/>
  <c r="N357" i="7"/>
  <c r="N373" i="7"/>
  <c r="N389" i="7"/>
  <c r="N405" i="7"/>
  <c r="N421" i="7"/>
  <c r="N437" i="7"/>
  <c r="N453" i="7"/>
  <c r="N469" i="7"/>
  <c r="N485" i="7"/>
  <c r="N501" i="7"/>
  <c r="N517" i="7"/>
  <c r="N533" i="7"/>
  <c r="N549" i="7"/>
  <c r="N565" i="7"/>
  <c r="N581" i="7"/>
  <c r="N597" i="7"/>
  <c r="N613" i="7"/>
  <c r="N629" i="7"/>
  <c r="N645" i="7"/>
  <c r="N661" i="7"/>
  <c r="N681" i="7"/>
  <c r="N703" i="7"/>
  <c r="N724" i="7"/>
  <c r="N745" i="7"/>
  <c r="N768" i="7"/>
  <c r="N800" i="7"/>
  <c r="N832" i="7"/>
  <c r="N864" i="7"/>
  <c r="N896" i="7"/>
  <c r="N928" i="7"/>
  <c r="N960" i="7"/>
  <c r="N992" i="7"/>
  <c r="N530" i="7"/>
  <c r="N546" i="7"/>
  <c r="N562" i="7"/>
  <c r="N578" i="7"/>
  <c r="N594" i="7"/>
  <c r="N610" i="7"/>
  <c r="N626" i="7"/>
  <c r="N642" i="7"/>
  <c r="N658" i="7"/>
  <c r="N677" i="7"/>
  <c r="N699" i="7"/>
  <c r="N720" i="7"/>
  <c r="N741" i="7"/>
  <c r="N763" i="7"/>
  <c r="N793" i="7"/>
  <c r="N825" i="7"/>
  <c r="N857" i="7"/>
  <c r="N889" i="7"/>
  <c r="N921" i="7"/>
  <c r="N953" i="7"/>
  <c r="N985" i="7"/>
  <c r="N670" i="7"/>
  <c r="N686" i="7"/>
  <c r="N702" i="7"/>
  <c r="N718" i="7"/>
  <c r="N734" i="7"/>
  <c r="N750" i="7"/>
  <c r="N766" i="7"/>
  <c r="N782" i="7"/>
  <c r="N798" i="7"/>
  <c r="N814" i="7"/>
  <c r="N830" i="7"/>
  <c r="N846" i="7"/>
  <c r="N862" i="7"/>
  <c r="N878" i="7"/>
  <c r="N894" i="7"/>
  <c r="N910" i="7"/>
  <c r="N926" i="7"/>
  <c r="N942" i="7"/>
  <c r="N958" i="7"/>
  <c r="N974" i="7"/>
  <c r="N990" i="7"/>
  <c r="N767" i="7"/>
  <c r="N783" i="7"/>
  <c r="N799" i="7"/>
  <c r="N815" i="7"/>
  <c r="N831" i="7"/>
  <c r="N847" i="7"/>
  <c r="N863" i="7"/>
  <c r="N879" i="7"/>
  <c r="N895" i="7"/>
  <c r="N911" i="7"/>
  <c r="N927" i="7"/>
  <c r="N943" i="7"/>
  <c r="N959" i="7"/>
  <c r="N975" i="7"/>
  <c r="N991" i="7"/>
  <c r="N64" i="7"/>
  <c r="N80" i="7"/>
  <c r="N96" i="7"/>
  <c r="N112" i="7"/>
  <c r="N128" i="7"/>
  <c r="N144" i="7"/>
  <c r="N160" i="7"/>
  <c r="N176" i="7"/>
  <c r="N192" i="7"/>
  <c r="N208" i="7"/>
  <c r="N224" i="7"/>
  <c r="N242" i="7"/>
  <c r="N263" i="7"/>
  <c r="N284" i="7"/>
  <c r="N306" i="7"/>
  <c r="N327" i="7"/>
  <c r="N348" i="7"/>
  <c r="N370" i="7"/>
  <c r="N391" i="7"/>
  <c r="N412" i="7"/>
  <c r="N434" i="7"/>
  <c r="N455" i="7"/>
  <c r="N476" i="7"/>
  <c r="N498" i="7"/>
  <c r="N519" i="7"/>
  <c r="N551" i="7"/>
  <c r="N583" i="7"/>
  <c r="N615" i="7"/>
  <c r="N647" i="7"/>
  <c r="N684" i="7"/>
  <c r="N727" i="7"/>
  <c r="N772" i="7"/>
  <c r="N836" i="7"/>
  <c r="N900" i="7"/>
  <c r="N964" i="7"/>
  <c r="N9" i="7"/>
  <c r="N25" i="7"/>
  <c r="N41" i="7"/>
  <c r="N57" i="7"/>
  <c r="N73" i="7"/>
  <c r="N89" i="7"/>
  <c r="N105" i="7"/>
  <c r="N121" i="7"/>
  <c r="N137" i="7"/>
  <c r="N153" i="7"/>
  <c r="N169" i="7"/>
  <c r="N185" i="7"/>
  <c r="N201" i="7"/>
  <c r="N217" i="7"/>
  <c r="N233" i="7"/>
  <c r="N254" i="7"/>
  <c r="N275" i="7"/>
  <c r="N296" i="7"/>
  <c r="N318" i="7"/>
  <c r="N339" i="7"/>
  <c r="N360" i="7"/>
  <c r="N382" i="7"/>
  <c r="N403" i="7"/>
  <c r="N424" i="7"/>
  <c r="N446" i="7"/>
  <c r="N467" i="7"/>
  <c r="N488" i="7"/>
  <c r="N510" i="7"/>
  <c r="N536" i="7"/>
  <c r="N568" i="7"/>
  <c r="N600" i="7"/>
  <c r="N632" i="7"/>
  <c r="N664" i="7"/>
  <c r="N707" i="7"/>
  <c r="N749" i="7"/>
  <c r="N805" i="7"/>
  <c r="N869" i="7"/>
  <c r="N933" i="7"/>
  <c r="N997" i="7"/>
  <c r="N249" i="7"/>
  <c r="N265" i="7"/>
  <c r="N281" i="7"/>
  <c r="N297" i="7"/>
  <c r="N313" i="7"/>
  <c r="N329" i="7"/>
  <c r="N345" i="7"/>
  <c r="N361" i="7"/>
  <c r="N377" i="7"/>
  <c r="N393" i="7"/>
  <c r="N409" i="7"/>
  <c r="N425" i="7"/>
  <c r="N441" i="7"/>
  <c r="N457" i="7"/>
  <c r="N473" i="7"/>
  <c r="N489" i="7"/>
  <c r="N505" i="7"/>
  <c r="N521" i="7"/>
  <c r="N537" i="7"/>
  <c r="N553" i="7"/>
  <c r="N569" i="7"/>
  <c r="N585" i="7"/>
  <c r="N601" i="7"/>
  <c r="N617" i="7"/>
  <c r="N633" i="7"/>
  <c r="N649" i="7"/>
  <c r="N665" i="7"/>
  <c r="N687" i="7"/>
  <c r="N708" i="7"/>
  <c r="N729" i="7"/>
  <c r="N751" i="7"/>
  <c r="N776" i="7"/>
  <c r="N808" i="7"/>
  <c r="N840" i="7"/>
  <c r="N872" i="7"/>
  <c r="N904" i="7"/>
  <c r="N936" i="7"/>
  <c r="N968" i="7"/>
  <c r="N1000" i="7"/>
  <c r="N534" i="7"/>
  <c r="N550" i="7"/>
  <c r="N566" i="7"/>
  <c r="N582" i="7"/>
  <c r="N598" i="7"/>
  <c r="N614" i="7"/>
  <c r="N630" i="7"/>
  <c r="N646" i="7"/>
  <c r="N662" i="7"/>
  <c r="N683" i="7"/>
  <c r="N704" i="7"/>
  <c r="N725" i="7"/>
  <c r="N747" i="7"/>
  <c r="N769" i="7"/>
  <c r="N801" i="7"/>
  <c r="N833" i="7"/>
  <c r="N865" i="7"/>
  <c r="N897" i="7"/>
  <c r="N929" i="7"/>
  <c r="N961" i="7"/>
  <c r="N993" i="7"/>
  <c r="N674" i="7"/>
  <c r="N690" i="7"/>
  <c r="N706" i="7"/>
  <c r="N722" i="7"/>
  <c r="N738" i="7"/>
  <c r="N754" i="7"/>
  <c r="N770" i="7"/>
  <c r="N786" i="7"/>
  <c r="N802" i="7"/>
  <c r="N818" i="7"/>
  <c r="N834" i="7"/>
  <c r="N850" i="7"/>
  <c r="N866" i="7"/>
  <c r="N882" i="7"/>
  <c r="N898" i="7"/>
  <c r="N914" i="7"/>
  <c r="N930" i="7"/>
  <c r="N946" i="7"/>
  <c r="N962" i="7"/>
  <c r="N978" i="7"/>
  <c r="N994" i="7"/>
  <c r="N771" i="7"/>
  <c r="N787" i="7"/>
  <c r="N803" i="7"/>
  <c r="N819" i="7"/>
  <c r="N835" i="7"/>
  <c r="N851" i="7"/>
  <c r="N867" i="7"/>
  <c r="N883" i="7"/>
  <c r="N899" i="7"/>
  <c r="N915" i="7"/>
  <c r="N931" i="7"/>
  <c r="N947" i="7"/>
  <c r="N963" i="7"/>
  <c r="N979" i="7"/>
  <c r="N995" i="7"/>
  <c r="P4" i="7"/>
  <c r="P1003" i="7"/>
  <c r="P999" i="7"/>
  <c r="P995" i="7"/>
  <c r="P991" i="7"/>
  <c r="P987" i="7"/>
  <c r="P983" i="7"/>
  <c r="P979" i="7"/>
  <c r="P975" i="7"/>
  <c r="P971" i="7"/>
  <c r="P967" i="7"/>
  <c r="P963" i="7"/>
  <c r="P959" i="7"/>
  <c r="P955" i="7"/>
  <c r="P951" i="7"/>
  <c r="P947" i="7"/>
  <c r="P943" i="7"/>
  <c r="P939" i="7"/>
  <c r="P935" i="7"/>
  <c r="P931" i="7"/>
  <c r="P927" i="7"/>
  <c r="P923" i="7"/>
  <c r="P919" i="7"/>
  <c r="P915" i="7"/>
  <c r="P911" i="7"/>
  <c r="P907" i="7"/>
  <c r="P903" i="7"/>
  <c r="P899" i="7"/>
  <c r="P895" i="7"/>
  <c r="P891" i="7"/>
  <c r="P887" i="7"/>
  <c r="P883" i="7"/>
  <c r="P879" i="7"/>
  <c r="P875" i="7"/>
  <c r="P871" i="7"/>
  <c r="P867" i="7"/>
  <c r="P863" i="7"/>
  <c r="P859" i="7"/>
  <c r="P855" i="7"/>
  <c r="P851" i="7"/>
  <c r="P847" i="7"/>
  <c r="P843" i="7"/>
  <c r="P839" i="7"/>
  <c r="P835" i="7"/>
  <c r="P831" i="7"/>
  <c r="P827" i="7"/>
  <c r="P823" i="7"/>
  <c r="P819" i="7"/>
  <c r="P815" i="7"/>
  <c r="P811" i="7"/>
  <c r="P807" i="7"/>
  <c r="P803" i="7"/>
  <c r="P799" i="7"/>
  <c r="P795" i="7"/>
  <c r="P791" i="7"/>
  <c r="P787" i="7"/>
  <c r="P783" i="7"/>
  <c r="P779" i="7"/>
  <c r="P775" i="7"/>
  <c r="P771" i="7"/>
  <c r="P767" i="7"/>
  <c r="P763" i="7"/>
  <c r="P759" i="7"/>
  <c r="P755" i="7"/>
  <c r="P751" i="7"/>
  <c r="P747" i="7"/>
  <c r="P743" i="7"/>
  <c r="P739" i="7"/>
  <c r="P735" i="7"/>
  <c r="P731" i="7"/>
  <c r="P727" i="7"/>
  <c r="P723" i="7"/>
  <c r="P719" i="7"/>
  <c r="P715" i="7"/>
  <c r="P711" i="7"/>
  <c r="P707" i="7"/>
  <c r="P703" i="7"/>
  <c r="P699" i="7"/>
  <c r="P695" i="7"/>
  <c r="P691" i="7"/>
  <c r="P687" i="7"/>
  <c r="P683" i="7"/>
  <c r="P679" i="7"/>
  <c r="P675" i="7"/>
  <c r="P671" i="7"/>
  <c r="P667" i="7"/>
  <c r="P1002" i="7"/>
  <c r="P998" i="7"/>
  <c r="P994" i="7"/>
  <c r="P990" i="7"/>
  <c r="P986" i="7"/>
  <c r="P982" i="7"/>
  <c r="P978" i="7"/>
  <c r="P974" i="7"/>
  <c r="P970" i="7"/>
  <c r="P966" i="7"/>
  <c r="P962" i="7"/>
  <c r="P958" i="7"/>
  <c r="P954" i="7"/>
  <c r="P950" i="7"/>
  <c r="P946" i="7"/>
  <c r="P942" i="7"/>
  <c r="P938" i="7"/>
  <c r="P934" i="7"/>
  <c r="P930" i="7"/>
  <c r="P926" i="7"/>
  <c r="P922" i="7"/>
  <c r="P918" i="7"/>
  <c r="P914" i="7"/>
  <c r="P910" i="7"/>
  <c r="P906" i="7"/>
  <c r="P902" i="7"/>
  <c r="P898" i="7"/>
  <c r="P894" i="7"/>
  <c r="P890" i="7"/>
  <c r="P886" i="7"/>
  <c r="P882" i="7"/>
  <c r="P878" i="7"/>
  <c r="P874" i="7"/>
  <c r="P870" i="7"/>
  <c r="P866" i="7"/>
  <c r="P862" i="7"/>
  <c r="P858" i="7"/>
  <c r="P854" i="7"/>
  <c r="P850" i="7"/>
  <c r="P846" i="7"/>
  <c r="P842" i="7"/>
  <c r="P838" i="7"/>
  <c r="P834" i="7"/>
  <c r="P830" i="7"/>
  <c r="P826" i="7"/>
  <c r="P822" i="7"/>
  <c r="P818" i="7"/>
  <c r="P814" i="7"/>
  <c r="P810" i="7"/>
  <c r="P806" i="7"/>
  <c r="P802" i="7"/>
  <c r="P798" i="7"/>
  <c r="P794" i="7"/>
  <c r="P790" i="7"/>
  <c r="P786" i="7"/>
  <c r="P782" i="7"/>
  <c r="P778" i="7"/>
  <c r="P774" i="7"/>
  <c r="P770" i="7"/>
  <c r="P766" i="7"/>
  <c r="P762" i="7"/>
  <c r="P758" i="7"/>
  <c r="P754" i="7"/>
  <c r="P750" i="7"/>
  <c r="P746" i="7"/>
  <c r="P742" i="7"/>
  <c r="P738" i="7"/>
  <c r="P734" i="7"/>
  <c r="P730" i="7"/>
  <c r="P1001" i="7"/>
  <c r="P997" i="7"/>
  <c r="P993" i="7"/>
  <c r="P989" i="7"/>
  <c r="P985" i="7"/>
  <c r="P981" i="7"/>
  <c r="P977" i="7"/>
  <c r="P973" i="7"/>
  <c r="P969" i="7"/>
  <c r="P965" i="7"/>
  <c r="P961" i="7"/>
  <c r="P957" i="7"/>
  <c r="P953" i="7"/>
  <c r="P949" i="7"/>
  <c r="P945" i="7"/>
  <c r="P941" i="7"/>
  <c r="P937" i="7"/>
  <c r="P933" i="7"/>
  <c r="P929" i="7"/>
  <c r="P925" i="7"/>
  <c r="P921" i="7"/>
  <c r="P917" i="7"/>
  <c r="P913" i="7"/>
  <c r="P909" i="7"/>
  <c r="P905" i="7"/>
  <c r="P901" i="7"/>
  <c r="P897" i="7"/>
  <c r="P893" i="7"/>
  <c r="P889" i="7"/>
  <c r="P885" i="7"/>
  <c r="P881" i="7"/>
  <c r="P877" i="7"/>
  <c r="P873" i="7"/>
  <c r="P869" i="7"/>
  <c r="P865" i="7"/>
  <c r="P861" i="7"/>
  <c r="P857" i="7"/>
  <c r="P853" i="7"/>
  <c r="P849" i="7"/>
  <c r="P845" i="7"/>
  <c r="P841" i="7"/>
  <c r="P837" i="7"/>
  <c r="P833" i="7"/>
  <c r="P829" i="7"/>
  <c r="P825" i="7"/>
  <c r="P821" i="7"/>
  <c r="P817" i="7"/>
  <c r="P813" i="7"/>
  <c r="P809" i="7"/>
  <c r="P805" i="7"/>
  <c r="P801" i="7"/>
  <c r="P797" i="7"/>
  <c r="P793" i="7"/>
  <c r="P789" i="7"/>
  <c r="P785" i="7"/>
  <c r="P781" i="7"/>
  <c r="P777" i="7"/>
  <c r="P773" i="7"/>
  <c r="P769" i="7"/>
  <c r="P765" i="7"/>
  <c r="P761" i="7"/>
  <c r="P757" i="7"/>
  <c r="P753" i="7"/>
  <c r="P749" i="7"/>
  <c r="P745" i="7"/>
  <c r="P741" i="7"/>
  <c r="P737" i="7"/>
  <c r="P733" i="7"/>
  <c r="P729" i="7"/>
  <c r="P725" i="7"/>
  <c r="P721" i="7"/>
  <c r="P717" i="7"/>
  <c r="P713" i="7"/>
  <c r="P709" i="7"/>
  <c r="P705" i="7"/>
  <c r="P701" i="7"/>
  <c r="P697" i="7"/>
  <c r="P693" i="7"/>
  <c r="P689" i="7"/>
  <c r="P685" i="7"/>
  <c r="P681" i="7"/>
  <c r="P677" i="7"/>
  <c r="P673" i="7"/>
  <c r="P669" i="7"/>
  <c r="P665" i="7"/>
  <c r="P1000" i="7"/>
  <c r="P984" i="7"/>
  <c r="P968" i="7"/>
  <c r="P952" i="7"/>
  <c r="P936" i="7"/>
  <c r="P920" i="7"/>
  <c r="P904" i="7"/>
  <c r="P888" i="7"/>
  <c r="P872" i="7"/>
  <c r="P856" i="7"/>
  <c r="P840" i="7"/>
  <c r="P824" i="7"/>
  <c r="P808" i="7"/>
  <c r="P792" i="7"/>
  <c r="P776" i="7"/>
  <c r="P760" i="7"/>
  <c r="P744" i="7"/>
  <c r="P728" i="7"/>
  <c r="P720" i="7"/>
  <c r="P712" i="7"/>
  <c r="P704" i="7"/>
  <c r="P696" i="7"/>
  <c r="P688" i="7"/>
  <c r="P680" i="7"/>
  <c r="P672" i="7"/>
  <c r="P664" i="7"/>
  <c r="P660" i="7"/>
  <c r="P656" i="7"/>
  <c r="P652" i="7"/>
  <c r="P648" i="7"/>
  <c r="P644" i="7"/>
  <c r="P640" i="7"/>
  <c r="P636" i="7"/>
  <c r="P632" i="7"/>
  <c r="P628" i="7"/>
  <c r="P624" i="7"/>
  <c r="P620" i="7"/>
  <c r="P616" i="7"/>
  <c r="P612" i="7"/>
  <c r="P608" i="7"/>
  <c r="P604" i="7"/>
  <c r="P600" i="7"/>
  <c r="P596" i="7"/>
  <c r="P592" i="7"/>
  <c r="P588" i="7"/>
  <c r="P584" i="7"/>
  <c r="P580" i="7"/>
  <c r="P576" i="7"/>
  <c r="P572" i="7"/>
  <c r="P568" i="7"/>
  <c r="P564" i="7"/>
  <c r="P560" i="7"/>
  <c r="P556" i="7"/>
  <c r="P552" i="7"/>
  <c r="P548" i="7"/>
  <c r="P544" i="7"/>
  <c r="P540" i="7"/>
  <c r="P536" i="7"/>
  <c r="P532" i="7"/>
  <c r="P528" i="7"/>
  <c r="P524" i="7"/>
  <c r="P520" i="7"/>
  <c r="P516" i="7"/>
  <c r="P512" i="7"/>
  <c r="P508" i="7"/>
  <c r="P504" i="7"/>
  <c r="P500" i="7"/>
  <c r="P496" i="7"/>
  <c r="P492" i="7"/>
  <c r="P488" i="7"/>
  <c r="P484" i="7"/>
  <c r="P480" i="7"/>
  <c r="P476" i="7"/>
  <c r="P472" i="7"/>
  <c r="P468" i="7"/>
  <c r="P464" i="7"/>
  <c r="P460" i="7"/>
  <c r="P456" i="7"/>
  <c r="P452" i="7"/>
  <c r="P448" i="7"/>
  <c r="P444" i="7"/>
  <c r="P440" i="7"/>
  <c r="P436" i="7"/>
  <c r="P432" i="7"/>
  <c r="P428" i="7"/>
  <c r="P424" i="7"/>
  <c r="P420" i="7"/>
  <c r="P416" i="7"/>
  <c r="P412" i="7"/>
  <c r="P408" i="7"/>
  <c r="P404" i="7"/>
  <c r="P400" i="7"/>
  <c r="P396" i="7"/>
  <c r="P392" i="7"/>
  <c r="P388" i="7"/>
  <c r="P384" i="7"/>
  <c r="P380" i="7"/>
  <c r="P376" i="7"/>
  <c r="P372" i="7"/>
  <c r="P368" i="7"/>
  <c r="P364" i="7"/>
  <c r="P360" i="7"/>
  <c r="P356" i="7"/>
  <c r="P352" i="7"/>
  <c r="P348" i="7"/>
  <c r="P344" i="7"/>
  <c r="P340" i="7"/>
  <c r="P336" i="7"/>
  <c r="P332" i="7"/>
  <c r="P328" i="7"/>
  <c r="P324" i="7"/>
  <c r="P320" i="7"/>
  <c r="P316" i="7"/>
  <c r="P312" i="7"/>
  <c r="P308" i="7"/>
  <c r="P304" i="7"/>
  <c r="P300" i="7"/>
  <c r="P296" i="7"/>
  <c r="P292" i="7"/>
  <c r="P288" i="7"/>
  <c r="P284" i="7"/>
  <c r="P280" i="7"/>
  <c r="P276" i="7"/>
  <c r="P272" i="7"/>
  <c r="P268" i="7"/>
  <c r="P264" i="7"/>
  <c r="P260" i="7"/>
  <c r="P256" i="7"/>
  <c r="P252" i="7"/>
  <c r="P248" i="7"/>
  <c r="P244" i="7"/>
  <c r="P240" i="7"/>
  <c r="P236" i="7"/>
  <c r="P996" i="7"/>
  <c r="P980" i="7"/>
  <c r="P964" i="7"/>
  <c r="P948" i="7"/>
  <c r="P932" i="7"/>
  <c r="P916" i="7"/>
  <c r="P900" i="7"/>
  <c r="P884" i="7"/>
  <c r="P868" i="7"/>
  <c r="P852" i="7"/>
  <c r="P836" i="7"/>
  <c r="P820" i="7"/>
  <c r="P804" i="7"/>
  <c r="P788" i="7"/>
  <c r="P772" i="7"/>
  <c r="P756" i="7"/>
  <c r="P740" i="7"/>
  <c r="P726" i="7"/>
  <c r="P718" i="7"/>
  <c r="P710" i="7"/>
  <c r="P702" i="7"/>
  <c r="P694" i="7"/>
  <c r="P686" i="7"/>
  <c r="P678" i="7"/>
  <c r="P670" i="7"/>
  <c r="P663" i="7"/>
  <c r="P659" i="7"/>
  <c r="P655" i="7"/>
  <c r="P651" i="7"/>
  <c r="P647" i="7"/>
  <c r="P643" i="7"/>
  <c r="P639" i="7"/>
  <c r="P635" i="7"/>
  <c r="P631" i="7"/>
  <c r="P627" i="7"/>
  <c r="P623" i="7"/>
  <c r="P619" i="7"/>
  <c r="P615" i="7"/>
  <c r="P611" i="7"/>
  <c r="P607" i="7"/>
  <c r="P603" i="7"/>
  <c r="P599" i="7"/>
  <c r="P595" i="7"/>
  <c r="P591" i="7"/>
  <c r="P587" i="7"/>
  <c r="P583" i="7"/>
  <c r="P579" i="7"/>
  <c r="P575" i="7"/>
  <c r="P571" i="7"/>
  <c r="P567" i="7"/>
  <c r="P563" i="7"/>
  <c r="P559" i="7"/>
  <c r="P555" i="7"/>
  <c r="P551" i="7"/>
  <c r="P547" i="7"/>
  <c r="P543" i="7"/>
  <c r="P539" i="7"/>
  <c r="P535" i="7"/>
  <c r="P531" i="7"/>
  <c r="P527" i="7"/>
  <c r="P523" i="7"/>
  <c r="P519" i="7"/>
  <c r="P515" i="7"/>
  <c r="P511" i="7"/>
  <c r="P507" i="7"/>
  <c r="P503" i="7"/>
  <c r="P499" i="7"/>
  <c r="P495" i="7"/>
  <c r="P491" i="7"/>
  <c r="P487" i="7"/>
  <c r="P483" i="7"/>
  <c r="P479" i="7"/>
  <c r="P475" i="7"/>
  <c r="P471" i="7"/>
  <c r="P467" i="7"/>
  <c r="P463" i="7"/>
  <c r="P459" i="7"/>
  <c r="P455" i="7"/>
  <c r="P992" i="7"/>
  <c r="P976" i="7"/>
  <c r="P960" i="7"/>
  <c r="P944" i="7"/>
  <c r="P928" i="7"/>
  <c r="P912" i="7"/>
  <c r="P896" i="7"/>
  <c r="P880" i="7"/>
  <c r="P864" i="7"/>
  <c r="P848" i="7"/>
  <c r="P832" i="7"/>
  <c r="P816" i="7"/>
  <c r="P800" i="7"/>
  <c r="P784" i="7"/>
  <c r="P768" i="7"/>
  <c r="P752" i="7"/>
  <c r="P736" i="7"/>
  <c r="P724" i="7"/>
  <c r="P716" i="7"/>
  <c r="P708" i="7"/>
  <c r="P700" i="7"/>
  <c r="P692" i="7"/>
  <c r="P684" i="7"/>
  <c r="P676" i="7"/>
  <c r="P668" i="7"/>
  <c r="P662" i="7"/>
  <c r="P658" i="7"/>
  <c r="P654" i="7"/>
  <c r="P650" i="7"/>
  <c r="P646" i="7"/>
  <c r="P642" i="7"/>
  <c r="P638" i="7"/>
  <c r="P634" i="7"/>
  <c r="P630" i="7"/>
  <c r="P626" i="7"/>
  <c r="P622" i="7"/>
  <c r="P618" i="7"/>
  <c r="P614" i="7"/>
  <c r="P610" i="7"/>
  <c r="P606" i="7"/>
  <c r="P602" i="7"/>
  <c r="P598" i="7"/>
  <c r="P594" i="7"/>
  <c r="P590" i="7"/>
  <c r="P586" i="7"/>
  <c r="P582" i="7"/>
  <c r="P578" i="7"/>
  <c r="P574" i="7"/>
  <c r="P570" i="7"/>
  <c r="P566" i="7"/>
  <c r="P562" i="7"/>
  <c r="P558" i="7"/>
  <c r="P554" i="7"/>
  <c r="P550" i="7"/>
  <c r="P546" i="7"/>
  <c r="P542" i="7"/>
  <c r="P538" i="7"/>
  <c r="P534" i="7"/>
  <c r="P530" i="7"/>
  <c r="P526" i="7"/>
  <c r="P522" i="7"/>
  <c r="P518" i="7"/>
  <c r="P514" i="7"/>
  <c r="P510" i="7"/>
  <c r="P506" i="7"/>
  <c r="P502" i="7"/>
  <c r="P498" i="7"/>
  <c r="P494" i="7"/>
  <c r="P490" i="7"/>
  <c r="P486" i="7"/>
  <c r="P482" i="7"/>
  <c r="P478" i="7"/>
  <c r="P474" i="7"/>
  <c r="P470" i="7"/>
  <c r="P466" i="7"/>
  <c r="P462" i="7"/>
  <c r="P458" i="7"/>
  <c r="P454" i="7"/>
  <c r="P450" i="7"/>
  <c r="P446" i="7"/>
  <c r="P442" i="7"/>
  <c r="P438" i="7"/>
  <c r="P434" i="7"/>
  <c r="P430" i="7"/>
  <c r="P426" i="7"/>
  <c r="P988" i="7"/>
  <c r="P924" i="7"/>
  <c r="P860" i="7"/>
  <c r="P796" i="7"/>
  <c r="P732" i="7"/>
  <c r="P698" i="7"/>
  <c r="P666" i="7"/>
  <c r="P649" i="7"/>
  <c r="P633" i="7"/>
  <c r="P617" i="7"/>
  <c r="P601" i="7"/>
  <c r="P585" i="7"/>
  <c r="P569" i="7"/>
  <c r="P553" i="7"/>
  <c r="P537" i="7"/>
  <c r="P521" i="7"/>
  <c r="P505" i="7"/>
  <c r="P489" i="7"/>
  <c r="P473" i="7"/>
  <c r="P457" i="7"/>
  <c r="P447" i="7"/>
  <c r="P439" i="7"/>
  <c r="P431" i="7"/>
  <c r="P423" i="7"/>
  <c r="P418" i="7"/>
  <c r="P413" i="7"/>
  <c r="P407" i="7"/>
  <c r="P402" i="7"/>
  <c r="P397" i="7"/>
  <c r="P391" i="7"/>
  <c r="P386" i="7"/>
  <c r="P381" i="7"/>
  <c r="P375" i="7"/>
  <c r="P370" i="7"/>
  <c r="P365" i="7"/>
  <c r="P359" i="7"/>
  <c r="P354" i="7"/>
  <c r="P349" i="7"/>
  <c r="P343" i="7"/>
  <c r="P338" i="7"/>
  <c r="P333" i="7"/>
  <c r="P327" i="7"/>
  <c r="P322" i="7"/>
  <c r="P317" i="7"/>
  <c r="P311" i="7"/>
  <c r="P306" i="7"/>
  <c r="P301" i="7"/>
  <c r="P295" i="7"/>
  <c r="P290" i="7"/>
  <c r="P285" i="7"/>
  <c r="P279" i="7"/>
  <c r="P274" i="7"/>
  <c r="P269" i="7"/>
  <c r="P263" i="7"/>
  <c r="P258" i="7"/>
  <c r="P253" i="7"/>
  <c r="P247" i="7"/>
  <c r="P242" i="7"/>
  <c r="P237" i="7"/>
  <c r="P232" i="7"/>
  <c r="P228" i="7"/>
  <c r="P224" i="7"/>
  <c r="P220" i="7"/>
  <c r="P216" i="7"/>
  <c r="P212" i="7"/>
  <c r="P208" i="7"/>
  <c r="P204" i="7"/>
  <c r="P200" i="7"/>
  <c r="P196" i="7"/>
  <c r="P192" i="7"/>
  <c r="P188" i="7"/>
  <c r="P184" i="7"/>
  <c r="P180" i="7"/>
  <c r="P176" i="7"/>
  <c r="P172" i="7"/>
  <c r="P168" i="7"/>
  <c r="P164" i="7"/>
  <c r="P160" i="7"/>
  <c r="P156" i="7"/>
  <c r="P152" i="7"/>
  <c r="P148" i="7"/>
  <c r="P144" i="7"/>
  <c r="P140" i="7"/>
  <c r="P136" i="7"/>
  <c r="P132" i="7"/>
  <c r="P972" i="7"/>
  <c r="P908" i="7"/>
  <c r="P844" i="7"/>
  <c r="P780" i="7"/>
  <c r="P722" i="7"/>
  <c r="P690" i="7"/>
  <c r="P661" i="7"/>
  <c r="P645" i="7"/>
  <c r="P629" i="7"/>
  <c r="P613" i="7"/>
  <c r="P597" i="7"/>
  <c r="P581" i="7"/>
  <c r="P565" i="7"/>
  <c r="P549" i="7"/>
  <c r="P533" i="7"/>
  <c r="P517" i="7"/>
  <c r="P501" i="7"/>
  <c r="P485" i="7"/>
  <c r="P469" i="7"/>
  <c r="P453" i="7"/>
  <c r="P445" i="7"/>
  <c r="P437" i="7"/>
  <c r="P429" i="7"/>
  <c r="P422" i="7"/>
  <c r="P417" i="7"/>
  <c r="P411" i="7"/>
  <c r="P406" i="7"/>
  <c r="P401" i="7"/>
  <c r="P395" i="7"/>
  <c r="P390" i="7"/>
  <c r="P385" i="7"/>
  <c r="P379" i="7"/>
  <c r="P374" i="7"/>
  <c r="P369" i="7"/>
  <c r="P363" i="7"/>
  <c r="P358" i="7"/>
  <c r="P353" i="7"/>
  <c r="P347" i="7"/>
  <c r="P342" i="7"/>
  <c r="P337" i="7"/>
  <c r="P331" i="7"/>
  <c r="P326" i="7"/>
  <c r="P321" i="7"/>
  <c r="P315" i="7"/>
  <c r="P310" i="7"/>
  <c r="P305" i="7"/>
  <c r="P299" i="7"/>
  <c r="P294" i="7"/>
  <c r="P289" i="7"/>
  <c r="P283" i="7"/>
  <c r="P278" i="7"/>
  <c r="P273" i="7"/>
  <c r="P267" i="7"/>
  <c r="P262" i="7"/>
  <c r="P257" i="7"/>
  <c r="P251" i="7"/>
  <c r="P246" i="7"/>
  <c r="P241" i="7"/>
  <c r="P235" i="7"/>
  <c r="P231" i="7"/>
  <c r="P227" i="7"/>
  <c r="P223" i="7"/>
  <c r="P219" i="7"/>
  <c r="P215" i="7"/>
  <c r="P211" i="7"/>
  <c r="P207" i="7"/>
  <c r="P203" i="7"/>
  <c r="P199" i="7"/>
  <c r="P195" i="7"/>
  <c r="P191" i="7"/>
  <c r="P187" i="7"/>
  <c r="P183" i="7"/>
  <c r="P179" i="7"/>
  <c r="P175" i="7"/>
  <c r="P171" i="7"/>
  <c r="P167" i="7"/>
  <c r="P163" i="7"/>
  <c r="P159" i="7"/>
  <c r="P155" i="7"/>
  <c r="P151" i="7"/>
  <c r="P147" i="7"/>
  <c r="P143" i="7"/>
  <c r="P139" i="7"/>
  <c r="P135" i="7"/>
  <c r="P131" i="7"/>
  <c r="P956" i="7"/>
  <c r="P892" i="7"/>
  <c r="P828" i="7"/>
  <c r="P764" i="7"/>
  <c r="P714" i="7"/>
  <c r="P682" i="7"/>
  <c r="P657" i="7"/>
  <c r="P641" i="7"/>
  <c r="P625" i="7"/>
  <c r="P609" i="7"/>
  <c r="P593" i="7"/>
  <c r="P577" i="7"/>
  <c r="P561" i="7"/>
  <c r="P545" i="7"/>
  <c r="P529" i="7"/>
  <c r="P513" i="7"/>
  <c r="P497" i="7"/>
  <c r="P481" i="7"/>
  <c r="P465" i="7"/>
  <c r="P451" i="7"/>
  <c r="P443" i="7"/>
  <c r="P435" i="7"/>
  <c r="P427" i="7"/>
  <c r="P421" i="7"/>
  <c r="P415" i="7"/>
  <c r="P410" i="7"/>
  <c r="P405" i="7"/>
  <c r="P399" i="7"/>
  <c r="P394" i="7"/>
  <c r="P389" i="7"/>
  <c r="P383" i="7"/>
  <c r="P378" i="7"/>
  <c r="P373" i="7"/>
  <c r="P367" i="7"/>
  <c r="P362" i="7"/>
  <c r="P357" i="7"/>
  <c r="P351" i="7"/>
  <c r="P346" i="7"/>
  <c r="P341" i="7"/>
  <c r="P335" i="7"/>
  <c r="P330" i="7"/>
  <c r="P325" i="7"/>
  <c r="P319" i="7"/>
  <c r="P314" i="7"/>
  <c r="P309" i="7"/>
  <c r="P303" i="7"/>
  <c r="P298" i="7"/>
  <c r="P293" i="7"/>
  <c r="P287" i="7"/>
  <c r="P282" i="7"/>
  <c r="P277" i="7"/>
  <c r="P271" i="7"/>
  <c r="P266" i="7"/>
  <c r="P261" i="7"/>
  <c r="P255" i="7"/>
  <c r="P250" i="7"/>
  <c r="P245" i="7"/>
  <c r="P239" i="7"/>
  <c r="P234" i="7"/>
  <c r="P230" i="7"/>
  <c r="P226" i="7"/>
  <c r="P222" i="7"/>
  <c r="P218" i="7"/>
  <c r="P214" i="7"/>
  <c r="P210" i="7"/>
  <c r="P206" i="7"/>
  <c r="P202" i="7"/>
  <c r="P198" i="7"/>
  <c r="P194" i="7"/>
  <c r="P190" i="7"/>
  <c r="P186" i="7"/>
  <c r="P182" i="7"/>
  <c r="P178" i="7"/>
  <c r="P174" i="7"/>
  <c r="P170" i="7"/>
  <c r="P166" i="7"/>
  <c r="P162" i="7"/>
  <c r="P158" i="7"/>
  <c r="P154" i="7"/>
  <c r="P150" i="7"/>
  <c r="P146" i="7"/>
  <c r="P142" i="7"/>
  <c r="P138" i="7"/>
  <c r="P134" i="7"/>
  <c r="P130" i="7"/>
  <c r="P126" i="7"/>
  <c r="P122" i="7"/>
  <c r="P118" i="7"/>
  <c r="P114" i="7"/>
  <c r="P110" i="7"/>
  <c r="P106" i="7"/>
  <c r="P102" i="7"/>
  <c r="P98" i="7"/>
  <c r="P94" i="7"/>
  <c r="P90" i="7"/>
  <c r="P86" i="7"/>
  <c r="P82" i="7"/>
  <c r="P78" i="7"/>
  <c r="P74" i="7"/>
  <c r="P70" i="7"/>
  <c r="P66" i="7"/>
  <c r="P62" i="7"/>
  <c r="P58" i="7"/>
  <c r="P54" i="7"/>
  <c r="P50" i="7"/>
  <c r="P46" i="7"/>
  <c r="P42" i="7"/>
  <c r="P38" i="7"/>
  <c r="P34" i="7"/>
  <c r="P30" i="7"/>
  <c r="P26" i="7"/>
  <c r="P22" i="7"/>
  <c r="P18" i="7"/>
  <c r="P14" i="7"/>
  <c r="P10" i="7"/>
  <c r="P6" i="7"/>
  <c r="P940" i="7"/>
  <c r="P706" i="7"/>
  <c r="P621" i="7"/>
  <c r="P557" i="7"/>
  <c r="P493" i="7"/>
  <c r="P441" i="7"/>
  <c r="P414" i="7"/>
  <c r="P393" i="7"/>
  <c r="P371" i="7"/>
  <c r="P350" i="7"/>
  <c r="P329" i="7"/>
  <c r="P307" i="7"/>
  <c r="P286" i="7"/>
  <c r="P265" i="7"/>
  <c r="P243" i="7"/>
  <c r="P225" i="7"/>
  <c r="P209" i="7"/>
  <c r="P193" i="7"/>
  <c r="P177" i="7"/>
  <c r="P161" i="7"/>
  <c r="P145" i="7"/>
  <c r="P129" i="7"/>
  <c r="P124" i="7"/>
  <c r="P119" i="7"/>
  <c r="P113" i="7"/>
  <c r="P108" i="7"/>
  <c r="P103" i="7"/>
  <c r="P97" i="7"/>
  <c r="P92" i="7"/>
  <c r="P87" i="7"/>
  <c r="P81" i="7"/>
  <c r="P76" i="7"/>
  <c r="P71" i="7"/>
  <c r="P65" i="7"/>
  <c r="P60" i="7"/>
  <c r="P55" i="7"/>
  <c r="P49" i="7"/>
  <c r="P44" i="7"/>
  <c r="P39" i="7"/>
  <c r="P33" i="7"/>
  <c r="P28" i="7"/>
  <c r="P23" i="7"/>
  <c r="P17" i="7"/>
  <c r="P12" i="7"/>
  <c r="P7" i="7"/>
  <c r="P637" i="7"/>
  <c r="P181" i="7"/>
  <c r="P120" i="7"/>
  <c r="P99" i="7"/>
  <c r="P77" i="7"/>
  <c r="P61" i="7"/>
  <c r="P35" i="7"/>
  <c r="P8" i="7"/>
  <c r="P876" i="7"/>
  <c r="P674" i="7"/>
  <c r="P605" i="7"/>
  <c r="P541" i="7"/>
  <c r="P477" i="7"/>
  <c r="P433" i="7"/>
  <c r="P409" i="7"/>
  <c r="P387" i="7"/>
  <c r="P366" i="7"/>
  <c r="P345" i="7"/>
  <c r="P323" i="7"/>
  <c r="P302" i="7"/>
  <c r="P281" i="7"/>
  <c r="P259" i="7"/>
  <c r="P238" i="7"/>
  <c r="P221" i="7"/>
  <c r="P205" i="7"/>
  <c r="P189" i="7"/>
  <c r="P173" i="7"/>
  <c r="P157" i="7"/>
  <c r="P141" i="7"/>
  <c r="P128" i="7"/>
  <c r="P123" i="7"/>
  <c r="P117" i="7"/>
  <c r="P112" i="7"/>
  <c r="P107" i="7"/>
  <c r="P101" i="7"/>
  <c r="P96" i="7"/>
  <c r="P91" i="7"/>
  <c r="P85" i="7"/>
  <c r="P80" i="7"/>
  <c r="P75" i="7"/>
  <c r="P69" i="7"/>
  <c r="P64" i="7"/>
  <c r="P59" i="7"/>
  <c r="P53" i="7"/>
  <c r="P48" i="7"/>
  <c r="P43" i="7"/>
  <c r="P37" i="7"/>
  <c r="P32" i="7"/>
  <c r="P27" i="7"/>
  <c r="P21" i="7"/>
  <c r="P16" i="7"/>
  <c r="P11" i="7"/>
  <c r="P5" i="7"/>
  <c r="P573" i="7"/>
  <c r="P449" i="7"/>
  <c r="P419" i="7"/>
  <c r="P377" i="7"/>
  <c r="P334" i="7"/>
  <c r="P291" i="7"/>
  <c r="P249" i="7"/>
  <c r="P213" i="7"/>
  <c r="P165" i="7"/>
  <c r="P133" i="7"/>
  <c r="P109" i="7"/>
  <c r="P93" i="7"/>
  <c r="P83" i="7"/>
  <c r="P67" i="7"/>
  <c r="P51" i="7"/>
  <c r="P40" i="7"/>
  <c r="P24" i="7"/>
  <c r="P13" i="7"/>
  <c r="P812" i="7"/>
  <c r="P653" i="7"/>
  <c r="P589" i="7"/>
  <c r="P525" i="7"/>
  <c r="P461" i="7"/>
  <c r="P425" i="7"/>
  <c r="P403" i="7"/>
  <c r="P382" i="7"/>
  <c r="P361" i="7"/>
  <c r="P339" i="7"/>
  <c r="P318" i="7"/>
  <c r="P297" i="7"/>
  <c r="P275" i="7"/>
  <c r="P254" i="7"/>
  <c r="P233" i="7"/>
  <c r="P217" i="7"/>
  <c r="P201" i="7"/>
  <c r="P185" i="7"/>
  <c r="P169" i="7"/>
  <c r="P153" i="7"/>
  <c r="P137" i="7"/>
  <c r="P127" i="7"/>
  <c r="P121" i="7"/>
  <c r="P116" i="7"/>
  <c r="P111" i="7"/>
  <c r="P105" i="7"/>
  <c r="P100" i="7"/>
  <c r="P95" i="7"/>
  <c r="P89" i="7"/>
  <c r="P84" i="7"/>
  <c r="P79" i="7"/>
  <c r="P73" i="7"/>
  <c r="P68" i="7"/>
  <c r="P63" i="7"/>
  <c r="P57" i="7"/>
  <c r="P52" i="7"/>
  <c r="P47" i="7"/>
  <c r="P41" i="7"/>
  <c r="P36" i="7"/>
  <c r="P31" i="7"/>
  <c r="P25" i="7"/>
  <c r="P20" i="7"/>
  <c r="P15" i="7"/>
  <c r="P9" i="7"/>
  <c r="P748" i="7"/>
  <c r="P509" i="7"/>
  <c r="P398" i="7"/>
  <c r="P355" i="7"/>
  <c r="P313" i="7"/>
  <c r="P270" i="7"/>
  <c r="P229" i="7"/>
  <c r="P197" i="7"/>
  <c r="P149" i="7"/>
  <c r="P125" i="7"/>
  <c r="P115" i="7"/>
  <c r="P104" i="7"/>
  <c r="P88" i="7"/>
  <c r="P72" i="7"/>
  <c r="P56" i="7"/>
  <c r="P45" i="7"/>
  <c r="P29" i="7"/>
  <c r="P19" i="7"/>
  <c r="Q29" i="7" l="1"/>
  <c r="R29" i="7"/>
  <c r="R88" i="7"/>
  <c r="Q88" i="7"/>
  <c r="Q149" i="7"/>
  <c r="R149" i="7"/>
  <c r="R68" i="7"/>
  <c r="Q68" i="7"/>
  <c r="Q89" i="7"/>
  <c r="R89" i="7"/>
  <c r="Q201" i="7"/>
  <c r="R201" i="7"/>
  <c r="Q361" i="7"/>
  <c r="R361" i="7"/>
  <c r="Q419" i="7"/>
  <c r="R419" i="7"/>
  <c r="R32" i="7"/>
  <c r="Q32" i="7"/>
  <c r="Q117" i="7"/>
  <c r="R117" i="7"/>
  <c r="Q541" i="7"/>
  <c r="R541" i="7"/>
  <c r="Q7" i="7"/>
  <c r="R7" i="7"/>
  <c r="R940" i="7"/>
  <c r="Q940" i="7"/>
  <c r="R50" i="7"/>
  <c r="Q50" i="7"/>
  <c r="R98" i="7"/>
  <c r="Q98" i="7"/>
  <c r="R146" i="7"/>
  <c r="Q146" i="7"/>
  <c r="R194" i="7"/>
  <c r="Q194" i="7"/>
  <c r="Q245" i="7"/>
  <c r="R245" i="7"/>
  <c r="Q309" i="7"/>
  <c r="R309" i="7"/>
  <c r="Q373" i="7"/>
  <c r="R373" i="7"/>
  <c r="Q443" i="7"/>
  <c r="R443" i="7"/>
  <c r="R956" i="7"/>
  <c r="Q956" i="7"/>
  <c r="Q175" i="7"/>
  <c r="R175" i="7"/>
  <c r="Q223" i="7"/>
  <c r="R223" i="7"/>
  <c r="Q283" i="7"/>
  <c r="R283" i="7"/>
  <c r="Q347" i="7"/>
  <c r="R347" i="7"/>
  <c r="Q485" i="7"/>
  <c r="R485" i="7"/>
  <c r="Q19" i="7"/>
  <c r="R19" i="7"/>
  <c r="R72" i="7"/>
  <c r="Q72" i="7"/>
  <c r="Q125" i="7"/>
  <c r="R125" i="7"/>
  <c r="R270" i="7"/>
  <c r="Q270" i="7"/>
  <c r="Q509" i="7"/>
  <c r="R509" i="7"/>
  <c r="R20" i="7"/>
  <c r="Q20" i="7"/>
  <c r="Q41" i="7"/>
  <c r="R41" i="7"/>
  <c r="Q63" i="7"/>
  <c r="R63" i="7"/>
  <c r="R84" i="7"/>
  <c r="Q84" i="7"/>
  <c r="Q105" i="7"/>
  <c r="R105" i="7"/>
  <c r="Q127" i="7"/>
  <c r="R127" i="7"/>
  <c r="Q185" i="7"/>
  <c r="R185" i="7"/>
  <c r="R254" i="7"/>
  <c r="Q254" i="7"/>
  <c r="Q339" i="7"/>
  <c r="R339" i="7"/>
  <c r="Q425" i="7"/>
  <c r="R425" i="7"/>
  <c r="Q653" i="7"/>
  <c r="R653" i="7"/>
  <c r="R40" i="7"/>
  <c r="Q40" i="7"/>
  <c r="Q93" i="7"/>
  <c r="R93" i="7"/>
  <c r="Q213" i="7"/>
  <c r="R213" i="7"/>
  <c r="Q377" i="7"/>
  <c r="R377" i="7"/>
  <c r="Q5" i="7"/>
  <c r="R5" i="7"/>
  <c r="Q27" i="7"/>
  <c r="R27" i="7"/>
  <c r="R48" i="7"/>
  <c r="Q48" i="7"/>
  <c r="Q69" i="7"/>
  <c r="R69" i="7"/>
  <c r="Q91" i="7"/>
  <c r="R91" i="7"/>
  <c r="R112" i="7"/>
  <c r="Q112" i="7"/>
  <c r="Q141" i="7"/>
  <c r="R141" i="7"/>
  <c r="Q205" i="7"/>
  <c r="R205" i="7"/>
  <c r="Q281" i="7"/>
  <c r="R281" i="7"/>
  <c r="R366" i="7"/>
  <c r="Q366" i="7"/>
  <c r="Q477" i="7"/>
  <c r="R477" i="7"/>
  <c r="R876" i="7"/>
  <c r="Q876" i="7"/>
  <c r="Q77" i="7"/>
  <c r="R77" i="7"/>
  <c r="Q637" i="7"/>
  <c r="R637" i="7"/>
  <c r="Q23" i="7"/>
  <c r="R23" i="7"/>
  <c r="R44" i="7"/>
  <c r="Q44" i="7"/>
  <c r="Q65" i="7"/>
  <c r="R65" i="7"/>
  <c r="Q87" i="7"/>
  <c r="R87" i="7"/>
  <c r="R108" i="7"/>
  <c r="Q108" i="7"/>
  <c r="Q129" i="7"/>
  <c r="R129" i="7"/>
  <c r="Q193" i="7"/>
  <c r="R193" i="7"/>
  <c r="Q265" i="7"/>
  <c r="R265" i="7"/>
  <c r="R350" i="7"/>
  <c r="Q350" i="7"/>
  <c r="Q441" i="7"/>
  <c r="R441" i="7"/>
  <c r="R706" i="7"/>
  <c r="Q706" i="7"/>
  <c r="R14" i="7"/>
  <c r="Q14" i="7"/>
  <c r="R30" i="7"/>
  <c r="Q30" i="7"/>
  <c r="R46" i="7"/>
  <c r="Q46" i="7"/>
  <c r="R62" i="7"/>
  <c r="Q62" i="7"/>
  <c r="R78" i="7"/>
  <c r="Q78" i="7"/>
  <c r="R94" i="7"/>
  <c r="Q94" i="7"/>
  <c r="R110" i="7"/>
  <c r="Q110" i="7"/>
  <c r="R126" i="7"/>
  <c r="Q126" i="7"/>
  <c r="R142" i="7"/>
  <c r="Q142" i="7"/>
  <c r="R158" i="7"/>
  <c r="Q158" i="7"/>
  <c r="R174" i="7"/>
  <c r="Q174" i="7"/>
  <c r="R190" i="7"/>
  <c r="Q190" i="7"/>
  <c r="R206" i="7"/>
  <c r="Q206" i="7"/>
  <c r="R222" i="7"/>
  <c r="Q222" i="7"/>
  <c r="Q239" i="7"/>
  <c r="R239" i="7"/>
  <c r="Q261" i="7"/>
  <c r="R261" i="7"/>
  <c r="R282" i="7"/>
  <c r="Q282" i="7"/>
  <c r="Q303" i="7"/>
  <c r="R303" i="7"/>
  <c r="Q325" i="7"/>
  <c r="R325" i="7"/>
  <c r="R346" i="7"/>
  <c r="Q346" i="7"/>
  <c r="Q367" i="7"/>
  <c r="R367" i="7"/>
  <c r="Q389" i="7"/>
  <c r="R389" i="7"/>
  <c r="R410" i="7"/>
  <c r="Q410" i="7"/>
  <c r="Q435" i="7"/>
  <c r="R435" i="7"/>
  <c r="Q481" i="7"/>
  <c r="R481" i="7"/>
  <c r="Q545" i="7"/>
  <c r="R545" i="7"/>
  <c r="Q609" i="7"/>
  <c r="R609" i="7"/>
  <c r="R682" i="7"/>
  <c r="Q682" i="7"/>
  <c r="R892" i="7"/>
  <c r="Q892" i="7"/>
  <c r="Q139" i="7"/>
  <c r="R139" i="7"/>
  <c r="Q155" i="7"/>
  <c r="R155" i="7"/>
  <c r="Q171" i="7"/>
  <c r="R171" i="7"/>
  <c r="Q187" i="7"/>
  <c r="R187" i="7"/>
  <c r="Q203" i="7"/>
  <c r="R203" i="7"/>
  <c r="Q219" i="7"/>
  <c r="R219" i="7"/>
  <c r="Q235" i="7"/>
  <c r="R235" i="7"/>
  <c r="Q257" i="7"/>
  <c r="R257" i="7"/>
  <c r="R278" i="7"/>
  <c r="Q278" i="7"/>
  <c r="Q299" i="7"/>
  <c r="R299" i="7"/>
  <c r="Q321" i="7"/>
  <c r="R321" i="7"/>
  <c r="R342" i="7"/>
  <c r="Q342" i="7"/>
  <c r="Q363" i="7"/>
  <c r="R363" i="7"/>
  <c r="Q385" i="7"/>
  <c r="R385" i="7"/>
  <c r="R406" i="7"/>
  <c r="Q406" i="7"/>
  <c r="Q429" i="7"/>
  <c r="R429" i="7"/>
  <c r="Q469" i="7"/>
  <c r="R469" i="7"/>
  <c r="Q533" i="7"/>
  <c r="R533" i="7"/>
  <c r="Q597" i="7"/>
  <c r="R597" i="7"/>
  <c r="Q661" i="7"/>
  <c r="R661" i="7"/>
  <c r="R844" i="7"/>
  <c r="Q844" i="7"/>
  <c r="R136" i="7"/>
  <c r="Q136" i="7"/>
  <c r="R152" i="7"/>
  <c r="Q152" i="7"/>
  <c r="R168" i="7"/>
  <c r="Q168" i="7"/>
  <c r="R184" i="7"/>
  <c r="Q184" i="7"/>
  <c r="R200" i="7"/>
  <c r="Q200" i="7"/>
  <c r="R216" i="7"/>
  <c r="Q216" i="7"/>
  <c r="R232" i="7"/>
  <c r="Q232" i="7"/>
  <c r="Q253" i="7"/>
  <c r="R253" i="7"/>
  <c r="R274" i="7"/>
  <c r="Q274" i="7"/>
  <c r="Q295" i="7"/>
  <c r="R295" i="7"/>
  <c r="Q317" i="7"/>
  <c r="R317" i="7"/>
  <c r="R338" i="7"/>
  <c r="Q338" i="7"/>
  <c r="Q359" i="7"/>
  <c r="R359" i="7"/>
  <c r="Q381" i="7"/>
  <c r="R381" i="7"/>
  <c r="R402" i="7"/>
  <c r="Q402" i="7"/>
  <c r="Q423" i="7"/>
  <c r="R423" i="7"/>
  <c r="Q457" i="7"/>
  <c r="R457" i="7"/>
  <c r="Q521" i="7"/>
  <c r="R521" i="7"/>
  <c r="Q585" i="7"/>
  <c r="R585" i="7"/>
  <c r="Q649" i="7"/>
  <c r="R649" i="7"/>
  <c r="R796" i="7"/>
  <c r="Q796" i="7"/>
  <c r="R426" i="7"/>
  <c r="Q426" i="7"/>
  <c r="R442" i="7"/>
  <c r="Q442" i="7"/>
  <c r="R458" i="7"/>
  <c r="Q458" i="7"/>
  <c r="R474" i="7"/>
  <c r="Q474" i="7"/>
  <c r="R490" i="7"/>
  <c r="Q490" i="7"/>
  <c r="R506" i="7"/>
  <c r="Q506" i="7"/>
  <c r="R522" i="7"/>
  <c r="Q522" i="7"/>
  <c r="R538" i="7"/>
  <c r="Q538" i="7"/>
  <c r="R554" i="7"/>
  <c r="Q554" i="7"/>
  <c r="R570" i="7"/>
  <c r="Q570" i="7"/>
  <c r="R586" i="7"/>
  <c r="Q586" i="7"/>
  <c r="R602" i="7"/>
  <c r="Q602" i="7"/>
  <c r="R618" i="7"/>
  <c r="Q618" i="7"/>
  <c r="R634" i="7"/>
  <c r="Q634" i="7"/>
  <c r="R650" i="7"/>
  <c r="Q650" i="7"/>
  <c r="R668" i="7"/>
  <c r="Q668" i="7"/>
  <c r="R700" i="7"/>
  <c r="Q700" i="7"/>
  <c r="R736" i="7"/>
  <c r="Q736" i="7"/>
  <c r="R800" i="7"/>
  <c r="Q800" i="7"/>
  <c r="R864" i="7"/>
  <c r="Q864" i="7"/>
  <c r="R928" i="7"/>
  <c r="Q928" i="7"/>
  <c r="R992" i="7"/>
  <c r="Q992" i="7"/>
  <c r="Q467" i="7"/>
  <c r="R467" i="7"/>
  <c r="Q483" i="7"/>
  <c r="R483" i="7"/>
  <c r="Q499" i="7"/>
  <c r="R499" i="7"/>
  <c r="Q515" i="7"/>
  <c r="R515" i="7"/>
  <c r="Q531" i="7"/>
  <c r="R531" i="7"/>
  <c r="Q547" i="7"/>
  <c r="R547" i="7"/>
  <c r="Q563" i="7"/>
  <c r="R563" i="7"/>
  <c r="Q579" i="7"/>
  <c r="R579" i="7"/>
  <c r="Q595" i="7"/>
  <c r="R595" i="7"/>
  <c r="Q611" i="7"/>
  <c r="R611" i="7"/>
  <c r="Q627" i="7"/>
  <c r="R627" i="7"/>
  <c r="Q643" i="7"/>
  <c r="R643" i="7"/>
  <c r="Q659" i="7"/>
  <c r="R659" i="7"/>
  <c r="R686" i="7"/>
  <c r="Q686" i="7"/>
  <c r="R718" i="7"/>
  <c r="Q718" i="7"/>
  <c r="R772" i="7"/>
  <c r="Q772" i="7"/>
  <c r="R836" i="7"/>
  <c r="Q836" i="7"/>
  <c r="R900" i="7"/>
  <c r="Q900" i="7"/>
  <c r="R964" i="7"/>
  <c r="Q964" i="7"/>
  <c r="R240" i="7"/>
  <c r="Q240" i="7"/>
  <c r="R256" i="7"/>
  <c r="Q256" i="7"/>
  <c r="R272" i="7"/>
  <c r="Q272" i="7"/>
  <c r="R288" i="7"/>
  <c r="Q288" i="7"/>
  <c r="R304" i="7"/>
  <c r="Q304" i="7"/>
  <c r="R320" i="7"/>
  <c r="Q320" i="7"/>
  <c r="R336" i="7"/>
  <c r="Q336" i="7"/>
  <c r="R352" i="7"/>
  <c r="Q352" i="7"/>
  <c r="R368" i="7"/>
  <c r="Q368" i="7"/>
  <c r="R384" i="7"/>
  <c r="Q384" i="7"/>
  <c r="R400" i="7"/>
  <c r="Q400" i="7"/>
  <c r="R416" i="7"/>
  <c r="Q416" i="7"/>
  <c r="R432" i="7"/>
  <c r="Q432" i="7"/>
  <c r="R448" i="7"/>
  <c r="Q448" i="7"/>
  <c r="R464" i="7"/>
  <c r="Q464" i="7"/>
  <c r="R480" i="7"/>
  <c r="Q480" i="7"/>
  <c r="R496" i="7"/>
  <c r="Q496" i="7"/>
  <c r="R512" i="7"/>
  <c r="Q512" i="7"/>
  <c r="R528" i="7"/>
  <c r="Q528" i="7"/>
  <c r="R544" i="7"/>
  <c r="Q544" i="7"/>
  <c r="R560" i="7"/>
  <c r="Q560" i="7"/>
  <c r="R576" i="7"/>
  <c r="Q576" i="7"/>
  <c r="R592" i="7"/>
  <c r="Q592" i="7"/>
  <c r="R608" i="7"/>
  <c r="Q608" i="7"/>
  <c r="R624" i="7"/>
  <c r="Q624" i="7"/>
  <c r="R640" i="7"/>
  <c r="Q640" i="7"/>
  <c r="R656" i="7"/>
  <c r="Q656" i="7"/>
  <c r="R680" i="7"/>
  <c r="Q680" i="7"/>
  <c r="R712" i="7"/>
  <c r="Q712" i="7"/>
  <c r="R760" i="7"/>
  <c r="Q760" i="7"/>
  <c r="R824" i="7"/>
  <c r="Q824" i="7"/>
  <c r="R888" i="7"/>
  <c r="Q888" i="7"/>
  <c r="R952" i="7"/>
  <c r="Q952" i="7"/>
  <c r="Q665" i="7"/>
  <c r="R665" i="7"/>
  <c r="Q681" i="7"/>
  <c r="R681" i="7"/>
  <c r="Q697" i="7"/>
  <c r="R697" i="7"/>
  <c r="Q713" i="7"/>
  <c r="R713" i="7"/>
  <c r="Q729" i="7"/>
  <c r="R729" i="7"/>
  <c r="Q745" i="7"/>
  <c r="R745" i="7"/>
  <c r="Q761" i="7"/>
  <c r="R761" i="7"/>
  <c r="R777" i="7"/>
  <c r="Q777" i="7"/>
  <c r="R793" i="7"/>
  <c r="Q793" i="7"/>
  <c r="R809" i="7"/>
  <c r="Q809" i="7"/>
  <c r="R825" i="7"/>
  <c r="Q825" i="7"/>
  <c r="R841" i="7"/>
  <c r="Q841" i="7"/>
  <c r="R857" i="7"/>
  <c r="Q857" i="7"/>
  <c r="R873" i="7"/>
  <c r="Q873" i="7"/>
  <c r="R889" i="7"/>
  <c r="Q889" i="7"/>
  <c r="R905" i="7"/>
  <c r="Q905" i="7"/>
  <c r="R921" i="7"/>
  <c r="Q921" i="7"/>
  <c r="R937" i="7"/>
  <c r="Q937" i="7"/>
  <c r="R953" i="7"/>
  <c r="Q953" i="7"/>
  <c r="R969" i="7"/>
  <c r="Q969" i="7"/>
  <c r="R985" i="7"/>
  <c r="Q985" i="7"/>
  <c r="R1001" i="7"/>
  <c r="Q1001" i="7"/>
  <c r="R742" i="7"/>
  <c r="Q742" i="7"/>
  <c r="R758" i="7"/>
  <c r="Q758" i="7"/>
  <c r="R774" i="7"/>
  <c r="Q774" i="7"/>
  <c r="R790" i="7"/>
  <c r="Q790" i="7"/>
  <c r="R806" i="7"/>
  <c r="Q806" i="7"/>
  <c r="R822" i="7"/>
  <c r="Q822" i="7"/>
  <c r="R838" i="7"/>
  <c r="Q838" i="7"/>
  <c r="R854" i="7"/>
  <c r="Q854" i="7"/>
  <c r="R870" i="7"/>
  <c r="Q870" i="7"/>
  <c r="R886" i="7"/>
  <c r="Q886" i="7"/>
  <c r="R902" i="7"/>
  <c r="Q902" i="7"/>
  <c r="R918" i="7"/>
  <c r="Q918" i="7"/>
  <c r="R934" i="7"/>
  <c r="Q934" i="7"/>
  <c r="R950" i="7"/>
  <c r="Q950" i="7"/>
  <c r="R966" i="7"/>
  <c r="Q966" i="7"/>
  <c r="R982" i="7"/>
  <c r="Q982" i="7"/>
  <c r="R998" i="7"/>
  <c r="Q998" i="7"/>
  <c r="Q675" i="7"/>
  <c r="R675" i="7"/>
  <c r="Q691" i="7"/>
  <c r="R691" i="7"/>
  <c r="Q707" i="7"/>
  <c r="R707" i="7"/>
  <c r="Q723" i="7"/>
  <c r="R723" i="7"/>
  <c r="Q739" i="7"/>
  <c r="R739" i="7"/>
  <c r="Q755" i="7"/>
  <c r="R755" i="7"/>
  <c r="R771" i="7"/>
  <c r="Q771" i="7"/>
  <c r="R787" i="7"/>
  <c r="Q787" i="7"/>
  <c r="R803" i="7"/>
  <c r="Q803" i="7"/>
  <c r="R819" i="7"/>
  <c r="Q819" i="7"/>
  <c r="Q835" i="7"/>
  <c r="R835" i="7"/>
  <c r="Q851" i="7"/>
  <c r="R851" i="7"/>
  <c r="Q867" i="7"/>
  <c r="R867" i="7"/>
  <c r="Q883" i="7"/>
  <c r="R883" i="7"/>
  <c r="Q899" i="7"/>
  <c r="R899" i="7"/>
  <c r="R915" i="7"/>
  <c r="Q915" i="7"/>
  <c r="R931" i="7"/>
  <c r="Q931" i="7"/>
  <c r="R947" i="7"/>
  <c r="Q947" i="7"/>
  <c r="R963" i="7"/>
  <c r="Q963" i="7"/>
  <c r="R979" i="7"/>
  <c r="Q979" i="7"/>
  <c r="R995" i="7"/>
  <c r="Q995" i="7"/>
  <c r="Q313" i="7"/>
  <c r="R313" i="7"/>
  <c r="Q47" i="7"/>
  <c r="R47" i="7"/>
  <c r="Q111" i="7"/>
  <c r="R111" i="7"/>
  <c r="R812" i="7"/>
  <c r="Q812" i="7"/>
  <c r="Q51" i="7"/>
  <c r="R51" i="7"/>
  <c r="Q109" i="7"/>
  <c r="R109" i="7"/>
  <c r="Q53" i="7"/>
  <c r="R53" i="7"/>
  <c r="R96" i="7"/>
  <c r="Q96" i="7"/>
  <c r="Q157" i="7"/>
  <c r="R157" i="7"/>
  <c r="Q387" i="7"/>
  <c r="R387" i="7"/>
  <c r="R8" i="7"/>
  <c r="Q8" i="7"/>
  <c r="Q49" i="7"/>
  <c r="R49" i="7"/>
  <c r="Q71" i="7"/>
  <c r="R71" i="7"/>
  <c r="Q113" i="7"/>
  <c r="R113" i="7"/>
  <c r="Q209" i="7"/>
  <c r="R209" i="7"/>
  <c r="Q493" i="7"/>
  <c r="R493" i="7"/>
  <c r="R34" i="7"/>
  <c r="Q34" i="7"/>
  <c r="R66" i="7"/>
  <c r="Q66" i="7"/>
  <c r="R130" i="7"/>
  <c r="Q130" i="7"/>
  <c r="R162" i="7"/>
  <c r="Q162" i="7"/>
  <c r="R226" i="7"/>
  <c r="Q226" i="7"/>
  <c r="Q287" i="7"/>
  <c r="R287" i="7"/>
  <c r="R330" i="7"/>
  <c r="Q330" i="7"/>
  <c r="Q415" i="7"/>
  <c r="R415" i="7"/>
  <c r="Q561" i="7"/>
  <c r="R561" i="7"/>
  <c r="Q625" i="7"/>
  <c r="R625" i="7"/>
  <c r="Q159" i="7"/>
  <c r="R159" i="7"/>
  <c r="Q207" i="7"/>
  <c r="R207" i="7"/>
  <c r="Q241" i="7"/>
  <c r="R241" i="7"/>
  <c r="Q305" i="7"/>
  <c r="R305" i="7"/>
  <c r="R390" i="7"/>
  <c r="Q390" i="7"/>
  <c r="Q437" i="7"/>
  <c r="R437" i="7"/>
  <c r="Q613" i="7"/>
  <c r="R613" i="7"/>
  <c r="R690" i="7"/>
  <c r="Q690" i="7"/>
  <c r="R140" i="7"/>
  <c r="Q140" i="7"/>
  <c r="R156" i="7"/>
  <c r="Q156" i="7"/>
  <c r="R204" i="7"/>
  <c r="Q204" i="7"/>
  <c r="Q237" i="7"/>
  <c r="R237" i="7"/>
  <c r="R258" i="7"/>
  <c r="Q258" i="7"/>
  <c r="R322" i="7"/>
  <c r="Q322" i="7"/>
  <c r="Q343" i="7"/>
  <c r="R343" i="7"/>
  <c r="R386" i="7"/>
  <c r="Q386" i="7"/>
  <c r="Q431" i="7"/>
  <c r="R431" i="7"/>
  <c r="Q601" i="7"/>
  <c r="R601" i="7"/>
  <c r="R666" i="7"/>
  <c r="Q666" i="7"/>
  <c r="R430" i="7"/>
  <c r="Q430" i="7"/>
  <c r="R462" i="7"/>
  <c r="Q462" i="7"/>
  <c r="R494" i="7"/>
  <c r="Q494" i="7"/>
  <c r="R526" i="7"/>
  <c r="Q526" i="7"/>
  <c r="R558" i="7"/>
  <c r="Q558" i="7"/>
  <c r="R590" i="7"/>
  <c r="Q590" i="7"/>
  <c r="R622" i="7"/>
  <c r="Q622" i="7"/>
  <c r="R654" i="7"/>
  <c r="Q654" i="7"/>
  <c r="R708" i="7"/>
  <c r="Q708" i="7"/>
  <c r="R308" i="7"/>
  <c r="Q308" i="7"/>
  <c r="R340" i="7"/>
  <c r="Q340" i="7"/>
  <c r="R372" i="7"/>
  <c r="Q372" i="7"/>
  <c r="R404" i="7"/>
  <c r="Q404" i="7"/>
  <c r="R436" i="7"/>
  <c r="Q436" i="7"/>
  <c r="R468" i="7"/>
  <c r="Q468" i="7"/>
  <c r="R500" i="7"/>
  <c r="Q500" i="7"/>
  <c r="R532" i="7"/>
  <c r="Q532" i="7"/>
  <c r="R564" i="7"/>
  <c r="Q564" i="7"/>
  <c r="R596" i="7"/>
  <c r="Q596" i="7"/>
  <c r="R628" i="7"/>
  <c r="Q628" i="7"/>
  <c r="R660" i="7"/>
  <c r="Q660" i="7"/>
  <c r="R720" i="7"/>
  <c r="Q720" i="7"/>
  <c r="R840" i="7"/>
  <c r="Q840" i="7"/>
  <c r="R968" i="7"/>
  <c r="Q968" i="7"/>
  <c r="Q669" i="7"/>
  <c r="R669" i="7"/>
  <c r="Q701" i="7"/>
  <c r="R701" i="7"/>
  <c r="Q733" i="7"/>
  <c r="R733" i="7"/>
  <c r="Q765" i="7"/>
  <c r="R765" i="7"/>
  <c r="R797" i="7"/>
  <c r="Q797" i="7"/>
  <c r="R829" i="7"/>
  <c r="Q829" i="7"/>
  <c r="R861" i="7"/>
  <c r="Q861" i="7"/>
  <c r="R893" i="7"/>
  <c r="Q893" i="7"/>
  <c r="R925" i="7"/>
  <c r="Q925" i="7"/>
  <c r="R957" i="7"/>
  <c r="Q957" i="7"/>
  <c r="R989" i="7"/>
  <c r="Q989" i="7"/>
  <c r="R746" i="7"/>
  <c r="Q746" i="7"/>
  <c r="R778" i="7"/>
  <c r="Q778" i="7"/>
  <c r="R810" i="7"/>
  <c r="Q810" i="7"/>
  <c r="R842" i="7"/>
  <c r="Q842" i="7"/>
  <c r="R874" i="7"/>
  <c r="Q874" i="7"/>
  <c r="R890" i="7"/>
  <c r="Q890" i="7"/>
  <c r="R922" i="7"/>
  <c r="Q922" i="7"/>
  <c r="R954" i="7"/>
  <c r="Q954" i="7"/>
  <c r="R986" i="7"/>
  <c r="Q986" i="7"/>
  <c r="Q679" i="7"/>
  <c r="R679" i="7"/>
  <c r="Q711" i="7"/>
  <c r="R711" i="7"/>
  <c r="Q743" i="7"/>
  <c r="R743" i="7"/>
  <c r="R775" i="7"/>
  <c r="Q775" i="7"/>
  <c r="R807" i="7"/>
  <c r="Q807" i="7"/>
  <c r="R839" i="7"/>
  <c r="Q839" i="7"/>
  <c r="R871" i="7"/>
  <c r="Q871" i="7"/>
  <c r="R903" i="7"/>
  <c r="Q903" i="7"/>
  <c r="R935" i="7"/>
  <c r="Q935" i="7"/>
  <c r="R967" i="7"/>
  <c r="Q967" i="7"/>
  <c r="R983" i="7"/>
  <c r="Q983" i="7"/>
  <c r="R999" i="7"/>
  <c r="Q999" i="7"/>
  <c r="Q45" i="7"/>
  <c r="R45" i="7"/>
  <c r="R104" i="7"/>
  <c r="Q104" i="7"/>
  <c r="Q197" i="7"/>
  <c r="R197" i="7"/>
  <c r="Q9" i="7"/>
  <c r="R9" i="7"/>
  <c r="R52" i="7"/>
  <c r="Q52" i="7"/>
  <c r="Q95" i="7"/>
  <c r="R95" i="7"/>
  <c r="Q153" i="7"/>
  <c r="R153" i="7"/>
  <c r="Q297" i="7"/>
  <c r="R297" i="7"/>
  <c r="R382" i="7"/>
  <c r="Q382" i="7"/>
  <c r="Q67" i="7"/>
  <c r="R67" i="7"/>
  <c r="Q133" i="7"/>
  <c r="R133" i="7"/>
  <c r="Q291" i="7"/>
  <c r="R291" i="7"/>
  <c r="R16" i="7"/>
  <c r="Q16" i="7"/>
  <c r="Q37" i="7"/>
  <c r="R37" i="7"/>
  <c r="Q101" i="7"/>
  <c r="R101" i="7"/>
  <c r="Q173" i="7"/>
  <c r="R173" i="7"/>
  <c r="R238" i="7"/>
  <c r="Q238" i="7"/>
  <c r="Q605" i="7"/>
  <c r="R605" i="7"/>
  <c r="Q35" i="7"/>
  <c r="R35" i="7"/>
  <c r="R12" i="7"/>
  <c r="Q12" i="7"/>
  <c r="Q55" i="7"/>
  <c r="R55" i="7"/>
  <c r="Q97" i="7"/>
  <c r="R97" i="7"/>
  <c r="Q161" i="7"/>
  <c r="R161" i="7"/>
  <c r="Q307" i="7"/>
  <c r="R307" i="7"/>
  <c r="Q393" i="7"/>
  <c r="R393" i="7"/>
  <c r="R6" i="7"/>
  <c r="Q6" i="7"/>
  <c r="R38" i="7"/>
  <c r="Q38" i="7"/>
  <c r="R70" i="7"/>
  <c r="Q70" i="7"/>
  <c r="R102" i="7"/>
  <c r="Q102" i="7"/>
  <c r="R134" i="7"/>
  <c r="Q134" i="7"/>
  <c r="R166" i="7"/>
  <c r="Q166" i="7"/>
  <c r="R198" i="7"/>
  <c r="Q198" i="7"/>
  <c r="R230" i="7"/>
  <c r="Q230" i="7"/>
  <c r="Q271" i="7"/>
  <c r="R271" i="7"/>
  <c r="R314" i="7"/>
  <c r="Q314" i="7"/>
  <c r="Q357" i="7"/>
  <c r="R357" i="7"/>
  <c r="Q399" i="7"/>
  <c r="R399" i="7"/>
  <c r="Q451" i="7"/>
  <c r="R451" i="7"/>
  <c r="Q577" i="7"/>
  <c r="R577" i="7"/>
  <c r="Q641" i="7"/>
  <c r="R641" i="7"/>
  <c r="Q131" i="7"/>
  <c r="R131" i="7"/>
  <c r="Q163" i="7"/>
  <c r="R163" i="7"/>
  <c r="Q179" i="7"/>
  <c r="R179" i="7"/>
  <c r="Q211" i="7"/>
  <c r="R211" i="7"/>
  <c r="R246" i="7"/>
  <c r="Q246" i="7"/>
  <c r="Q289" i="7"/>
  <c r="R289" i="7"/>
  <c r="Q331" i="7"/>
  <c r="R331" i="7"/>
  <c r="R374" i="7"/>
  <c r="Q374" i="7"/>
  <c r="Q417" i="7"/>
  <c r="R417" i="7"/>
  <c r="Q501" i="7"/>
  <c r="R501" i="7"/>
  <c r="Q629" i="7"/>
  <c r="R629" i="7"/>
  <c r="R768" i="7"/>
  <c r="Q768" i="7"/>
  <c r="R896" i="7"/>
  <c r="Q896" i="7"/>
  <c r="Q475" i="7"/>
  <c r="R475" i="7"/>
  <c r="Q507" i="7"/>
  <c r="R507" i="7"/>
  <c r="Q539" i="7"/>
  <c r="R539" i="7"/>
  <c r="Q571" i="7"/>
  <c r="R571" i="7"/>
  <c r="Q603" i="7"/>
  <c r="R603" i="7"/>
  <c r="Q619" i="7"/>
  <c r="R619" i="7"/>
  <c r="Q651" i="7"/>
  <c r="R651" i="7"/>
  <c r="R740" i="7"/>
  <c r="Q740" i="7"/>
  <c r="R996" i="7"/>
  <c r="Q996" i="7"/>
  <c r="R264" i="7"/>
  <c r="Q264" i="7"/>
  <c r="R296" i="7"/>
  <c r="Q296" i="7"/>
  <c r="R328" i="7"/>
  <c r="Q328" i="7"/>
  <c r="R360" i="7"/>
  <c r="Q360" i="7"/>
  <c r="R392" i="7"/>
  <c r="Q392" i="7"/>
  <c r="R424" i="7"/>
  <c r="Q424" i="7"/>
  <c r="R456" i="7"/>
  <c r="Q456" i="7"/>
  <c r="R488" i="7"/>
  <c r="Q488" i="7"/>
  <c r="R520" i="7"/>
  <c r="Q520" i="7"/>
  <c r="R552" i="7"/>
  <c r="Q552" i="7"/>
  <c r="R584" i="7"/>
  <c r="Q584" i="7"/>
  <c r="R616" i="7"/>
  <c r="Q616" i="7"/>
  <c r="R664" i="7"/>
  <c r="Q664" i="7"/>
  <c r="R728" i="7"/>
  <c r="Q728" i="7"/>
  <c r="R856" i="7"/>
  <c r="Q856" i="7"/>
  <c r="R984" i="7"/>
  <c r="Q984" i="7"/>
  <c r="Q689" i="7"/>
  <c r="R689" i="7"/>
  <c r="Q753" i="7"/>
  <c r="R753" i="7"/>
  <c r="R785" i="7"/>
  <c r="Q785" i="7"/>
  <c r="R817" i="7"/>
  <c r="Q817" i="7"/>
  <c r="R849" i="7"/>
  <c r="Q849" i="7"/>
  <c r="R881" i="7"/>
  <c r="Q881" i="7"/>
  <c r="R913" i="7"/>
  <c r="Q913" i="7"/>
  <c r="R945" i="7"/>
  <c r="Q945" i="7"/>
  <c r="R977" i="7"/>
  <c r="Q977" i="7"/>
  <c r="R734" i="7"/>
  <c r="Q734" i="7"/>
  <c r="R766" i="7"/>
  <c r="Q766" i="7"/>
  <c r="R798" i="7"/>
  <c r="Q798" i="7"/>
  <c r="R830" i="7"/>
  <c r="Q830" i="7"/>
  <c r="R862" i="7"/>
  <c r="Q862" i="7"/>
  <c r="R894" i="7"/>
  <c r="Q894" i="7"/>
  <c r="R910" i="7"/>
  <c r="Q910" i="7"/>
  <c r="R942" i="7"/>
  <c r="Q942" i="7"/>
  <c r="R974" i="7"/>
  <c r="Q974" i="7"/>
  <c r="Q667" i="7"/>
  <c r="R667" i="7"/>
  <c r="Q699" i="7"/>
  <c r="R699" i="7"/>
  <c r="Q731" i="7"/>
  <c r="R731" i="7"/>
  <c r="Q763" i="7"/>
  <c r="R763" i="7"/>
  <c r="R795" i="7"/>
  <c r="Q795" i="7"/>
  <c r="R811" i="7"/>
  <c r="Q811" i="7"/>
  <c r="Q843" i="7"/>
  <c r="R843" i="7"/>
  <c r="Q875" i="7"/>
  <c r="R875" i="7"/>
  <c r="Q907" i="7"/>
  <c r="R907" i="7"/>
  <c r="R939" i="7"/>
  <c r="Q939" i="7"/>
  <c r="R971" i="7"/>
  <c r="Q971" i="7"/>
  <c r="R748" i="7"/>
  <c r="Q748" i="7"/>
  <c r="Q25" i="7"/>
  <c r="R25" i="7"/>
  <c r="Q137" i="7"/>
  <c r="R137" i="7"/>
  <c r="Q275" i="7"/>
  <c r="R275" i="7"/>
  <c r="Q461" i="7"/>
  <c r="R461" i="7"/>
  <c r="Q249" i="7"/>
  <c r="R249" i="7"/>
  <c r="Q11" i="7"/>
  <c r="R11" i="7"/>
  <c r="Q75" i="7"/>
  <c r="R75" i="7"/>
  <c r="Q221" i="7"/>
  <c r="R221" i="7"/>
  <c r="R302" i="7"/>
  <c r="Q302" i="7"/>
  <c r="Q99" i="7"/>
  <c r="R99" i="7"/>
  <c r="R28" i="7"/>
  <c r="Q28" i="7"/>
  <c r="R92" i="7"/>
  <c r="Q92" i="7"/>
  <c r="Q145" i="7"/>
  <c r="R145" i="7"/>
  <c r="R286" i="7"/>
  <c r="Q286" i="7"/>
  <c r="Q371" i="7"/>
  <c r="R371" i="7"/>
  <c r="R18" i="7"/>
  <c r="Q18" i="7"/>
  <c r="R82" i="7"/>
  <c r="Q82" i="7"/>
  <c r="R114" i="7"/>
  <c r="Q114" i="7"/>
  <c r="R178" i="7"/>
  <c r="Q178" i="7"/>
  <c r="R210" i="7"/>
  <c r="Q210" i="7"/>
  <c r="R266" i="7"/>
  <c r="Q266" i="7"/>
  <c r="Q351" i="7"/>
  <c r="R351" i="7"/>
  <c r="R394" i="7"/>
  <c r="Q394" i="7"/>
  <c r="Q497" i="7"/>
  <c r="R497" i="7"/>
  <c r="R714" i="7"/>
  <c r="Q714" i="7"/>
  <c r="Q143" i="7"/>
  <c r="R143" i="7"/>
  <c r="Q191" i="7"/>
  <c r="R191" i="7"/>
  <c r="R262" i="7"/>
  <c r="Q262" i="7"/>
  <c r="R326" i="7"/>
  <c r="Q326" i="7"/>
  <c r="Q369" i="7"/>
  <c r="R369" i="7"/>
  <c r="Q411" i="7"/>
  <c r="R411" i="7"/>
  <c r="Q549" i="7"/>
  <c r="R549" i="7"/>
  <c r="R908" i="7"/>
  <c r="Q908" i="7"/>
  <c r="R172" i="7"/>
  <c r="Q172" i="7"/>
  <c r="R188" i="7"/>
  <c r="Q188" i="7"/>
  <c r="R220" i="7"/>
  <c r="Q220" i="7"/>
  <c r="Q279" i="7"/>
  <c r="R279" i="7"/>
  <c r="Q301" i="7"/>
  <c r="R301" i="7"/>
  <c r="Q365" i="7"/>
  <c r="R365" i="7"/>
  <c r="Q407" i="7"/>
  <c r="R407" i="7"/>
  <c r="Q473" i="7"/>
  <c r="R473" i="7"/>
  <c r="Q537" i="7"/>
  <c r="R537" i="7"/>
  <c r="R860" i="7"/>
  <c r="Q860" i="7"/>
  <c r="R446" i="7"/>
  <c r="Q446" i="7"/>
  <c r="R478" i="7"/>
  <c r="Q478" i="7"/>
  <c r="R510" i="7"/>
  <c r="Q510" i="7"/>
  <c r="R542" i="7"/>
  <c r="Q542" i="7"/>
  <c r="R574" i="7"/>
  <c r="Q574" i="7"/>
  <c r="R606" i="7"/>
  <c r="Q606" i="7"/>
  <c r="R638" i="7"/>
  <c r="Q638" i="7"/>
  <c r="R676" i="7"/>
  <c r="Q676" i="7"/>
  <c r="R752" i="7"/>
  <c r="Q752" i="7"/>
  <c r="R816" i="7"/>
  <c r="Q816" i="7"/>
  <c r="R880" i="7"/>
  <c r="Q880" i="7"/>
  <c r="R944" i="7"/>
  <c r="Q944" i="7"/>
  <c r="Q455" i="7"/>
  <c r="R455" i="7"/>
  <c r="Q471" i="7"/>
  <c r="R471" i="7"/>
  <c r="Q487" i="7"/>
  <c r="R487" i="7"/>
  <c r="Q503" i="7"/>
  <c r="R503" i="7"/>
  <c r="Q519" i="7"/>
  <c r="R519" i="7"/>
  <c r="Q535" i="7"/>
  <c r="R535" i="7"/>
  <c r="Q551" i="7"/>
  <c r="R551" i="7"/>
  <c r="Q567" i="7"/>
  <c r="R567" i="7"/>
  <c r="Q583" i="7"/>
  <c r="R583" i="7"/>
  <c r="Q599" i="7"/>
  <c r="R599" i="7"/>
  <c r="Q615" i="7"/>
  <c r="R615" i="7"/>
  <c r="Q631" i="7"/>
  <c r="R631" i="7"/>
  <c r="Q647" i="7"/>
  <c r="R647" i="7"/>
  <c r="Q663" i="7"/>
  <c r="R663" i="7"/>
  <c r="R694" i="7"/>
  <c r="Q694" i="7"/>
  <c r="R726" i="7"/>
  <c r="Q726" i="7"/>
  <c r="R788" i="7"/>
  <c r="Q788" i="7"/>
  <c r="R852" i="7"/>
  <c r="Q852" i="7"/>
  <c r="R916" i="7"/>
  <c r="Q916" i="7"/>
  <c r="R980" i="7"/>
  <c r="Q980" i="7"/>
  <c r="R244" i="7"/>
  <c r="Q244" i="7"/>
  <c r="R260" i="7"/>
  <c r="Q260" i="7"/>
  <c r="R276" i="7"/>
  <c r="Q276" i="7"/>
  <c r="R292" i="7"/>
  <c r="Q292" i="7"/>
  <c r="R324" i="7"/>
  <c r="Q324" i="7"/>
  <c r="R356" i="7"/>
  <c r="Q356" i="7"/>
  <c r="R388" i="7"/>
  <c r="Q388" i="7"/>
  <c r="R420" i="7"/>
  <c r="Q420" i="7"/>
  <c r="R452" i="7"/>
  <c r="Q452" i="7"/>
  <c r="R484" i="7"/>
  <c r="Q484" i="7"/>
  <c r="R516" i="7"/>
  <c r="Q516" i="7"/>
  <c r="R548" i="7"/>
  <c r="Q548" i="7"/>
  <c r="R580" i="7"/>
  <c r="Q580" i="7"/>
  <c r="R612" i="7"/>
  <c r="Q612" i="7"/>
  <c r="R644" i="7"/>
  <c r="Q644" i="7"/>
  <c r="R688" i="7"/>
  <c r="Q688" i="7"/>
  <c r="R776" i="7"/>
  <c r="Q776" i="7"/>
  <c r="R904" i="7"/>
  <c r="Q904" i="7"/>
  <c r="Q685" i="7"/>
  <c r="R685" i="7"/>
  <c r="Q717" i="7"/>
  <c r="R717" i="7"/>
  <c r="Q749" i="7"/>
  <c r="R749" i="7"/>
  <c r="R781" i="7"/>
  <c r="Q781" i="7"/>
  <c r="R813" i="7"/>
  <c r="Q813" i="7"/>
  <c r="R845" i="7"/>
  <c r="Q845" i="7"/>
  <c r="R877" i="7"/>
  <c r="Q877" i="7"/>
  <c r="R909" i="7"/>
  <c r="Q909" i="7"/>
  <c r="R941" i="7"/>
  <c r="Q941" i="7"/>
  <c r="R973" i="7"/>
  <c r="Q973" i="7"/>
  <c r="R730" i="7"/>
  <c r="Q730" i="7"/>
  <c r="R762" i="7"/>
  <c r="Q762" i="7"/>
  <c r="R794" i="7"/>
  <c r="Q794" i="7"/>
  <c r="R826" i="7"/>
  <c r="Q826" i="7"/>
  <c r="R858" i="7"/>
  <c r="Q858" i="7"/>
  <c r="R906" i="7"/>
  <c r="Q906" i="7"/>
  <c r="R938" i="7"/>
  <c r="Q938" i="7"/>
  <c r="R970" i="7"/>
  <c r="Q970" i="7"/>
  <c r="R1002" i="7"/>
  <c r="Q1002" i="7"/>
  <c r="Q695" i="7"/>
  <c r="R695" i="7"/>
  <c r="Q727" i="7"/>
  <c r="R727" i="7"/>
  <c r="Q759" i="7"/>
  <c r="R759" i="7"/>
  <c r="R791" i="7"/>
  <c r="Q791" i="7"/>
  <c r="R823" i="7"/>
  <c r="Q823" i="7"/>
  <c r="R855" i="7"/>
  <c r="Q855" i="7"/>
  <c r="R887" i="7"/>
  <c r="Q887" i="7"/>
  <c r="R919" i="7"/>
  <c r="Q919" i="7"/>
  <c r="R951" i="7"/>
  <c r="Q951" i="7"/>
  <c r="Q355" i="7"/>
  <c r="R355" i="7"/>
  <c r="Q31" i="7"/>
  <c r="R31" i="7"/>
  <c r="Q73" i="7"/>
  <c r="R73" i="7"/>
  <c r="R116" i="7"/>
  <c r="Q116" i="7"/>
  <c r="Q217" i="7"/>
  <c r="R217" i="7"/>
  <c r="Q525" i="7"/>
  <c r="R525" i="7"/>
  <c r="Q13" i="7"/>
  <c r="R13" i="7"/>
  <c r="Q449" i="7"/>
  <c r="R449" i="7"/>
  <c r="Q59" i="7"/>
  <c r="R59" i="7"/>
  <c r="R80" i="7"/>
  <c r="Q80" i="7"/>
  <c r="Q123" i="7"/>
  <c r="R123" i="7"/>
  <c r="Q323" i="7"/>
  <c r="R323" i="7"/>
  <c r="Q409" i="7"/>
  <c r="R409" i="7"/>
  <c r="R120" i="7"/>
  <c r="Q120" i="7"/>
  <c r="Q33" i="7"/>
  <c r="R33" i="7"/>
  <c r="R76" i="7"/>
  <c r="Q76" i="7"/>
  <c r="Q119" i="7"/>
  <c r="R119" i="7"/>
  <c r="Q225" i="7"/>
  <c r="R225" i="7"/>
  <c r="Q557" i="7"/>
  <c r="R557" i="7"/>
  <c r="R22" i="7"/>
  <c r="Q22" i="7"/>
  <c r="R54" i="7"/>
  <c r="Q54" i="7"/>
  <c r="R86" i="7"/>
  <c r="Q86" i="7"/>
  <c r="R118" i="7"/>
  <c r="Q118" i="7"/>
  <c r="R150" i="7"/>
  <c r="Q150" i="7"/>
  <c r="R182" i="7"/>
  <c r="Q182" i="7"/>
  <c r="R214" i="7"/>
  <c r="Q214" i="7"/>
  <c r="R250" i="7"/>
  <c r="Q250" i="7"/>
  <c r="Q293" i="7"/>
  <c r="R293" i="7"/>
  <c r="Q335" i="7"/>
  <c r="R335" i="7"/>
  <c r="R378" i="7"/>
  <c r="Q378" i="7"/>
  <c r="Q421" i="7"/>
  <c r="R421" i="7"/>
  <c r="Q513" i="7"/>
  <c r="R513" i="7"/>
  <c r="R764" i="7"/>
  <c r="Q764" i="7"/>
  <c r="Q147" i="7"/>
  <c r="R147" i="7"/>
  <c r="Q195" i="7"/>
  <c r="R195" i="7"/>
  <c r="Q227" i="7"/>
  <c r="R227" i="7"/>
  <c r="Q267" i="7"/>
  <c r="R267" i="7"/>
  <c r="R310" i="7"/>
  <c r="Q310" i="7"/>
  <c r="Q353" i="7"/>
  <c r="R353" i="7"/>
  <c r="Q395" i="7"/>
  <c r="R395" i="7"/>
  <c r="Q445" i="7"/>
  <c r="R445" i="7"/>
  <c r="Q565" i="7"/>
  <c r="R565" i="7"/>
  <c r="R722" i="7"/>
  <c r="Q722" i="7"/>
  <c r="R972" i="7"/>
  <c r="Q972" i="7"/>
  <c r="R144" i="7"/>
  <c r="Q144" i="7"/>
  <c r="R160" i="7"/>
  <c r="Q160" i="7"/>
  <c r="R176" i="7"/>
  <c r="Q176" i="7"/>
  <c r="R192" i="7"/>
  <c r="Q192" i="7"/>
  <c r="R208" i="7"/>
  <c r="Q208" i="7"/>
  <c r="R224" i="7"/>
  <c r="Q224" i="7"/>
  <c r="R242" i="7"/>
  <c r="Q242" i="7"/>
  <c r="Q263" i="7"/>
  <c r="R263" i="7"/>
  <c r="Q285" i="7"/>
  <c r="R285" i="7"/>
  <c r="R306" i="7"/>
  <c r="Q306" i="7"/>
  <c r="Q327" i="7"/>
  <c r="R327" i="7"/>
  <c r="Q349" i="7"/>
  <c r="R349" i="7"/>
  <c r="R370" i="7"/>
  <c r="Q370" i="7"/>
  <c r="Q391" i="7"/>
  <c r="R391" i="7"/>
  <c r="Q413" i="7"/>
  <c r="R413" i="7"/>
  <c r="Q439" i="7"/>
  <c r="R439" i="7"/>
  <c r="Q489" i="7"/>
  <c r="R489" i="7"/>
  <c r="Q553" i="7"/>
  <c r="R553" i="7"/>
  <c r="Q617" i="7"/>
  <c r="R617" i="7"/>
  <c r="R698" i="7"/>
  <c r="Q698" i="7"/>
  <c r="R924" i="7"/>
  <c r="Q924" i="7"/>
  <c r="R434" i="7"/>
  <c r="Q434" i="7"/>
  <c r="R450" i="7"/>
  <c r="Q450" i="7"/>
  <c r="R466" i="7"/>
  <c r="Q466" i="7"/>
  <c r="R482" i="7"/>
  <c r="Q482" i="7"/>
  <c r="R498" i="7"/>
  <c r="Q498" i="7"/>
  <c r="R514" i="7"/>
  <c r="Q514" i="7"/>
  <c r="R530" i="7"/>
  <c r="Q530" i="7"/>
  <c r="R546" i="7"/>
  <c r="Q546" i="7"/>
  <c r="R562" i="7"/>
  <c r="Q562" i="7"/>
  <c r="R578" i="7"/>
  <c r="Q578" i="7"/>
  <c r="R594" i="7"/>
  <c r="Q594" i="7"/>
  <c r="R610" i="7"/>
  <c r="Q610" i="7"/>
  <c r="R626" i="7"/>
  <c r="Q626" i="7"/>
  <c r="R642" i="7"/>
  <c r="Q642" i="7"/>
  <c r="R658" i="7"/>
  <c r="Q658" i="7"/>
  <c r="R684" i="7"/>
  <c r="Q684" i="7"/>
  <c r="R716" i="7"/>
  <c r="Q716" i="7"/>
  <c r="R832" i="7"/>
  <c r="Q832" i="7"/>
  <c r="R960" i="7"/>
  <c r="Q960" i="7"/>
  <c r="Q459" i="7"/>
  <c r="R459" i="7"/>
  <c r="Q491" i="7"/>
  <c r="R491" i="7"/>
  <c r="Q523" i="7"/>
  <c r="R523" i="7"/>
  <c r="Q555" i="7"/>
  <c r="R555" i="7"/>
  <c r="Q587" i="7"/>
  <c r="R587" i="7"/>
  <c r="Q635" i="7"/>
  <c r="R635" i="7"/>
  <c r="R670" i="7"/>
  <c r="Q670" i="7"/>
  <c r="R702" i="7"/>
  <c r="Q702" i="7"/>
  <c r="R804" i="7"/>
  <c r="Q804" i="7"/>
  <c r="R868" i="7"/>
  <c r="Q868" i="7"/>
  <c r="R932" i="7"/>
  <c r="Q932" i="7"/>
  <c r="R248" i="7"/>
  <c r="Q248" i="7"/>
  <c r="R280" i="7"/>
  <c r="Q280" i="7"/>
  <c r="R312" i="7"/>
  <c r="Q312" i="7"/>
  <c r="R344" i="7"/>
  <c r="Q344" i="7"/>
  <c r="R376" i="7"/>
  <c r="Q376" i="7"/>
  <c r="R408" i="7"/>
  <c r="Q408" i="7"/>
  <c r="R440" i="7"/>
  <c r="Q440" i="7"/>
  <c r="R472" i="7"/>
  <c r="Q472" i="7"/>
  <c r="R504" i="7"/>
  <c r="Q504" i="7"/>
  <c r="R536" i="7"/>
  <c r="Q536" i="7"/>
  <c r="R568" i="7"/>
  <c r="Q568" i="7"/>
  <c r="R600" i="7"/>
  <c r="Q600" i="7"/>
  <c r="R632" i="7"/>
  <c r="Q632" i="7"/>
  <c r="R648" i="7"/>
  <c r="Q648" i="7"/>
  <c r="R696" i="7"/>
  <c r="Q696" i="7"/>
  <c r="R792" i="7"/>
  <c r="Q792" i="7"/>
  <c r="R920" i="7"/>
  <c r="Q920" i="7"/>
  <c r="Q673" i="7"/>
  <c r="R673" i="7"/>
  <c r="Q705" i="7"/>
  <c r="R705" i="7"/>
  <c r="Q721" i="7"/>
  <c r="R721" i="7"/>
  <c r="Q737" i="7"/>
  <c r="R737" i="7"/>
  <c r="R769" i="7"/>
  <c r="Q769" i="7"/>
  <c r="R801" i="7"/>
  <c r="Q801" i="7"/>
  <c r="R833" i="7"/>
  <c r="Q833" i="7"/>
  <c r="R865" i="7"/>
  <c r="Q865" i="7"/>
  <c r="R897" i="7"/>
  <c r="Q897" i="7"/>
  <c r="R929" i="7"/>
  <c r="Q929" i="7"/>
  <c r="R961" i="7"/>
  <c r="Q961" i="7"/>
  <c r="R993" i="7"/>
  <c r="Q993" i="7"/>
  <c r="R750" i="7"/>
  <c r="Q750" i="7"/>
  <c r="R782" i="7"/>
  <c r="Q782" i="7"/>
  <c r="R814" i="7"/>
  <c r="Q814" i="7"/>
  <c r="R846" i="7"/>
  <c r="Q846" i="7"/>
  <c r="R878" i="7"/>
  <c r="Q878" i="7"/>
  <c r="R926" i="7"/>
  <c r="Q926" i="7"/>
  <c r="R958" i="7"/>
  <c r="Q958" i="7"/>
  <c r="R990" i="7"/>
  <c r="Q990" i="7"/>
  <c r="Q683" i="7"/>
  <c r="R683" i="7"/>
  <c r="Q715" i="7"/>
  <c r="R715" i="7"/>
  <c r="Q747" i="7"/>
  <c r="R747" i="7"/>
  <c r="R779" i="7"/>
  <c r="Q779" i="7"/>
  <c r="R827" i="7"/>
  <c r="Q827" i="7"/>
  <c r="Q859" i="7"/>
  <c r="R859" i="7"/>
  <c r="Q891" i="7"/>
  <c r="R891" i="7"/>
  <c r="R923" i="7"/>
  <c r="Q923" i="7"/>
  <c r="R955" i="7"/>
  <c r="Q955" i="7"/>
  <c r="R987" i="7"/>
  <c r="Q987" i="7"/>
  <c r="R1003" i="7"/>
  <c r="Q1003" i="7"/>
  <c r="R56" i="7"/>
  <c r="Q56" i="7"/>
  <c r="Q115" i="7"/>
  <c r="R115" i="7"/>
  <c r="Q229" i="7"/>
  <c r="R229" i="7"/>
  <c r="R398" i="7"/>
  <c r="Q398" i="7"/>
  <c r="Q15" i="7"/>
  <c r="R15" i="7"/>
  <c r="R36" i="7"/>
  <c r="Q36" i="7"/>
  <c r="Q57" i="7"/>
  <c r="R57" i="7"/>
  <c r="Q79" i="7"/>
  <c r="R79" i="7"/>
  <c r="R100" i="7"/>
  <c r="Q100" i="7"/>
  <c r="Q121" i="7"/>
  <c r="R121" i="7"/>
  <c r="Q169" i="7"/>
  <c r="R169" i="7"/>
  <c r="Q233" i="7"/>
  <c r="R233" i="7"/>
  <c r="R318" i="7"/>
  <c r="Q318" i="7"/>
  <c r="Q403" i="7"/>
  <c r="R403" i="7"/>
  <c r="Q589" i="7"/>
  <c r="R589" i="7"/>
  <c r="R24" i="7"/>
  <c r="Q24" i="7"/>
  <c r="Q83" i="7"/>
  <c r="R83" i="7"/>
  <c r="Q165" i="7"/>
  <c r="R165" i="7"/>
  <c r="R334" i="7"/>
  <c r="Q334" i="7"/>
  <c r="Q573" i="7"/>
  <c r="R573" i="7"/>
  <c r="Q21" i="7"/>
  <c r="R21" i="7"/>
  <c r="Q43" i="7"/>
  <c r="R43" i="7"/>
  <c r="R64" i="7"/>
  <c r="Q64" i="7"/>
  <c r="Q85" i="7"/>
  <c r="R85" i="7"/>
  <c r="Q107" i="7"/>
  <c r="R107" i="7"/>
  <c r="R128" i="7"/>
  <c r="Q128" i="7"/>
  <c r="Q189" i="7"/>
  <c r="R189" i="7"/>
  <c r="Q259" i="7"/>
  <c r="R259" i="7"/>
  <c r="Q345" i="7"/>
  <c r="R345" i="7"/>
  <c r="Q433" i="7"/>
  <c r="R433" i="7"/>
  <c r="R674" i="7"/>
  <c r="Q674" i="7"/>
  <c r="Q61" i="7"/>
  <c r="R61" i="7"/>
  <c r="Q181" i="7"/>
  <c r="R181" i="7"/>
  <c r="Q17" i="7"/>
  <c r="R17" i="7"/>
  <c r="Q39" i="7"/>
  <c r="R39" i="7"/>
  <c r="R60" i="7"/>
  <c r="Q60" i="7"/>
  <c r="Q81" i="7"/>
  <c r="R81" i="7"/>
  <c r="Q103" i="7"/>
  <c r="R103" i="7"/>
  <c r="R124" i="7"/>
  <c r="Q124" i="7"/>
  <c r="Q177" i="7"/>
  <c r="R177" i="7"/>
  <c r="Q243" i="7"/>
  <c r="R243" i="7"/>
  <c r="Q329" i="7"/>
  <c r="R329" i="7"/>
  <c r="R414" i="7"/>
  <c r="Q414" i="7"/>
  <c r="Q621" i="7"/>
  <c r="R621" i="7"/>
  <c r="R10" i="7"/>
  <c r="Q10" i="7"/>
  <c r="R26" i="7"/>
  <c r="Q26" i="7"/>
  <c r="R42" i="7"/>
  <c r="Q42" i="7"/>
  <c r="R58" i="7"/>
  <c r="Q58" i="7"/>
  <c r="R74" i="7"/>
  <c r="Q74" i="7"/>
  <c r="R90" i="7"/>
  <c r="Q90" i="7"/>
  <c r="R106" i="7"/>
  <c r="Q106" i="7"/>
  <c r="R122" i="7"/>
  <c r="Q122" i="7"/>
  <c r="R138" i="7"/>
  <c r="Q138" i="7"/>
  <c r="R154" i="7"/>
  <c r="Q154" i="7"/>
  <c r="R170" i="7"/>
  <c r="Q170" i="7"/>
  <c r="R186" i="7"/>
  <c r="Q186" i="7"/>
  <c r="R202" i="7"/>
  <c r="Q202" i="7"/>
  <c r="R218" i="7"/>
  <c r="Q218" i="7"/>
  <c r="R234" i="7"/>
  <c r="Q234" i="7"/>
  <c r="Q255" i="7"/>
  <c r="R255" i="7"/>
  <c r="Q277" i="7"/>
  <c r="R277" i="7"/>
  <c r="R298" i="7"/>
  <c r="Q298" i="7"/>
  <c r="Q319" i="7"/>
  <c r="R319" i="7"/>
  <c r="Q341" i="7"/>
  <c r="R341" i="7"/>
  <c r="R362" i="7"/>
  <c r="Q362" i="7"/>
  <c r="Q383" i="7"/>
  <c r="R383" i="7"/>
  <c r="Q405" i="7"/>
  <c r="R405" i="7"/>
  <c r="Q427" i="7"/>
  <c r="R427" i="7"/>
  <c r="Q465" i="7"/>
  <c r="R465" i="7"/>
  <c r="Q529" i="7"/>
  <c r="R529" i="7"/>
  <c r="Q593" i="7"/>
  <c r="R593" i="7"/>
  <c r="Q657" i="7"/>
  <c r="R657" i="7"/>
  <c r="R828" i="7"/>
  <c r="Q828" i="7"/>
  <c r="Q135" i="7"/>
  <c r="R135" i="7"/>
  <c r="Q151" i="7"/>
  <c r="R151" i="7"/>
  <c r="Q167" i="7"/>
  <c r="R167" i="7"/>
  <c r="Q183" i="7"/>
  <c r="R183" i="7"/>
  <c r="Q199" i="7"/>
  <c r="R199" i="7"/>
  <c r="Q215" i="7"/>
  <c r="R215" i="7"/>
  <c r="Q231" i="7"/>
  <c r="R231" i="7"/>
  <c r="Q251" i="7"/>
  <c r="R251" i="7"/>
  <c r="Q273" i="7"/>
  <c r="R273" i="7"/>
  <c r="R294" i="7"/>
  <c r="Q294" i="7"/>
  <c r="Q315" i="7"/>
  <c r="R315" i="7"/>
  <c r="Q337" i="7"/>
  <c r="R337" i="7"/>
  <c r="R358" i="7"/>
  <c r="Q358" i="7"/>
  <c r="Q379" i="7"/>
  <c r="R379" i="7"/>
  <c r="Q401" i="7"/>
  <c r="R401" i="7"/>
  <c r="R422" i="7"/>
  <c r="Q422" i="7"/>
  <c r="Q453" i="7"/>
  <c r="R453" i="7"/>
  <c r="Q517" i="7"/>
  <c r="R517" i="7"/>
  <c r="Q581" i="7"/>
  <c r="R581" i="7"/>
  <c r="Q645" i="7"/>
  <c r="R645" i="7"/>
  <c r="R780" i="7"/>
  <c r="Q780" i="7"/>
  <c r="R132" i="7"/>
  <c r="Q132" i="7"/>
  <c r="R148" i="7"/>
  <c r="Q148" i="7"/>
  <c r="R164" i="7"/>
  <c r="Q164" i="7"/>
  <c r="R180" i="7"/>
  <c r="Q180" i="7"/>
  <c r="R196" i="7"/>
  <c r="Q196" i="7"/>
  <c r="R212" i="7"/>
  <c r="Q212" i="7"/>
  <c r="R228" i="7"/>
  <c r="Q228" i="7"/>
  <c r="Q247" i="7"/>
  <c r="R247" i="7"/>
  <c r="Q269" i="7"/>
  <c r="R269" i="7"/>
  <c r="R290" i="7"/>
  <c r="Q290" i="7"/>
  <c r="Q311" i="7"/>
  <c r="R311" i="7"/>
  <c r="Q333" i="7"/>
  <c r="R333" i="7"/>
  <c r="R354" i="7"/>
  <c r="Q354" i="7"/>
  <c r="Q375" i="7"/>
  <c r="R375" i="7"/>
  <c r="Q397" i="7"/>
  <c r="R397" i="7"/>
  <c r="R418" i="7"/>
  <c r="Q418" i="7"/>
  <c r="Q447" i="7"/>
  <c r="R447" i="7"/>
  <c r="Q505" i="7"/>
  <c r="R505" i="7"/>
  <c r="Q569" i="7"/>
  <c r="R569" i="7"/>
  <c r="Q633" i="7"/>
  <c r="R633" i="7"/>
  <c r="R732" i="7"/>
  <c r="Q732" i="7"/>
  <c r="R988" i="7"/>
  <c r="Q988" i="7"/>
  <c r="R438" i="7"/>
  <c r="Q438" i="7"/>
  <c r="R454" i="7"/>
  <c r="Q454" i="7"/>
  <c r="R470" i="7"/>
  <c r="Q470" i="7"/>
  <c r="R486" i="7"/>
  <c r="Q486" i="7"/>
  <c r="R502" i="7"/>
  <c r="Q502" i="7"/>
  <c r="R518" i="7"/>
  <c r="Q518" i="7"/>
  <c r="R534" i="7"/>
  <c r="Q534" i="7"/>
  <c r="R550" i="7"/>
  <c r="Q550" i="7"/>
  <c r="R566" i="7"/>
  <c r="Q566" i="7"/>
  <c r="R582" i="7"/>
  <c r="Q582" i="7"/>
  <c r="R598" i="7"/>
  <c r="Q598" i="7"/>
  <c r="R614" i="7"/>
  <c r="Q614" i="7"/>
  <c r="R630" i="7"/>
  <c r="Q630" i="7"/>
  <c r="R646" i="7"/>
  <c r="Q646" i="7"/>
  <c r="R662" i="7"/>
  <c r="Q662" i="7"/>
  <c r="R692" i="7"/>
  <c r="Q692" i="7"/>
  <c r="R724" i="7"/>
  <c r="Q724" i="7"/>
  <c r="R784" i="7"/>
  <c r="Q784" i="7"/>
  <c r="R848" i="7"/>
  <c r="Q848" i="7"/>
  <c r="R912" i="7"/>
  <c r="Q912" i="7"/>
  <c r="R976" i="7"/>
  <c r="Q976" i="7"/>
  <c r="Q463" i="7"/>
  <c r="R463" i="7"/>
  <c r="Q479" i="7"/>
  <c r="R479" i="7"/>
  <c r="Q495" i="7"/>
  <c r="R495" i="7"/>
  <c r="Q511" i="7"/>
  <c r="R511" i="7"/>
  <c r="Q527" i="7"/>
  <c r="R527" i="7"/>
  <c r="Q543" i="7"/>
  <c r="R543" i="7"/>
  <c r="Q559" i="7"/>
  <c r="R559" i="7"/>
  <c r="Q575" i="7"/>
  <c r="R575" i="7"/>
  <c r="Q591" i="7"/>
  <c r="R591" i="7"/>
  <c r="Q607" i="7"/>
  <c r="R607" i="7"/>
  <c r="Q623" i="7"/>
  <c r="R623" i="7"/>
  <c r="Q639" i="7"/>
  <c r="R639" i="7"/>
  <c r="Q655" i="7"/>
  <c r="R655" i="7"/>
  <c r="R678" i="7"/>
  <c r="Q678" i="7"/>
  <c r="R710" i="7"/>
  <c r="Q710" i="7"/>
  <c r="R756" i="7"/>
  <c r="Q756" i="7"/>
  <c r="R820" i="7"/>
  <c r="Q820" i="7"/>
  <c r="R884" i="7"/>
  <c r="Q884" i="7"/>
  <c r="R948" i="7"/>
  <c r="Q948" i="7"/>
  <c r="R236" i="7"/>
  <c r="Q236" i="7"/>
  <c r="R252" i="7"/>
  <c r="Q252" i="7"/>
  <c r="R268" i="7"/>
  <c r="Q268" i="7"/>
  <c r="R284" i="7"/>
  <c r="Q284" i="7"/>
  <c r="R300" i="7"/>
  <c r="Q300" i="7"/>
  <c r="R316" i="7"/>
  <c r="Q316" i="7"/>
  <c r="R332" i="7"/>
  <c r="Q332" i="7"/>
  <c r="R348" i="7"/>
  <c r="Q348" i="7"/>
  <c r="R364" i="7"/>
  <c r="Q364" i="7"/>
  <c r="R380" i="7"/>
  <c r="Q380" i="7"/>
  <c r="R396" i="7"/>
  <c r="Q396" i="7"/>
  <c r="R412" i="7"/>
  <c r="Q412" i="7"/>
  <c r="R428" i="7"/>
  <c r="Q428" i="7"/>
  <c r="R444" i="7"/>
  <c r="Q444" i="7"/>
  <c r="R460" i="7"/>
  <c r="Q460" i="7"/>
  <c r="R476" i="7"/>
  <c r="Q476" i="7"/>
  <c r="R492" i="7"/>
  <c r="Q492" i="7"/>
  <c r="R508" i="7"/>
  <c r="Q508" i="7"/>
  <c r="R524" i="7"/>
  <c r="Q524" i="7"/>
  <c r="R540" i="7"/>
  <c r="Q540" i="7"/>
  <c r="R556" i="7"/>
  <c r="Q556" i="7"/>
  <c r="R572" i="7"/>
  <c r="Q572" i="7"/>
  <c r="R588" i="7"/>
  <c r="Q588" i="7"/>
  <c r="R604" i="7"/>
  <c r="Q604" i="7"/>
  <c r="R620" i="7"/>
  <c r="Q620" i="7"/>
  <c r="R636" i="7"/>
  <c r="Q636" i="7"/>
  <c r="R652" i="7"/>
  <c r="Q652" i="7"/>
  <c r="R672" i="7"/>
  <c r="Q672" i="7"/>
  <c r="R704" i="7"/>
  <c r="Q704" i="7"/>
  <c r="R744" i="7"/>
  <c r="Q744" i="7"/>
  <c r="R808" i="7"/>
  <c r="Q808" i="7"/>
  <c r="R872" i="7"/>
  <c r="Q872" i="7"/>
  <c r="R936" i="7"/>
  <c r="Q936" i="7"/>
  <c r="R1000" i="7"/>
  <c r="Q1000" i="7"/>
  <c r="Q677" i="7"/>
  <c r="R677" i="7"/>
  <c r="Q693" i="7"/>
  <c r="R693" i="7"/>
  <c r="Q709" i="7"/>
  <c r="R709" i="7"/>
  <c r="Q725" i="7"/>
  <c r="R725" i="7"/>
  <c r="Q741" i="7"/>
  <c r="R741" i="7"/>
  <c r="Q757" i="7"/>
  <c r="R757" i="7"/>
  <c r="R773" i="7"/>
  <c r="Q773" i="7"/>
  <c r="R789" i="7"/>
  <c r="Q789" i="7"/>
  <c r="R805" i="7"/>
  <c r="Q805" i="7"/>
  <c r="R821" i="7"/>
  <c r="Q821" i="7"/>
  <c r="R837" i="7"/>
  <c r="Q837" i="7"/>
  <c r="R853" i="7"/>
  <c r="Q853" i="7"/>
  <c r="R869" i="7"/>
  <c r="Q869" i="7"/>
  <c r="R885" i="7"/>
  <c r="Q885" i="7"/>
  <c r="R901" i="7"/>
  <c r="Q901" i="7"/>
  <c r="R917" i="7"/>
  <c r="Q917" i="7"/>
  <c r="R933" i="7"/>
  <c r="Q933" i="7"/>
  <c r="R949" i="7"/>
  <c r="Q949" i="7"/>
  <c r="R965" i="7"/>
  <c r="Q965" i="7"/>
  <c r="R981" i="7"/>
  <c r="Q981" i="7"/>
  <c r="R997" i="7"/>
  <c r="Q997" i="7"/>
  <c r="R738" i="7"/>
  <c r="Q738" i="7"/>
  <c r="R754" i="7"/>
  <c r="Q754" i="7"/>
  <c r="R770" i="7"/>
  <c r="Q770" i="7"/>
  <c r="R786" i="7"/>
  <c r="Q786" i="7"/>
  <c r="R802" i="7"/>
  <c r="Q802" i="7"/>
  <c r="R818" i="7"/>
  <c r="Q818" i="7"/>
  <c r="R834" i="7"/>
  <c r="Q834" i="7"/>
  <c r="R850" i="7"/>
  <c r="Q850" i="7"/>
  <c r="R866" i="7"/>
  <c r="Q866" i="7"/>
  <c r="R882" i="7"/>
  <c r="Q882" i="7"/>
  <c r="R898" i="7"/>
  <c r="Q898" i="7"/>
  <c r="R914" i="7"/>
  <c r="Q914" i="7"/>
  <c r="R930" i="7"/>
  <c r="Q930" i="7"/>
  <c r="R946" i="7"/>
  <c r="Q946" i="7"/>
  <c r="R962" i="7"/>
  <c r="Q962" i="7"/>
  <c r="R978" i="7"/>
  <c r="Q978" i="7"/>
  <c r="R994" i="7"/>
  <c r="Q994" i="7"/>
  <c r="Q671" i="7"/>
  <c r="R671" i="7"/>
  <c r="Q687" i="7"/>
  <c r="R687" i="7"/>
  <c r="Q703" i="7"/>
  <c r="R703" i="7"/>
  <c r="Q719" i="7"/>
  <c r="R719" i="7"/>
  <c r="Q735" i="7"/>
  <c r="R735" i="7"/>
  <c r="Q751" i="7"/>
  <c r="R751" i="7"/>
  <c r="Q767" i="7"/>
  <c r="R767" i="7"/>
  <c r="R783" i="7"/>
  <c r="Q783" i="7"/>
  <c r="R799" i="7"/>
  <c r="Q799" i="7"/>
  <c r="R815" i="7"/>
  <c r="Q815" i="7"/>
  <c r="R831" i="7"/>
  <c r="Q831" i="7"/>
  <c r="R847" i="7"/>
  <c r="Q847" i="7"/>
  <c r="R863" i="7"/>
  <c r="Q863" i="7"/>
  <c r="R879" i="7"/>
  <c r="Q879" i="7"/>
  <c r="R895" i="7"/>
  <c r="Q895" i="7"/>
  <c r="R911" i="7"/>
  <c r="Q911" i="7"/>
  <c r="R927" i="7"/>
  <c r="Q927" i="7"/>
  <c r="R943" i="7"/>
  <c r="Q943" i="7"/>
  <c r="R959" i="7"/>
  <c r="Q959" i="7"/>
  <c r="R975" i="7"/>
  <c r="Q975" i="7"/>
  <c r="R991" i="7"/>
  <c r="Q991" i="7"/>
  <c r="Q4" i="7"/>
  <c r="R4" i="7"/>
  <c r="L8" i="5" l="1"/>
  <c r="K13" i="5" s="1"/>
  <c r="M8" i="5" l="1"/>
  <c r="N8" i="5" s="1"/>
  <c r="L13" i="5" l="1"/>
  <c r="O8" i="5"/>
  <c r="P8" i="5" s="1"/>
  <c r="Q8" i="5" l="1"/>
  <c r="R8" i="5" s="1"/>
  <c r="M13" i="5"/>
  <c r="S8" i="5" l="1"/>
  <c r="T8" i="5" l="1"/>
  <c r="N13" i="5" s="1"/>
</calcChain>
</file>

<file path=xl/sharedStrings.xml><?xml version="1.0" encoding="utf-8"?>
<sst xmlns="http://schemas.openxmlformats.org/spreadsheetml/2006/main" count="112" uniqueCount="55">
  <si>
    <t>x</t>
  </si>
  <si>
    <t>Interarrival time</t>
  </si>
  <si>
    <t>JSQ</t>
  </si>
  <si>
    <t>HBKN</t>
  </si>
  <si>
    <t>Travelling time</t>
  </si>
  <si>
    <t>Interarrival time JSQ</t>
  </si>
  <si>
    <t>Newport</t>
  </si>
  <si>
    <t>Hoboken</t>
  </si>
  <si>
    <t>Train</t>
  </si>
  <si>
    <t>ItrainJSQ</t>
  </si>
  <si>
    <t>TT JSQ</t>
  </si>
  <si>
    <t>ItrainNP</t>
  </si>
  <si>
    <t>TT NP</t>
  </si>
  <si>
    <t>sum of 4</t>
  </si>
  <si>
    <t>x + sum of 4</t>
  </si>
  <si>
    <t>observed</t>
  </si>
  <si>
    <t>expected</t>
  </si>
  <si>
    <t>avg</t>
  </si>
  <si>
    <t>mu</t>
  </si>
  <si>
    <t>lambda</t>
  </si>
  <si>
    <t>Observed</t>
  </si>
  <si>
    <t>normal</t>
  </si>
  <si>
    <t>Uniform</t>
  </si>
  <si>
    <t>sigma</t>
  </si>
  <si>
    <t>a</t>
  </si>
  <si>
    <t>b</t>
  </si>
  <si>
    <t>Normal CDF</t>
  </si>
  <si>
    <t>Simulation run number</t>
  </si>
  <si>
    <t>Passenger arrival time at JSQ</t>
  </si>
  <si>
    <t>Inter arrival time - Bus - JSQ</t>
  </si>
  <si>
    <t>Inter arrival time  - Train- JSQ</t>
  </si>
  <si>
    <t>Inter arrival time  - Train- New Port</t>
  </si>
  <si>
    <t>Bus Travel - JSQ to Hob</t>
  </si>
  <si>
    <t>Train travel - JSQ to NP</t>
  </si>
  <si>
    <t>train travel  - NP to Hob</t>
  </si>
  <si>
    <t>Passengar arrival upper limit</t>
  </si>
  <si>
    <t>Time when reached for Train</t>
  </si>
  <si>
    <t>Time when reached for Bus</t>
  </si>
  <si>
    <t>Total BUS Travelling time</t>
  </si>
  <si>
    <t>Total Train travelling time</t>
  </si>
  <si>
    <t>Avg Bus time</t>
  </si>
  <si>
    <t>Avg Train time</t>
  </si>
  <si>
    <t>UCI for Bus</t>
  </si>
  <si>
    <t>LCI for Bus</t>
  </si>
  <si>
    <t>UCI for Train</t>
  </si>
  <si>
    <t>LCI for Train</t>
  </si>
  <si>
    <t>PDF</t>
  </si>
  <si>
    <t>5-6</t>
  </si>
  <si>
    <t>Expected</t>
  </si>
  <si>
    <t>CDF</t>
  </si>
  <si>
    <t>7-10</t>
  </si>
  <si>
    <t>11-15</t>
  </si>
  <si>
    <t>8-10</t>
  </si>
  <si>
    <t>2-3</t>
  </si>
  <si>
    <t>20-60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</si>
</sst>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1" formatCode="0.000"/>
  </numFmts>
  <fonts count="10" x14ac:knownFonts="1">
    <font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7"/>
      <color theme="1"/>
      <name val="Arial"/>
      <family val="2"/>
    </font>
    <font>
      <sz val="11"/>
      <color theme="1"/>
      <name val="Calibri"/>
      <family val="2"/>
    </font>
    <font>
      <sz val="7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3EBF1"/>
        <bgColor rgb="FFE3EBF1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E8EAEC"/>
      </bottom>
      <diagonal/>
    </border>
    <border>
      <left/>
      <right/>
      <top style="thin">
        <color rgb="FFFFFFFF"/>
      </top>
      <bottom style="thin">
        <color rgb="FFE8EAE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2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5" fillId="2" borderId="1" xfId="0" applyFont="1" applyFill="1" applyBorder="1" applyAlignment="1">
      <alignment horizontal="center" wrapText="1"/>
    </xf>
    <xf numFmtId="0" fontId="3" fillId="0" borderId="1" xfId="0" applyFont="1" applyBorder="1"/>
    <xf numFmtId="0" fontId="6" fillId="0" borderId="0" xfId="0" applyFont="1" applyAlignment="1"/>
    <xf numFmtId="18" fontId="7" fillId="0" borderId="2" xfId="0" applyNumberFormat="1" applyFont="1" applyBorder="1" applyAlignment="1"/>
    <xf numFmtId="18" fontId="7" fillId="0" borderId="3" xfId="0" applyNumberFormat="1" applyFont="1" applyBorder="1" applyAlignment="1"/>
    <xf numFmtId="0" fontId="3" fillId="0" borderId="0" xfId="0" applyFont="1"/>
    <xf numFmtId="20" fontId="6" fillId="0" borderId="0" xfId="0" applyNumberFormat="1" applyFont="1" applyAlignment="1"/>
    <xf numFmtId="20" fontId="4" fillId="0" borderId="0" xfId="0" applyNumberFormat="1" applyFont="1" applyAlignment="1">
      <alignment horizontal="center"/>
    </xf>
    <xf numFmtId="20" fontId="8" fillId="0" borderId="0" xfId="0" applyNumberFormat="1" applyFont="1" applyAlignment="1"/>
    <xf numFmtId="18" fontId="7" fillId="0" borderId="3" xfId="0" applyNumberFormat="1" applyFont="1" applyBorder="1" applyAlignment="1"/>
    <xf numFmtId="20" fontId="1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20" fontId="9" fillId="3" borderId="0" xfId="0" applyNumberFormat="1" applyFont="1" applyFill="1" applyAlignment="1">
      <alignment horizontal="left"/>
    </xf>
    <xf numFmtId="0" fontId="6" fillId="0" borderId="0" xfId="0" applyFont="1"/>
    <xf numFmtId="0" fontId="8" fillId="0" borderId="0" xfId="0" applyFont="1" applyAlignment="1"/>
    <xf numFmtId="9" fontId="6" fillId="0" borderId="0" xfId="0" applyNumberFormat="1" applyFont="1" applyAlignment="1"/>
    <xf numFmtId="0" fontId="8" fillId="0" borderId="0" xfId="0" applyFont="1" applyAlignment="1">
      <alignment horizontal="left"/>
    </xf>
    <xf numFmtId="0" fontId="1" fillId="0" borderId="1" xfId="0" applyFont="1" applyBorder="1"/>
    <xf numFmtId="20" fontId="9" fillId="0" borderId="0" xfId="0" applyNumberFormat="1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/>
    <xf numFmtId="164" fontId="6" fillId="0" borderId="1" xfId="0" applyNumberFormat="1" applyFont="1" applyBorder="1"/>
    <xf numFmtId="1" fontId="6" fillId="0" borderId="0" xfId="0" applyNumberFormat="1" applyFont="1"/>
    <xf numFmtId="0" fontId="9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horizontal="right"/>
    </xf>
    <xf numFmtId="19" fontId="6" fillId="0" borderId="0" xfId="0" applyNumberFormat="1" applyFont="1"/>
    <xf numFmtId="0" fontId="6" fillId="0" borderId="1" xfId="0" applyFont="1" applyBorder="1" applyAlignment="1"/>
    <xf numFmtId="164" fontId="0" fillId="0" borderId="0" xfId="0" applyNumberFormat="1" applyFont="1" applyAlignment="1"/>
    <xf numFmtId="164" fontId="6" fillId="0" borderId="0" xfId="0" applyNumberFormat="1" applyFont="1"/>
    <xf numFmtId="0" fontId="0" fillId="0" borderId="0" xfId="0" applyFont="1" applyAlignment="1">
      <alignment wrapText="1"/>
    </xf>
    <xf numFmtId="0" fontId="0" fillId="0" borderId="4" xfId="0" applyFont="1" applyBorder="1" applyAlignment="1"/>
    <xf numFmtId="0" fontId="1" fillId="0" borderId="0" xfId="0" applyFont="1" applyAlignment="1">
      <alignment wrapText="1"/>
    </xf>
    <xf numFmtId="0" fontId="8" fillId="0" borderId="4" xfId="0" applyFont="1" applyBorder="1" applyAlignment="1">
      <alignment wrapText="1"/>
    </xf>
    <xf numFmtId="0" fontId="9" fillId="0" borderId="4" xfId="0" applyFont="1" applyBorder="1" applyAlignment="1">
      <alignment horizontal="right"/>
    </xf>
    <xf numFmtId="19" fontId="6" fillId="0" borderId="4" xfId="0" applyNumberFormat="1" applyFont="1" applyBorder="1"/>
    <xf numFmtId="1" fontId="6" fillId="0" borderId="4" xfId="0" applyNumberFormat="1" applyFont="1" applyBorder="1"/>
    <xf numFmtId="19" fontId="0" fillId="0" borderId="4" xfId="0" applyNumberFormat="1" applyFont="1" applyBorder="1" applyAlignment="1"/>
    <xf numFmtId="0" fontId="3" fillId="0" borderId="4" xfId="0" applyFont="1" applyBorder="1" applyAlignment="1">
      <alignment wrapText="1"/>
    </xf>
    <xf numFmtId="0" fontId="0" fillId="0" borderId="4" xfId="0" applyNumberFormat="1" applyFont="1" applyBorder="1" applyAlignment="1"/>
    <xf numFmtId="0" fontId="1" fillId="0" borderId="0" xfId="0" applyFont="1" applyAlignment="1"/>
    <xf numFmtId="0" fontId="0" fillId="0" borderId="0" xfId="0" applyFont="1" applyFill="1" applyBorder="1" applyAlignment="1"/>
    <xf numFmtId="16" fontId="1" fillId="0" borderId="4" xfId="0" quotePrefix="1" applyNumberFormat="1" applyFont="1" applyBorder="1" applyAlignment="1"/>
    <xf numFmtId="164" fontId="0" fillId="0" borderId="4" xfId="0" applyNumberFormat="1" applyFont="1" applyBorder="1" applyAlignment="1"/>
    <xf numFmtId="0" fontId="0" fillId="0" borderId="4" xfId="0" applyFont="1" applyBorder="1" applyAlignment="1">
      <alignment horizontal="center" vertical="center"/>
    </xf>
    <xf numFmtId="171" fontId="0" fillId="0" borderId="4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16" fontId="1" fillId="0" borderId="4" xfId="0" quotePrefix="1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/>
    <xf numFmtId="171" fontId="0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9" xfId="0" applyNumberFormat="1" applyFont="1" applyBorder="1" applyAlignment="1">
      <alignment horizontal="center" vertical="center"/>
    </xf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0" borderId="6" xfId="0" applyFont="1" applyBorder="1" applyAlignment="1"/>
    <xf numFmtId="0" fontId="6" fillId="0" borderId="0" xfId="0" applyFont="1" applyBorder="1"/>
    <xf numFmtId="0" fontId="0" fillId="0" borderId="15" xfId="0" applyFont="1" applyBorder="1" applyAlignment="1">
      <alignment horizontal="center" vertical="center"/>
    </xf>
    <xf numFmtId="0" fontId="1" fillId="0" borderId="4" xfId="0" applyFont="1" applyBorder="1" applyAlignment="1"/>
    <xf numFmtId="0" fontId="6" fillId="0" borderId="4" xfId="0" applyFont="1" applyBorder="1"/>
    <xf numFmtId="0" fontId="0" fillId="0" borderId="9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4" xfId="0" applyFont="1" applyBorder="1" applyAlignment="1"/>
    <xf numFmtId="0" fontId="8" fillId="0" borderId="4" xfId="0" applyFont="1" applyBorder="1" applyAlignment="1"/>
    <xf numFmtId="0" fontId="8" fillId="0" borderId="4" xfId="0" applyFont="1" applyBorder="1" applyAlignment="1">
      <alignment horizontal="left"/>
    </xf>
    <xf numFmtId="0" fontId="1" fillId="0" borderId="4" xfId="0" applyFont="1" applyBorder="1"/>
    <xf numFmtId="0" fontId="3" fillId="0" borderId="4" xfId="0" applyFont="1" applyBorder="1"/>
    <xf numFmtId="0" fontId="6" fillId="0" borderId="4" xfId="0" applyFont="1" applyBorder="1" applyAlignment="1">
      <alignment horizontal="left"/>
    </xf>
    <xf numFmtId="0" fontId="1" fillId="0" borderId="4" xfId="0" quotePrefix="1" applyFont="1" applyBorder="1" applyAlignment="1"/>
    <xf numFmtId="0" fontId="1" fillId="0" borderId="4" xfId="0" quotePrefix="1" applyNumberFormat="1" applyFont="1" applyBorder="1" applyAlignment="1"/>
    <xf numFmtId="0" fontId="6" fillId="0" borderId="0" xfId="0" applyFont="1" applyBorder="1" applyAlignment="1"/>
    <xf numFmtId="0" fontId="1" fillId="0" borderId="4" xfId="0" applyFont="1" applyFill="1" applyBorder="1" applyAlignment="1"/>
    <xf numFmtId="1" fontId="0" fillId="0" borderId="4" xfId="0" applyNumberFormat="1" applyFont="1" applyBorder="1" applyAlignment="1"/>
    <xf numFmtId="0" fontId="1" fillId="0" borderId="0" xfId="0" quotePrefix="1" applyFont="1" applyAlignment="1"/>
    <xf numFmtId="164" fontId="6" fillId="0" borderId="4" xfId="0" applyNumberFormat="1" applyFont="1" applyBorder="1"/>
    <xf numFmtId="0" fontId="3" fillId="0" borderId="0" xfId="0" applyFont="1" applyAlignment="1"/>
    <xf numFmtId="0" fontId="1" fillId="0" borderId="7" xfId="0" applyFont="1" applyBorder="1" applyAlignment="1"/>
    <xf numFmtId="0" fontId="1" fillId="0" borderId="17" xfId="0" applyFont="1" applyBorder="1" applyAlignment="1"/>
    <xf numFmtId="0" fontId="1" fillId="0" borderId="17" xfId="0" applyFont="1" applyFill="1" applyBorder="1" applyAlignment="1"/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Interarrival time JSQ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'Train schedule'!$A$1</c:f>
              <c:strCache>
                <c:ptCount val="1"/>
                <c:pt idx="0">
                  <c:v>Interarrival time JSQ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val>
            <c:numRef>
              <c:f>'Train schedule'!$A$2:$A$143</c:f>
              <c:numCache>
                <c:formatCode>General</c:formatCode>
                <c:ptCount val="142"/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07D-4615-87C1-FA983B3F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5111334"/>
        <c:axId val="1212517131"/>
      </c:barChart>
      <c:catAx>
        <c:axId val="985111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2517131"/>
        <c:crosses val="autoZero"/>
        <c:auto val="1"/>
        <c:lblAlgn val="ctr"/>
        <c:lblOffset val="100"/>
        <c:noMultiLvlLbl val="1"/>
      </c:catAx>
      <c:valAx>
        <c:axId val="121251713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Interarrival time JSQ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51113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</a:t>
            </a:r>
            <a:r>
              <a:rPr lang="en-US" baseline="0"/>
              <a:t> Interval for 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Final!$M$3</c:f>
              <c:strCache>
                <c:ptCount val="1"/>
                <c:pt idx="0">
                  <c:v>Avg Bus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Final!$M$4:$M$1003</c:f>
              <c:numCache>
                <c:formatCode>General</c:formatCode>
                <c:ptCount val="1000"/>
                <c:pt idx="0">
                  <c:v>35.000000000000036</c:v>
                </c:pt>
                <c:pt idx="1">
                  <c:v>34.500000000000043</c:v>
                </c:pt>
                <c:pt idx="2">
                  <c:v>37.333333333333364</c:v>
                </c:pt>
                <c:pt idx="3">
                  <c:v>35.500000000000036</c:v>
                </c:pt>
                <c:pt idx="4">
                  <c:v>34.000000000000043</c:v>
                </c:pt>
                <c:pt idx="5">
                  <c:v>34.500000000000036</c:v>
                </c:pt>
                <c:pt idx="6">
                  <c:v>33.714285714285758</c:v>
                </c:pt>
                <c:pt idx="7">
                  <c:v>33.500000000000043</c:v>
                </c:pt>
                <c:pt idx="8">
                  <c:v>33.5555555555556</c:v>
                </c:pt>
                <c:pt idx="9">
                  <c:v>33.800000000000047</c:v>
                </c:pt>
                <c:pt idx="10">
                  <c:v>33.18181818181823</c:v>
                </c:pt>
                <c:pt idx="11">
                  <c:v>32.916666666666714</c:v>
                </c:pt>
                <c:pt idx="12">
                  <c:v>33.00000000000005</c:v>
                </c:pt>
                <c:pt idx="13">
                  <c:v>33.142857142857189</c:v>
                </c:pt>
                <c:pt idx="14">
                  <c:v>33.400000000000048</c:v>
                </c:pt>
                <c:pt idx="15">
                  <c:v>33.562500000000043</c:v>
                </c:pt>
                <c:pt idx="16">
                  <c:v>33.588235294117688</c:v>
                </c:pt>
                <c:pt idx="17">
                  <c:v>33.222222222222264</c:v>
                </c:pt>
                <c:pt idx="18">
                  <c:v>33.157894736842145</c:v>
                </c:pt>
                <c:pt idx="19">
                  <c:v>32.80000000000004</c:v>
                </c:pt>
                <c:pt idx="20">
                  <c:v>32.761904761904802</c:v>
                </c:pt>
                <c:pt idx="21">
                  <c:v>32.727272727272762</c:v>
                </c:pt>
                <c:pt idx="22">
                  <c:v>32.608695652173949</c:v>
                </c:pt>
                <c:pt idx="23">
                  <c:v>32.625000000000036</c:v>
                </c:pt>
                <c:pt idx="24">
                  <c:v>32.560000000000031</c:v>
                </c:pt>
                <c:pt idx="25">
                  <c:v>32.807692307692335</c:v>
                </c:pt>
                <c:pt idx="26">
                  <c:v>32.777777777777807</c:v>
                </c:pt>
                <c:pt idx="27">
                  <c:v>32.500000000000036</c:v>
                </c:pt>
                <c:pt idx="28">
                  <c:v>32.206896551724171</c:v>
                </c:pt>
                <c:pt idx="29">
                  <c:v>32.466666666666704</c:v>
                </c:pt>
                <c:pt idx="30">
                  <c:v>32.38709677419358</c:v>
                </c:pt>
                <c:pt idx="31">
                  <c:v>32.281250000000028</c:v>
                </c:pt>
                <c:pt idx="32">
                  <c:v>32.242424242424271</c:v>
                </c:pt>
                <c:pt idx="33">
                  <c:v>32.029411764705912</c:v>
                </c:pt>
                <c:pt idx="34">
                  <c:v>32.257142857142881</c:v>
                </c:pt>
                <c:pt idx="35">
                  <c:v>32.416666666666693</c:v>
                </c:pt>
                <c:pt idx="36">
                  <c:v>32.432432432432456</c:v>
                </c:pt>
                <c:pt idx="37">
                  <c:v>32.526315789473706</c:v>
                </c:pt>
                <c:pt idx="38">
                  <c:v>32.333333333333357</c:v>
                </c:pt>
                <c:pt idx="39">
                  <c:v>32.225000000000023</c:v>
                </c:pt>
                <c:pt idx="40">
                  <c:v>32.024390243902459</c:v>
                </c:pt>
                <c:pt idx="41">
                  <c:v>32.166666666666686</c:v>
                </c:pt>
                <c:pt idx="42">
                  <c:v>32.255813953488392</c:v>
                </c:pt>
                <c:pt idx="43">
                  <c:v>32.295454545454568</c:v>
                </c:pt>
                <c:pt idx="44">
                  <c:v>32.244444444444461</c:v>
                </c:pt>
                <c:pt idx="45">
                  <c:v>32.108695652173935</c:v>
                </c:pt>
                <c:pt idx="46">
                  <c:v>32.042553191489382</c:v>
                </c:pt>
                <c:pt idx="47">
                  <c:v>32.125000000000021</c:v>
                </c:pt>
                <c:pt idx="48">
                  <c:v>32.163265306122469</c:v>
                </c:pt>
                <c:pt idx="49">
                  <c:v>32.300000000000018</c:v>
                </c:pt>
                <c:pt idx="50">
                  <c:v>32.137254901960802</c:v>
                </c:pt>
                <c:pt idx="51">
                  <c:v>32.288461538461554</c:v>
                </c:pt>
                <c:pt idx="52">
                  <c:v>32.150943396226431</c:v>
                </c:pt>
                <c:pt idx="53">
                  <c:v>32.07407407407409</c:v>
                </c:pt>
                <c:pt idx="54">
                  <c:v>31.981818181818198</c:v>
                </c:pt>
                <c:pt idx="55">
                  <c:v>32.071428571428591</c:v>
                </c:pt>
                <c:pt idx="56">
                  <c:v>32.105263157894754</c:v>
                </c:pt>
                <c:pt idx="57">
                  <c:v>32.172413793103466</c:v>
                </c:pt>
                <c:pt idx="58">
                  <c:v>32.084745762711883</c:v>
                </c:pt>
                <c:pt idx="59">
                  <c:v>32.033333333333346</c:v>
                </c:pt>
                <c:pt idx="60">
                  <c:v>32.032786885245919</c:v>
                </c:pt>
                <c:pt idx="61">
                  <c:v>32.048387096774206</c:v>
                </c:pt>
                <c:pt idx="62">
                  <c:v>31.920634920634935</c:v>
                </c:pt>
                <c:pt idx="63">
                  <c:v>31.953125000000014</c:v>
                </c:pt>
                <c:pt idx="64">
                  <c:v>31.984615384615399</c:v>
                </c:pt>
                <c:pt idx="65">
                  <c:v>31.924242424242436</c:v>
                </c:pt>
                <c:pt idx="66">
                  <c:v>31.925373134328371</c:v>
                </c:pt>
                <c:pt idx="67">
                  <c:v>31.97058823529413</c:v>
                </c:pt>
                <c:pt idx="68">
                  <c:v>31.927536231884073</c:v>
                </c:pt>
                <c:pt idx="69">
                  <c:v>32.085714285714296</c:v>
                </c:pt>
                <c:pt idx="70">
                  <c:v>32.084507042253534</c:v>
                </c:pt>
                <c:pt idx="71">
                  <c:v>32.166666666666679</c:v>
                </c:pt>
                <c:pt idx="72">
                  <c:v>32.150684931506859</c:v>
                </c:pt>
                <c:pt idx="73">
                  <c:v>32.14864864864866</c:v>
                </c:pt>
                <c:pt idx="74">
                  <c:v>32.133333333333347</c:v>
                </c:pt>
                <c:pt idx="75">
                  <c:v>32.144736842105274</c:v>
                </c:pt>
                <c:pt idx="76">
                  <c:v>32.181818181818194</c:v>
                </c:pt>
                <c:pt idx="77">
                  <c:v>32.192307692307701</c:v>
                </c:pt>
                <c:pt idx="78">
                  <c:v>32.215189873417735</c:v>
                </c:pt>
                <c:pt idx="79">
                  <c:v>32.275000000000013</c:v>
                </c:pt>
                <c:pt idx="80">
                  <c:v>32.320987654321002</c:v>
                </c:pt>
                <c:pt idx="81">
                  <c:v>32.414634146341477</c:v>
                </c:pt>
                <c:pt idx="82">
                  <c:v>32.397590361445793</c:v>
                </c:pt>
                <c:pt idx="83">
                  <c:v>32.369047619047628</c:v>
                </c:pt>
                <c:pt idx="84">
                  <c:v>32.447058823529424</c:v>
                </c:pt>
                <c:pt idx="85">
                  <c:v>32.441860465116292</c:v>
                </c:pt>
                <c:pt idx="86">
                  <c:v>32.356321839080472</c:v>
                </c:pt>
                <c:pt idx="87">
                  <c:v>32.340909090909101</c:v>
                </c:pt>
                <c:pt idx="88">
                  <c:v>32.37078651685394</c:v>
                </c:pt>
                <c:pt idx="89">
                  <c:v>32.422222222222231</c:v>
                </c:pt>
                <c:pt idx="90">
                  <c:v>32.428571428571438</c:v>
                </c:pt>
                <c:pt idx="91">
                  <c:v>32.445652173913054</c:v>
                </c:pt>
                <c:pt idx="92">
                  <c:v>32.408602150537646</c:v>
                </c:pt>
                <c:pt idx="93">
                  <c:v>32.436170212765965</c:v>
                </c:pt>
                <c:pt idx="94">
                  <c:v>32.389473684210536</c:v>
                </c:pt>
                <c:pt idx="95">
                  <c:v>32.416666666666679</c:v>
                </c:pt>
                <c:pt idx="96">
                  <c:v>32.402061855670112</c:v>
                </c:pt>
                <c:pt idx="97">
                  <c:v>32.367346938775519</c:v>
                </c:pt>
                <c:pt idx="98">
                  <c:v>32.424242424242436</c:v>
                </c:pt>
                <c:pt idx="99">
                  <c:v>32.430000000000007</c:v>
                </c:pt>
                <c:pt idx="100">
                  <c:v>32.376237623762385</c:v>
                </c:pt>
                <c:pt idx="101">
                  <c:v>32.401960784313736</c:v>
                </c:pt>
                <c:pt idx="102">
                  <c:v>32.378640776699037</c:v>
                </c:pt>
                <c:pt idx="103">
                  <c:v>32.307692307692314</c:v>
                </c:pt>
                <c:pt idx="104">
                  <c:v>32.295238095238105</c:v>
                </c:pt>
                <c:pt idx="105">
                  <c:v>32.24528301886793</c:v>
                </c:pt>
                <c:pt idx="106">
                  <c:v>32.252336448598136</c:v>
                </c:pt>
                <c:pt idx="107">
                  <c:v>32.231481481481488</c:v>
                </c:pt>
                <c:pt idx="108">
                  <c:v>32.192660550458726</c:v>
                </c:pt>
                <c:pt idx="109">
                  <c:v>32.145454545454555</c:v>
                </c:pt>
                <c:pt idx="110">
                  <c:v>32.14414414414415</c:v>
                </c:pt>
                <c:pt idx="111">
                  <c:v>32.142857142857153</c:v>
                </c:pt>
                <c:pt idx="112">
                  <c:v>32.132743362831867</c:v>
                </c:pt>
                <c:pt idx="113">
                  <c:v>32.192982456140356</c:v>
                </c:pt>
                <c:pt idx="114">
                  <c:v>32.191304347826097</c:v>
                </c:pt>
                <c:pt idx="115">
                  <c:v>32.163793103448285</c:v>
                </c:pt>
                <c:pt idx="116">
                  <c:v>32.136752136752143</c:v>
                </c:pt>
                <c:pt idx="117">
                  <c:v>32.203389830508485</c:v>
                </c:pt>
                <c:pt idx="118">
                  <c:v>32.21848739495799</c:v>
                </c:pt>
                <c:pt idx="119">
                  <c:v>32.20000000000001</c:v>
                </c:pt>
                <c:pt idx="120">
                  <c:v>32.165289256198356</c:v>
                </c:pt>
                <c:pt idx="121">
                  <c:v>32.204918032786892</c:v>
                </c:pt>
                <c:pt idx="122">
                  <c:v>32.170731707317081</c:v>
                </c:pt>
                <c:pt idx="123">
                  <c:v>32.153225806451623</c:v>
                </c:pt>
                <c:pt idx="124">
                  <c:v>32.160000000000011</c:v>
                </c:pt>
                <c:pt idx="125">
                  <c:v>32.142857142857153</c:v>
                </c:pt>
                <c:pt idx="126">
                  <c:v>32.141732283464577</c:v>
                </c:pt>
                <c:pt idx="127">
                  <c:v>32.132812500000007</c:v>
                </c:pt>
                <c:pt idx="128">
                  <c:v>32.100775193798455</c:v>
                </c:pt>
                <c:pt idx="129">
                  <c:v>32.092307692307699</c:v>
                </c:pt>
                <c:pt idx="130">
                  <c:v>32.145038167938935</c:v>
                </c:pt>
                <c:pt idx="131">
                  <c:v>32.159090909090914</c:v>
                </c:pt>
                <c:pt idx="132">
                  <c:v>32.150375939849631</c:v>
                </c:pt>
                <c:pt idx="133">
                  <c:v>32.141791044776127</c:v>
                </c:pt>
                <c:pt idx="134">
                  <c:v>32.13333333333334</c:v>
                </c:pt>
                <c:pt idx="135">
                  <c:v>32.139705882352949</c:v>
                </c:pt>
                <c:pt idx="136">
                  <c:v>32.182481751824824</c:v>
                </c:pt>
                <c:pt idx="137">
                  <c:v>32.260869565217398</c:v>
                </c:pt>
                <c:pt idx="138">
                  <c:v>32.273381294964032</c:v>
                </c:pt>
                <c:pt idx="139">
                  <c:v>32.292857142857152</c:v>
                </c:pt>
                <c:pt idx="140">
                  <c:v>32.276595744680854</c:v>
                </c:pt>
                <c:pt idx="141">
                  <c:v>32.330985915492967</c:v>
                </c:pt>
                <c:pt idx="142">
                  <c:v>32.342657342657347</c:v>
                </c:pt>
                <c:pt idx="143">
                  <c:v>32.291666666666671</c:v>
                </c:pt>
                <c:pt idx="144">
                  <c:v>32.310344827586214</c:v>
                </c:pt>
                <c:pt idx="145">
                  <c:v>32.328767123287676</c:v>
                </c:pt>
                <c:pt idx="146">
                  <c:v>32.319727891156468</c:v>
                </c:pt>
                <c:pt idx="147">
                  <c:v>32.304054054054063</c:v>
                </c:pt>
                <c:pt idx="148">
                  <c:v>32.308724832214772</c:v>
                </c:pt>
                <c:pt idx="149">
                  <c:v>32.340000000000003</c:v>
                </c:pt>
                <c:pt idx="150">
                  <c:v>32.30463576158941</c:v>
                </c:pt>
                <c:pt idx="151">
                  <c:v>32.296052631578952</c:v>
                </c:pt>
                <c:pt idx="152">
                  <c:v>32.261437908496738</c:v>
                </c:pt>
                <c:pt idx="153">
                  <c:v>32.253246753246756</c:v>
                </c:pt>
                <c:pt idx="154">
                  <c:v>32.264516129032266</c:v>
                </c:pt>
                <c:pt idx="155">
                  <c:v>32.275641025641029</c:v>
                </c:pt>
                <c:pt idx="156">
                  <c:v>32.261146496815293</c:v>
                </c:pt>
                <c:pt idx="157">
                  <c:v>32.24683544303798</c:v>
                </c:pt>
                <c:pt idx="158">
                  <c:v>32.23899371069183</c:v>
                </c:pt>
                <c:pt idx="159">
                  <c:v>32.243750000000006</c:v>
                </c:pt>
                <c:pt idx="160">
                  <c:v>32.204968944099384</c:v>
                </c:pt>
                <c:pt idx="161">
                  <c:v>32.253086419753089</c:v>
                </c:pt>
                <c:pt idx="162">
                  <c:v>32.226993865030678</c:v>
                </c:pt>
                <c:pt idx="163">
                  <c:v>32.274390243902445</c:v>
                </c:pt>
                <c:pt idx="164">
                  <c:v>32.242424242424249</c:v>
                </c:pt>
                <c:pt idx="165">
                  <c:v>32.259036144578317</c:v>
                </c:pt>
                <c:pt idx="166">
                  <c:v>32.305389221556894</c:v>
                </c:pt>
                <c:pt idx="167">
                  <c:v>32.309523809523817</c:v>
                </c:pt>
                <c:pt idx="168">
                  <c:v>32.319526627218941</c:v>
                </c:pt>
                <c:pt idx="169">
                  <c:v>32.335294117647067</c:v>
                </c:pt>
                <c:pt idx="170">
                  <c:v>32.327485380116961</c:v>
                </c:pt>
                <c:pt idx="171">
                  <c:v>32.319767441860471</c:v>
                </c:pt>
                <c:pt idx="172">
                  <c:v>32.294797687861276</c:v>
                </c:pt>
                <c:pt idx="173">
                  <c:v>32.293103448275865</c:v>
                </c:pt>
                <c:pt idx="174">
                  <c:v>32.348571428571432</c:v>
                </c:pt>
                <c:pt idx="175">
                  <c:v>32.352272727272734</c:v>
                </c:pt>
                <c:pt idx="176">
                  <c:v>32.322033898305087</c:v>
                </c:pt>
                <c:pt idx="177">
                  <c:v>32.303370786516858</c:v>
                </c:pt>
                <c:pt idx="178">
                  <c:v>32.363128491620117</c:v>
                </c:pt>
                <c:pt idx="179">
                  <c:v>32.361111111111114</c:v>
                </c:pt>
                <c:pt idx="180">
                  <c:v>32.35911602209945</c:v>
                </c:pt>
                <c:pt idx="181">
                  <c:v>32.324175824175832</c:v>
                </c:pt>
                <c:pt idx="182">
                  <c:v>32.311475409836071</c:v>
                </c:pt>
                <c:pt idx="183">
                  <c:v>32.277173913043484</c:v>
                </c:pt>
                <c:pt idx="184">
                  <c:v>32.286486486486488</c:v>
                </c:pt>
                <c:pt idx="185">
                  <c:v>32.290322580645167</c:v>
                </c:pt>
                <c:pt idx="186">
                  <c:v>32.278074866310163</c:v>
                </c:pt>
                <c:pt idx="187">
                  <c:v>32.260638297872347</c:v>
                </c:pt>
                <c:pt idx="188">
                  <c:v>32.248677248677254</c:v>
                </c:pt>
                <c:pt idx="189">
                  <c:v>32.21052631578948</c:v>
                </c:pt>
                <c:pt idx="190">
                  <c:v>32.225130890052363</c:v>
                </c:pt>
                <c:pt idx="191">
                  <c:v>32.192708333333336</c:v>
                </c:pt>
                <c:pt idx="192">
                  <c:v>32.207253886010371</c:v>
                </c:pt>
                <c:pt idx="193">
                  <c:v>32.216494845360828</c:v>
                </c:pt>
                <c:pt idx="194">
                  <c:v>32.251282051282054</c:v>
                </c:pt>
                <c:pt idx="195">
                  <c:v>32.306122448979593</c:v>
                </c:pt>
                <c:pt idx="196">
                  <c:v>32.299492385786806</c:v>
                </c:pt>
                <c:pt idx="197">
                  <c:v>32.31818181818182</c:v>
                </c:pt>
                <c:pt idx="198">
                  <c:v>32.336683417085432</c:v>
                </c:pt>
                <c:pt idx="199">
                  <c:v>32.345000000000006</c:v>
                </c:pt>
                <c:pt idx="200">
                  <c:v>32.338308457711449</c:v>
                </c:pt>
                <c:pt idx="201">
                  <c:v>32.341584158415849</c:v>
                </c:pt>
                <c:pt idx="202">
                  <c:v>32.369458128078826</c:v>
                </c:pt>
                <c:pt idx="203">
                  <c:v>32.338235294117652</c:v>
                </c:pt>
                <c:pt idx="204">
                  <c:v>32.312195121951227</c:v>
                </c:pt>
                <c:pt idx="205">
                  <c:v>32.296116504854375</c:v>
                </c:pt>
                <c:pt idx="206">
                  <c:v>32.314009661835755</c:v>
                </c:pt>
                <c:pt idx="207">
                  <c:v>32.35096153846154</c:v>
                </c:pt>
                <c:pt idx="208">
                  <c:v>32.377990430622013</c:v>
                </c:pt>
                <c:pt idx="209">
                  <c:v>32.371428571428574</c:v>
                </c:pt>
                <c:pt idx="210">
                  <c:v>32.388625592417064</c:v>
                </c:pt>
                <c:pt idx="211">
                  <c:v>32.410377358490571</c:v>
                </c:pt>
                <c:pt idx="212">
                  <c:v>32.389671361502351</c:v>
                </c:pt>
                <c:pt idx="213">
                  <c:v>32.411214953271035</c:v>
                </c:pt>
                <c:pt idx="214">
                  <c:v>32.42790697674419</c:v>
                </c:pt>
                <c:pt idx="215">
                  <c:v>32.393518518518526</c:v>
                </c:pt>
                <c:pt idx="216">
                  <c:v>32.387096774193552</c:v>
                </c:pt>
                <c:pt idx="217">
                  <c:v>32.399082568807344</c:v>
                </c:pt>
                <c:pt idx="218">
                  <c:v>32.415525114155258</c:v>
                </c:pt>
                <c:pt idx="219">
                  <c:v>32.381818181818183</c:v>
                </c:pt>
                <c:pt idx="220">
                  <c:v>32.398190045248874</c:v>
                </c:pt>
                <c:pt idx="221">
                  <c:v>32.427927927927932</c:v>
                </c:pt>
                <c:pt idx="222">
                  <c:v>32.44394618834081</c:v>
                </c:pt>
                <c:pt idx="223">
                  <c:v>32.433035714285715</c:v>
                </c:pt>
                <c:pt idx="224">
                  <c:v>32.44444444444445</c:v>
                </c:pt>
                <c:pt idx="225">
                  <c:v>32.429203539823014</c:v>
                </c:pt>
                <c:pt idx="226">
                  <c:v>32.436123348017624</c:v>
                </c:pt>
                <c:pt idx="227">
                  <c:v>32.425438596491233</c:v>
                </c:pt>
                <c:pt idx="228">
                  <c:v>32.436681222707428</c:v>
                </c:pt>
                <c:pt idx="229">
                  <c:v>32.456521739130437</c:v>
                </c:pt>
                <c:pt idx="230">
                  <c:v>32.484848484848492</c:v>
                </c:pt>
                <c:pt idx="231">
                  <c:v>32.525862068965523</c:v>
                </c:pt>
                <c:pt idx="232">
                  <c:v>32.497854077253223</c:v>
                </c:pt>
                <c:pt idx="233">
                  <c:v>32.500000000000007</c:v>
                </c:pt>
                <c:pt idx="234">
                  <c:v>32.514893617021279</c:v>
                </c:pt>
                <c:pt idx="235">
                  <c:v>32.495762711864408</c:v>
                </c:pt>
                <c:pt idx="236">
                  <c:v>32.489451476793256</c:v>
                </c:pt>
                <c:pt idx="237">
                  <c:v>32.533613445378158</c:v>
                </c:pt>
                <c:pt idx="238">
                  <c:v>32.543933054393307</c:v>
                </c:pt>
                <c:pt idx="239">
                  <c:v>32.512500000000003</c:v>
                </c:pt>
                <c:pt idx="240">
                  <c:v>32.485477178423238</c:v>
                </c:pt>
                <c:pt idx="241">
                  <c:v>32.471074380165291</c:v>
                </c:pt>
                <c:pt idx="242">
                  <c:v>32.456790123456791</c:v>
                </c:pt>
                <c:pt idx="243">
                  <c:v>32.434426229508198</c:v>
                </c:pt>
                <c:pt idx="244">
                  <c:v>32.400000000000006</c:v>
                </c:pt>
                <c:pt idx="245">
                  <c:v>32.382113821138212</c:v>
                </c:pt>
                <c:pt idx="246">
                  <c:v>32.388663967611343</c:v>
                </c:pt>
                <c:pt idx="247">
                  <c:v>32.411290322580648</c:v>
                </c:pt>
                <c:pt idx="248">
                  <c:v>32.397590361445786</c:v>
                </c:pt>
                <c:pt idx="249">
                  <c:v>32.384</c:v>
                </c:pt>
                <c:pt idx="250">
                  <c:v>32.402390438247018</c:v>
                </c:pt>
                <c:pt idx="251">
                  <c:v>32.373015873015873</c:v>
                </c:pt>
                <c:pt idx="252">
                  <c:v>32.359683794466406</c:v>
                </c:pt>
                <c:pt idx="253">
                  <c:v>32.362204724409459</c:v>
                </c:pt>
                <c:pt idx="254">
                  <c:v>32.384313725490202</c:v>
                </c:pt>
                <c:pt idx="255">
                  <c:v>32.390625000000007</c:v>
                </c:pt>
                <c:pt idx="256">
                  <c:v>32.392996108949426</c:v>
                </c:pt>
                <c:pt idx="257">
                  <c:v>32.410852713178301</c:v>
                </c:pt>
                <c:pt idx="258">
                  <c:v>32.401544401544406</c:v>
                </c:pt>
                <c:pt idx="259">
                  <c:v>32.40384615384616</c:v>
                </c:pt>
                <c:pt idx="260">
                  <c:v>32.417624521072803</c:v>
                </c:pt>
                <c:pt idx="261">
                  <c:v>32.446564885496187</c:v>
                </c:pt>
                <c:pt idx="262">
                  <c:v>32.422053231939174</c:v>
                </c:pt>
                <c:pt idx="263">
                  <c:v>32.416666666666671</c:v>
                </c:pt>
                <c:pt idx="264">
                  <c:v>32.426415094339632</c:v>
                </c:pt>
                <c:pt idx="265">
                  <c:v>32.436090225563916</c:v>
                </c:pt>
                <c:pt idx="266">
                  <c:v>32.438202247191015</c:v>
                </c:pt>
                <c:pt idx="267">
                  <c:v>32.455223880597025</c:v>
                </c:pt>
                <c:pt idx="268">
                  <c:v>32.460966542750938</c:v>
                </c:pt>
                <c:pt idx="269">
                  <c:v>32.455555555555563</c:v>
                </c:pt>
                <c:pt idx="270">
                  <c:v>32.450184501845023</c:v>
                </c:pt>
                <c:pt idx="271">
                  <c:v>32.455882352941181</c:v>
                </c:pt>
                <c:pt idx="272">
                  <c:v>32.45421245421246</c:v>
                </c:pt>
                <c:pt idx="273">
                  <c:v>32.463503649635044</c:v>
                </c:pt>
                <c:pt idx="274">
                  <c:v>32.480000000000004</c:v>
                </c:pt>
                <c:pt idx="275">
                  <c:v>32.456521739130444</c:v>
                </c:pt>
                <c:pt idx="276">
                  <c:v>32.447653429602894</c:v>
                </c:pt>
                <c:pt idx="277">
                  <c:v>32.431654676259001</c:v>
                </c:pt>
                <c:pt idx="278">
                  <c:v>32.44444444444445</c:v>
                </c:pt>
                <c:pt idx="279">
                  <c:v>32.414285714285718</c:v>
                </c:pt>
                <c:pt idx="280">
                  <c:v>32.405693950177941</c:v>
                </c:pt>
                <c:pt idx="281">
                  <c:v>32.411347517730505</c:v>
                </c:pt>
                <c:pt idx="282">
                  <c:v>32.406360424028271</c:v>
                </c:pt>
                <c:pt idx="283">
                  <c:v>32.411971830985919</c:v>
                </c:pt>
                <c:pt idx="284">
                  <c:v>32.392982456140359</c:v>
                </c:pt>
                <c:pt idx="285">
                  <c:v>32.409090909090914</c:v>
                </c:pt>
                <c:pt idx="286">
                  <c:v>32.397212543554012</c:v>
                </c:pt>
                <c:pt idx="287">
                  <c:v>32.402777777777786</c:v>
                </c:pt>
                <c:pt idx="288">
                  <c:v>32.404844290657444</c:v>
                </c:pt>
                <c:pt idx="289">
                  <c:v>32.427586206896557</c:v>
                </c:pt>
                <c:pt idx="290">
                  <c:v>32.443298969072174</c:v>
                </c:pt>
                <c:pt idx="291">
                  <c:v>32.421232876712338</c:v>
                </c:pt>
                <c:pt idx="292">
                  <c:v>32.416382252559735</c:v>
                </c:pt>
                <c:pt idx="293">
                  <c:v>32.411564625850346</c:v>
                </c:pt>
                <c:pt idx="294">
                  <c:v>32.389830508474581</c:v>
                </c:pt>
                <c:pt idx="295">
                  <c:v>32.36486486486487</c:v>
                </c:pt>
                <c:pt idx="296">
                  <c:v>32.360269360269363</c:v>
                </c:pt>
                <c:pt idx="297">
                  <c:v>32.372483221476514</c:v>
                </c:pt>
                <c:pt idx="298">
                  <c:v>32.381270903010041</c:v>
                </c:pt>
                <c:pt idx="299">
                  <c:v>32.400000000000006</c:v>
                </c:pt>
                <c:pt idx="300">
                  <c:v>32.43189368770765</c:v>
                </c:pt>
                <c:pt idx="301">
                  <c:v>32.423841059602658</c:v>
                </c:pt>
                <c:pt idx="302">
                  <c:v>32.422442244224428</c:v>
                </c:pt>
                <c:pt idx="303">
                  <c:v>32.430921052631582</c:v>
                </c:pt>
                <c:pt idx="304">
                  <c:v>32.416393442622955</c:v>
                </c:pt>
                <c:pt idx="305">
                  <c:v>32.40522875816994</c:v>
                </c:pt>
                <c:pt idx="306">
                  <c:v>32.403908794788279</c:v>
                </c:pt>
                <c:pt idx="307">
                  <c:v>32.441558441558449</c:v>
                </c:pt>
                <c:pt idx="308">
                  <c:v>32.4368932038835</c:v>
                </c:pt>
                <c:pt idx="309">
                  <c:v>32.432258064516134</c:v>
                </c:pt>
                <c:pt idx="310">
                  <c:v>32.427652733118975</c:v>
                </c:pt>
                <c:pt idx="311">
                  <c:v>32.416666666666671</c:v>
                </c:pt>
                <c:pt idx="312">
                  <c:v>32.428115015974448</c:v>
                </c:pt>
                <c:pt idx="313">
                  <c:v>32.410828025477713</c:v>
                </c:pt>
                <c:pt idx="314">
                  <c:v>32.3904761904762</c:v>
                </c:pt>
                <c:pt idx="315">
                  <c:v>32.392405063291143</c:v>
                </c:pt>
                <c:pt idx="316">
                  <c:v>32.419558359621455</c:v>
                </c:pt>
                <c:pt idx="317">
                  <c:v>32.424528301886795</c:v>
                </c:pt>
                <c:pt idx="318">
                  <c:v>32.43573667711599</c:v>
                </c:pt>
                <c:pt idx="319">
                  <c:v>32.443750000000009</c:v>
                </c:pt>
                <c:pt idx="320">
                  <c:v>32.448598130841127</c:v>
                </c:pt>
                <c:pt idx="321">
                  <c:v>32.437888198757769</c:v>
                </c:pt>
                <c:pt idx="322">
                  <c:v>32.430340557275549</c:v>
                </c:pt>
                <c:pt idx="323">
                  <c:v>32.410493827160501</c:v>
                </c:pt>
                <c:pt idx="324">
                  <c:v>32.406153846153849</c:v>
                </c:pt>
                <c:pt idx="325">
                  <c:v>32.407975460122707</c:v>
                </c:pt>
                <c:pt idx="326">
                  <c:v>32.406727828746185</c:v>
                </c:pt>
                <c:pt idx="327">
                  <c:v>32.393292682926834</c:v>
                </c:pt>
                <c:pt idx="328">
                  <c:v>32.38601823708207</c:v>
                </c:pt>
                <c:pt idx="329">
                  <c:v>32.393939393939398</c:v>
                </c:pt>
                <c:pt idx="330">
                  <c:v>32.389728096676741</c:v>
                </c:pt>
                <c:pt idx="331">
                  <c:v>32.373493975903621</c:v>
                </c:pt>
                <c:pt idx="332">
                  <c:v>32.375375375375384</c:v>
                </c:pt>
                <c:pt idx="333">
                  <c:v>32.359281437125752</c:v>
                </c:pt>
                <c:pt idx="334">
                  <c:v>32.334328358208964</c:v>
                </c:pt>
                <c:pt idx="335">
                  <c:v>32.339285714285722</c:v>
                </c:pt>
                <c:pt idx="336">
                  <c:v>32.323442136498521</c:v>
                </c:pt>
                <c:pt idx="337">
                  <c:v>32.34023668639054</c:v>
                </c:pt>
                <c:pt idx="338">
                  <c:v>32.342182890855462</c:v>
                </c:pt>
                <c:pt idx="339">
                  <c:v>32.350000000000009</c:v>
                </c:pt>
                <c:pt idx="340">
                  <c:v>32.343108504398835</c:v>
                </c:pt>
                <c:pt idx="341">
                  <c:v>32.374269005847957</c:v>
                </c:pt>
                <c:pt idx="342">
                  <c:v>32.367346938775519</c:v>
                </c:pt>
                <c:pt idx="343">
                  <c:v>32.369186046511636</c:v>
                </c:pt>
                <c:pt idx="344">
                  <c:v>32.356521739130443</c:v>
                </c:pt>
                <c:pt idx="345">
                  <c:v>32.349710982658962</c:v>
                </c:pt>
                <c:pt idx="346">
                  <c:v>32.340057636887614</c:v>
                </c:pt>
                <c:pt idx="347">
                  <c:v>32.33620689655173</c:v>
                </c:pt>
                <c:pt idx="348">
                  <c:v>32.332378223495709</c:v>
                </c:pt>
                <c:pt idx="349">
                  <c:v>32.342857142857149</c:v>
                </c:pt>
                <c:pt idx="350">
                  <c:v>32.339031339031344</c:v>
                </c:pt>
                <c:pt idx="351">
                  <c:v>32.332386363636367</c:v>
                </c:pt>
                <c:pt idx="352">
                  <c:v>32.320113314447596</c:v>
                </c:pt>
                <c:pt idx="353">
                  <c:v>32.316384180790969</c:v>
                </c:pt>
                <c:pt idx="354">
                  <c:v>32.30140845070423</c:v>
                </c:pt>
                <c:pt idx="355">
                  <c:v>32.297752808988768</c:v>
                </c:pt>
                <c:pt idx="356">
                  <c:v>32.27731092436975</c:v>
                </c:pt>
                <c:pt idx="357">
                  <c:v>32.270949720670394</c:v>
                </c:pt>
                <c:pt idx="358">
                  <c:v>32.261838440111426</c:v>
                </c:pt>
                <c:pt idx="359">
                  <c:v>32.241666666666674</c:v>
                </c:pt>
                <c:pt idx="360">
                  <c:v>32.252077562326875</c:v>
                </c:pt>
                <c:pt idx="361">
                  <c:v>32.259668508287298</c:v>
                </c:pt>
                <c:pt idx="362">
                  <c:v>32.283746556473837</c:v>
                </c:pt>
                <c:pt idx="363">
                  <c:v>32.260989010989015</c:v>
                </c:pt>
                <c:pt idx="364">
                  <c:v>32.243835616438361</c:v>
                </c:pt>
                <c:pt idx="365">
                  <c:v>32.245901639344268</c:v>
                </c:pt>
                <c:pt idx="366">
                  <c:v>32.22615803814714</c:v>
                </c:pt>
                <c:pt idx="367">
                  <c:v>32.241847826086961</c:v>
                </c:pt>
                <c:pt idx="368">
                  <c:v>32.243902439024396</c:v>
                </c:pt>
                <c:pt idx="369">
                  <c:v>32.224324324324328</c:v>
                </c:pt>
                <c:pt idx="370">
                  <c:v>32.229110512129388</c:v>
                </c:pt>
                <c:pt idx="371">
                  <c:v>32.228494623655919</c:v>
                </c:pt>
                <c:pt idx="372">
                  <c:v>32.230563002680967</c:v>
                </c:pt>
                <c:pt idx="373">
                  <c:v>32.232620320855617</c:v>
                </c:pt>
                <c:pt idx="374">
                  <c:v>32.221333333333341</c:v>
                </c:pt>
                <c:pt idx="375">
                  <c:v>32.223404255319153</c:v>
                </c:pt>
                <c:pt idx="376">
                  <c:v>32.228116710875334</c:v>
                </c:pt>
                <c:pt idx="377">
                  <c:v>32.232804232804234</c:v>
                </c:pt>
                <c:pt idx="378">
                  <c:v>32.250659630606862</c:v>
                </c:pt>
                <c:pt idx="379">
                  <c:v>32.252631578947373</c:v>
                </c:pt>
                <c:pt idx="380">
                  <c:v>32.254593175853024</c:v>
                </c:pt>
                <c:pt idx="381">
                  <c:v>32.267015706806291</c:v>
                </c:pt>
                <c:pt idx="382">
                  <c:v>32.248041775456926</c:v>
                </c:pt>
                <c:pt idx="383">
                  <c:v>32.231770833333336</c:v>
                </c:pt>
                <c:pt idx="384">
                  <c:v>32.231168831168837</c:v>
                </c:pt>
                <c:pt idx="385">
                  <c:v>32.220207253886016</c:v>
                </c:pt>
                <c:pt idx="386">
                  <c:v>32.214470284237734</c:v>
                </c:pt>
                <c:pt idx="387">
                  <c:v>32.208762886597945</c:v>
                </c:pt>
                <c:pt idx="388">
                  <c:v>32.200514138817482</c:v>
                </c:pt>
                <c:pt idx="389">
                  <c:v>32.205128205128212</c:v>
                </c:pt>
                <c:pt idx="390">
                  <c:v>32.209718670076732</c:v>
                </c:pt>
                <c:pt idx="391">
                  <c:v>32.206632653061227</c:v>
                </c:pt>
                <c:pt idx="392">
                  <c:v>32.195928753180667</c:v>
                </c:pt>
                <c:pt idx="393">
                  <c:v>32.177664974619297</c:v>
                </c:pt>
                <c:pt idx="394">
                  <c:v>32.174683544303804</c:v>
                </c:pt>
                <c:pt idx="395">
                  <c:v>32.154040404040408</c:v>
                </c:pt>
                <c:pt idx="396">
                  <c:v>32.151133501259451</c:v>
                </c:pt>
                <c:pt idx="397">
                  <c:v>32.153266331658294</c:v>
                </c:pt>
                <c:pt idx="398">
                  <c:v>32.150375939849631</c:v>
                </c:pt>
                <c:pt idx="399">
                  <c:v>32.155000000000001</c:v>
                </c:pt>
                <c:pt idx="400">
                  <c:v>32.13965087281796</c:v>
                </c:pt>
                <c:pt idx="401">
                  <c:v>32.139303482587067</c:v>
                </c:pt>
                <c:pt idx="402">
                  <c:v>32.133995037220849</c:v>
                </c:pt>
                <c:pt idx="403">
                  <c:v>32.146039603960403</c:v>
                </c:pt>
                <c:pt idx="404">
                  <c:v>32.155555555555559</c:v>
                </c:pt>
                <c:pt idx="405">
                  <c:v>32.14778325123153</c:v>
                </c:pt>
                <c:pt idx="406">
                  <c:v>32.137592137592144</c:v>
                </c:pt>
                <c:pt idx="407">
                  <c:v>32.1593137254902</c:v>
                </c:pt>
                <c:pt idx="408">
                  <c:v>32.151589242053795</c:v>
                </c:pt>
                <c:pt idx="409">
                  <c:v>32.141463414634153</c:v>
                </c:pt>
                <c:pt idx="410">
                  <c:v>32.126520681265212</c:v>
                </c:pt>
                <c:pt idx="411">
                  <c:v>32.116504854368934</c:v>
                </c:pt>
                <c:pt idx="412">
                  <c:v>32.104116222760297</c:v>
                </c:pt>
                <c:pt idx="413">
                  <c:v>32.111111111111114</c:v>
                </c:pt>
                <c:pt idx="414">
                  <c:v>32.108433734939766</c:v>
                </c:pt>
                <c:pt idx="415">
                  <c:v>32.117788461538467</c:v>
                </c:pt>
                <c:pt idx="416">
                  <c:v>32.117505995203842</c:v>
                </c:pt>
                <c:pt idx="417">
                  <c:v>32.107655502392348</c:v>
                </c:pt>
                <c:pt idx="418">
                  <c:v>32.095465393794754</c:v>
                </c:pt>
                <c:pt idx="419">
                  <c:v>32.088095238095242</c:v>
                </c:pt>
                <c:pt idx="420">
                  <c:v>32.073634204275535</c:v>
                </c:pt>
                <c:pt idx="421">
                  <c:v>32.087677725118489</c:v>
                </c:pt>
                <c:pt idx="422">
                  <c:v>32.073286052009458</c:v>
                </c:pt>
                <c:pt idx="423">
                  <c:v>32.082547169811328</c:v>
                </c:pt>
                <c:pt idx="424">
                  <c:v>32.082352941176474</c:v>
                </c:pt>
                <c:pt idx="425">
                  <c:v>32.075117370892023</c:v>
                </c:pt>
                <c:pt idx="426">
                  <c:v>32.103044496487122</c:v>
                </c:pt>
                <c:pt idx="427">
                  <c:v>32.116822429906549</c:v>
                </c:pt>
                <c:pt idx="428">
                  <c:v>32.107226107226111</c:v>
                </c:pt>
                <c:pt idx="429">
                  <c:v>32.11162790697675</c:v>
                </c:pt>
                <c:pt idx="430">
                  <c:v>32.109048723897914</c:v>
                </c:pt>
                <c:pt idx="431">
                  <c:v>32.097222222222229</c:v>
                </c:pt>
                <c:pt idx="432">
                  <c:v>32.094688221709013</c:v>
                </c:pt>
                <c:pt idx="433">
                  <c:v>32.080645161290327</c:v>
                </c:pt>
                <c:pt idx="434">
                  <c:v>32.087356321839081</c:v>
                </c:pt>
                <c:pt idx="435">
                  <c:v>32.084862385321102</c:v>
                </c:pt>
                <c:pt idx="436">
                  <c:v>32.086956521739133</c:v>
                </c:pt>
                <c:pt idx="437">
                  <c:v>32.082191780821923</c:v>
                </c:pt>
                <c:pt idx="438">
                  <c:v>32.09339407744875</c:v>
                </c:pt>
                <c:pt idx="439">
                  <c:v>32.090909090909093</c:v>
                </c:pt>
                <c:pt idx="440">
                  <c:v>32.081632653061227</c:v>
                </c:pt>
                <c:pt idx="441">
                  <c:v>32.072398190045256</c:v>
                </c:pt>
                <c:pt idx="442">
                  <c:v>32.081264108352151</c:v>
                </c:pt>
                <c:pt idx="443">
                  <c:v>32.087837837837839</c:v>
                </c:pt>
                <c:pt idx="444">
                  <c:v>32.096629213483148</c:v>
                </c:pt>
                <c:pt idx="445">
                  <c:v>32.08071748878924</c:v>
                </c:pt>
                <c:pt idx="446">
                  <c:v>32.069351230425063</c:v>
                </c:pt>
                <c:pt idx="447">
                  <c:v>32.069196428571431</c:v>
                </c:pt>
                <c:pt idx="448">
                  <c:v>32.051224944320715</c:v>
                </c:pt>
                <c:pt idx="449">
                  <c:v>32.051111111111112</c:v>
                </c:pt>
                <c:pt idx="450">
                  <c:v>32.042128603104217</c:v>
                </c:pt>
                <c:pt idx="451">
                  <c:v>32.039823008849559</c:v>
                </c:pt>
                <c:pt idx="452">
                  <c:v>32.028697571743933</c:v>
                </c:pt>
                <c:pt idx="453">
                  <c:v>32.030837004405292</c:v>
                </c:pt>
                <c:pt idx="454">
                  <c:v>32.041758241758245</c:v>
                </c:pt>
                <c:pt idx="455">
                  <c:v>32.043859649122808</c:v>
                </c:pt>
                <c:pt idx="456">
                  <c:v>32.07002188183808</c:v>
                </c:pt>
                <c:pt idx="457">
                  <c:v>32.063318777292579</c:v>
                </c:pt>
                <c:pt idx="458">
                  <c:v>32.069716775599133</c:v>
                </c:pt>
                <c:pt idx="459">
                  <c:v>32.07826086956522</c:v>
                </c:pt>
                <c:pt idx="460">
                  <c:v>32.073752711496752</c:v>
                </c:pt>
                <c:pt idx="461">
                  <c:v>32.071428571428577</c:v>
                </c:pt>
                <c:pt idx="462">
                  <c:v>32.062634989200866</c:v>
                </c:pt>
                <c:pt idx="463">
                  <c:v>32.073275862068968</c:v>
                </c:pt>
                <c:pt idx="464">
                  <c:v>32.060215053763443</c:v>
                </c:pt>
                <c:pt idx="465">
                  <c:v>32.066523605150216</c:v>
                </c:pt>
                <c:pt idx="466">
                  <c:v>32.068522483940043</c:v>
                </c:pt>
                <c:pt idx="467">
                  <c:v>32.057692307692314</c:v>
                </c:pt>
                <c:pt idx="468">
                  <c:v>32.06396588486141</c:v>
                </c:pt>
                <c:pt idx="469">
                  <c:v>32.065957446808511</c:v>
                </c:pt>
                <c:pt idx="470">
                  <c:v>32.059447983014863</c:v>
                </c:pt>
                <c:pt idx="471">
                  <c:v>32.065677966101696</c:v>
                </c:pt>
                <c:pt idx="472">
                  <c:v>32.054968287526428</c:v>
                </c:pt>
                <c:pt idx="473">
                  <c:v>32.059071729957807</c:v>
                </c:pt>
                <c:pt idx="474">
                  <c:v>32.063157894736847</c:v>
                </c:pt>
                <c:pt idx="475">
                  <c:v>32.077731092436977</c:v>
                </c:pt>
                <c:pt idx="476">
                  <c:v>32.075471698113212</c:v>
                </c:pt>
                <c:pt idx="477">
                  <c:v>32.066945606694567</c:v>
                </c:pt>
                <c:pt idx="478">
                  <c:v>32.081419624217126</c:v>
                </c:pt>
                <c:pt idx="479">
                  <c:v>32.068750000000001</c:v>
                </c:pt>
                <c:pt idx="480">
                  <c:v>32.07484407484408</c:v>
                </c:pt>
                <c:pt idx="481">
                  <c:v>32.091286307053949</c:v>
                </c:pt>
                <c:pt idx="482">
                  <c:v>32.074534161490689</c:v>
                </c:pt>
                <c:pt idx="483">
                  <c:v>32.080578512396698</c:v>
                </c:pt>
                <c:pt idx="484">
                  <c:v>32.08453608247423</c:v>
                </c:pt>
                <c:pt idx="485">
                  <c:v>32.086419753086425</c:v>
                </c:pt>
                <c:pt idx="486">
                  <c:v>32.086242299794662</c:v>
                </c:pt>
                <c:pt idx="487">
                  <c:v>32.104508196721312</c:v>
                </c:pt>
                <c:pt idx="488">
                  <c:v>32.09611451942741</c:v>
                </c:pt>
                <c:pt idx="489">
                  <c:v>32.083673469387762</c:v>
                </c:pt>
                <c:pt idx="490">
                  <c:v>32.085539714867622</c:v>
                </c:pt>
                <c:pt idx="491">
                  <c:v>32.085365853658537</c:v>
                </c:pt>
                <c:pt idx="492">
                  <c:v>32.087221095334691</c:v>
                </c:pt>
                <c:pt idx="493">
                  <c:v>32.099190283400816</c:v>
                </c:pt>
                <c:pt idx="494">
                  <c:v>32.088888888888896</c:v>
                </c:pt>
                <c:pt idx="495">
                  <c:v>32.078629032258071</c:v>
                </c:pt>
                <c:pt idx="496">
                  <c:v>32.084507042253527</c:v>
                </c:pt>
                <c:pt idx="497">
                  <c:v>32.082329317269078</c:v>
                </c:pt>
                <c:pt idx="498">
                  <c:v>32.082164328657321</c:v>
                </c:pt>
                <c:pt idx="499">
                  <c:v>32.078000000000003</c:v>
                </c:pt>
                <c:pt idx="500">
                  <c:v>32.083832335329348</c:v>
                </c:pt>
                <c:pt idx="501">
                  <c:v>32.093625498007974</c:v>
                </c:pt>
                <c:pt idx="502">
                  <c:v>32.097415506958257</c:v>
                </c:pt>
                <c:pt idx="503">
                  <c:v>32.091269841269842</c:v>
                </c:pt>
                <c:pt idx="504">
                  <c:v>32.083168316831689</c:v>
                </c:pt>
                <c:pt idx="505">
                  <c:v>32.088932806324117</c:v>
                </c:pt>
                <c:pt idx="506">
                  <c:v>32.084812623274168</c:v>
                </c:pt>
                <c:pt idx="507">
                  <c:v>32.090551181102363</c:v>
                </c:pt>
                <c:pt idx="508">
                  <c:v>32.094302554027507</c:v>
                </c:pt>
                <c:pt idx="509">
                  <c:v>32.10588235294118</c:v>
                </c:pt>
                <c:pt idx="510">
                  <c:v>32.107632093933468</c:v>
                </c:pt>
                <c:pt idx="511">
                  <c:v>32.105468750000007</c:v>
                </c:pt>
                <c:pt idx="512">
                  <c:v>32.093567251461998</c:v>
                </c:pt>
                <c:pt idx="513">
                  <c:v>32.103112840466935</c:v>
                </c:pt>
                <c:pt idx="514">
                  <c:v>32.099029126213601</c:v>
                </c:pt>
                <c:pt idx="515">
                  <c:v>32.091085271317837</c:v>
                </c:pt>
                <c:pt idx="516">
                  <c:v>32.083172147001939</c:v>
                </c:pt>
                <c:pt idx="517">
                  <c:v>32.077220077220083</c:v>
                </c:pt>
                <c:pt idx="518">
                  <c:v>32.08092485549134</c:v>
                </c:pt>
                <c:pt idx="519">
                  <c:v>32.07500000000001</c:v>
                </c:pt>
                <c:pt idx="520">
                  <c:v>32.074856046065264</c:v>
                </c:pt>
                <c:pt idx="521">
                  <c:v>32.068965517241388</c:v>
                </c:pt>
                <c:pt idx="522">
                  <c:v>32.072657743785861</c:v>
                </c:pt>
                <c:pt idx="523">
                  <c:v>32.070610687022906</c:v>
                </c:pt>
                <c:pt idx="524">
                  <c:v>32.068571428571438</c:v>
                </c:pt>
                <c:pt idx="525">
                  <c:v>32.06273764258556</c:v>
                </c:pt>
                <c:pt idx="526">
                  <c:v>32.066413662239093</c:v>
                </c:pt>
                <c:pt idx="527">
                  <c:v>32.068181818181827</c:v>
                </c:pt>
                <c:pt idx="528">
                  <c:v>32.060491493383751</c:v>
                </c:pt>
                <c:pt idx="529">
                  <c:v>32.066037735849065</c:v>
                </c:pt>
                <c:pt idx="530">
                  <c:v>32.058380414312623</c:v>
                </c:pt>
                <c:pt idx="531">
                  <c:v>32.062030075187977</c:v>
                </c:pt>
                <c:pt idx="532">
                  <c:v>32.061913696060046</c:v>
                </c:pt>
                <c:pt idx="533">
                  <c:v>32.067415730337082</c:v>
                </c:pt>
                <c:pt idx="534">
                  <c:v>32.067289719626174</c:v>
                </c:pt>
                <c:pt idx="535">
                  <c:v>32.072761194029859</c:v>
                </c:pt>
                <c:pt idx="536">
                  <c:v>32.072625698324032</c:v>
                </c:pt>
                <c:pt idx="537">
                  <c:v>32.079925650557627</c:v>
                </c:pt>
                <c:pt idx="538">
                  <c:v>32.081632653061234</c:v>
                </c:pt>
                <c:pt idx="539">
                  <c:v>32.094444444444449</c:v>
                </c:pt>
                <c:pt idx="540">
                  <c:v>32.094269870609985</c:v>
                </c:pt>
                <c:pt idx="541">
                  <c:v>32.105166051660525</c:v>
                </c:pt>
                <c:pt idx="542">
                  <c:v>32.103130755064463</c:v>
                </c:pt>
                <c:pt idx="543">
                  <c:v>32.093750000000007</c:v>
                </c:pt>
                <c:pt idx="544">
                  <c:v>32.086238532110102</c:v>
                </c:pt>
                <c:pt idx="545">
                  <c:v>32.078754578754584</c:v>
                </c:pt>
                <c:pt idx="546">
                  <c:v>32.089579524680083</c:v>
                </c:pt>
                <c:pt idx="547">
                  <c:v>32.091240875912412</c:v>
                </c:pt>
                <c:pt idx="548">
                  <c:v>32.091074681238624</c:v>
                </c:pt>
                <c:pt idx="549">
                  <c:v>32.089090909090913</c:v>
                </c:pt>
                <c:pt idx="550">
                  <c:v>32.096188747731404</c:v>
                </c:pt>
                <c:pt idx="551">
                  <c:v>32.094202898550733</c:v>
                </c:pt>
                <c:pt idx="552">
                  <c:v>32.09584086799277</c:v>
                </c:pt>
                <c:pt idx="553">
                  <c:v>32.090252707581236</c:v>
                </c:pt>
                <c:pt idx="554">
                  <c:v>32.097297297297303</c:v>
                </c:pt>
                <c:pt idx="555">
                  <c:v>32.100719424460436</c:v>
                </c:pt>
                <c:pt idx="556">
                  <c:v>32.08797127468582</c:v>
                </c:pt>
                <c:pt idx="557">
                  <c:v>32.08422939068101</c:v>
                </c:pt>
                <c:pt idx="558">
                  <c:v>32.075134168157433</c:v>
                </c:pt>
                <c:pt idx="559">
                  <c:v>32.073214285714293</c:v>
                </c:pt>
                <c:pt idx="560">
                  <c:v>32.065953654188952</c:v>
                </c:pt>
                <c:pt idx="561">
                  <c:v>32.058718861209968</c:v>
                </c:pt>
                <c:pt idx="562">
                  <c:v>32.056838365896986</c:v>
                </c:pt>
                <c:pt idx="563">
                  <c:v>32.044326241134755</c:v>
                </c:pt>
                <c:pt idx="564">
                  <c:v>32.044247787610622</c:v>
                </c:pt>
                <c:pt idx="565">
                  <c:v>32.038869257950537</c:v>
                </c:pt>
                <c:pt idx="566">
                  <c:v>32.045855379188716</c:v>
                </c:pt>
                <c:pt idx="567">
                  <c:v>32.051056338028175</c:v>
                </c:pt>
                <c:pt idx="568">
                  <c:v>32.042179261862927</c:v>
                </c:pt>
                <c:pt idx="569">
                  <c:v>32.038596491228077</c:v>
                </c:pt>
                <c:pt idx="570">
                  <c:v>32.029772329246939</c:v>
                </c:pt>
                <c:pt idx="571">
                  <c:v>32.020979020979027</c:v>
                </c:pt>
                <c:pt idx="572">
                  <c:v>32.026178010471213</c:v>
                </c:pt>
                <c:pt idx="573">
                  <c:v>32.0226480836237</c:v>
                </c:pt>
                <c:pt idx="574">
                  <c:v>32.017391304347832</c:v>
                </c:pt>
                <c:pt idx="575">
                  <c:v>32.027777777777786</c:v>
                </c:pt>
                <c:pt idx="576">
                  <c:v>32.01906412478337</c:v>
                </c:pt>
                <c:pt idx="577">
                  <c:v>32.025951557093435</c:v>
                </c:pt>
                <c:pt idx="578">
                  <c:v>32.032815198618316</c:v>
                </c:pt>
                <c:pt idx="579">
                  <c:v>32.024137931034488</c:v>
                </c:pt>
                <c:pt idx="580">
                  <c:v>32.024096385542173</c:v>
                </c:pt>
                <c:pt idx="581">
                  <c:v>32.036082474226809</c:v>
                </c:pt>
                <c:pt idx="582">
                  <c:v>32.054888507718701</c:v>
                </c:pt>
                <c:pt idx="583">
                  <c:v>32.053082191780831</c:v>
                </c:pt>
                <c:pt idx="584">
                  <c:v>32.06666666666667</c:v>
                </c:pt>
                <c:pt idx="585">
                  <c:v>32.06484641638226</c:v>
                </c:pt>
                <c:pt idx="586">
                  <c:v>32.063032367972752</c:v>
                </c:pt>
                <c:pt idx="587">
                  <c:v>32.051020408163275</c:v>
                </c:pt>
                <c:pt idx="588">
                  <c:v>32.052631578947377</c:v>
                </c:pt>
                <c:pt idx="589">
                  <c:v>32.072881355932211</c:v>
                </c:pt>
                <c:pt idx="590">
                  <c:v>32.074450084602375</c:v>
                </c:pt>
                <c:pt idx="591">
                  <c:v>32.069256756756765</c:v>
                </c:pt>
                <c:pt idx="592">
                  <c:v>32.070826306914</c:v>
                </c:pt>
                <c:pt idx="593">
                  <c:v>32.063973063973073</c:v>
                </c:pt>
                <c:pt idx="594">
                  <c:v>32.070588235294125</c:v>
                </c:pt>
                <c:pt idx="595">
                  <c:v>32.065436241610747</c:v>
                </c:pt>
                <c:pt idx="596">
                  <c:v>32.073701842546072</c:v>
                </c:pt>
                <c:pt idx="597">
                  <c:v>32.085284280936463</c:v>
                </c:pt>
                <c:pt idx="598">
                  <c:v>32.081803005008354</c:v>
                </c:pt>
                <c:pt idx="599">
                  <c:v>32.07833333333334</c:v>
                </c:pt>
                <c:pt idx="600">
                  <c:v>32.078202995008326</c:v>
                </c:pt>
                <c:pt idx="601">
                  <c:v>32.093023255813961</c:v>
                </c:pt>
                <c:pt idx="602">
                  <c:v>32.091210613598676</c:v>
                </c:pt>
                <c:pt idx="603">
                  <c:v>32.086092715231793</c:v>
                </c:pt>
                <c:pt idx="604">
                  <c:v>32.092561983471079</c:v>
                </c:pt>
                <c:pt idx="605">
                  <c:v>32.085808580858092</c:v>
                </c:pt>
                <c:pt idx="606">
                  <c:v>32.085667215815491</c:v>
                </c:pt>
                <c:pt idx="607">
                  <c:v>32.090460526315795</c:v>
                </c:pt>
                <c:pt idx="608">
                  <c:v>32.105090311986871</c:v>
                </c:pt>
                <c:pt idx="609">
                  <c:v>32.091803278688531</c:v>
                </c:pt>
                <c:pt idx="610">
                  <c:v>32.091653027823249</c:v>
                </c:pt>
                <c:pt idx="611">
                  <c:v>32.099673202614383</c:v>
                </c:pt>
                <c:pt idx="612">
                  <c:v>32.096247960848295</c:v>
                </c:pt>
                <c:pt idx="613">
                  <c:v>32.09120521172639</c:v>
                </c:pt>
                <c:pt idx="614">
                  <c:v>32.089430894308947</c:v>
                </c:pt>
                <c:pt idx="615">
                  <c:v>32.086038961038966</c:v>
                </c:pt>
                <c:pt idx="616">
                  <c:v>32.081037277147495</c:v>
                </c:pt>
                <c:pt idx="617">
                  <c:v>32.074433656957936</c:v>
                </c:pt>
                <c:pt idx="618">
                  <c:v>32.074313408723754</c:v>
                </c:pt>
                <c:pt idx="619">
                  <c:v>32.087096774193554</c:v>
                </c:pt>
                <c:pt idx="620">
                  <c:v>32.078904991948477</c:v>
                </c:pt>
                <c:pt idx="621">
                  <c:v>32.080385852090039</c:v>
                </c:pt>
                <c:pt idx="622">
                  <c:v>32.075441412520071</c:v>
                </c:pt>
                <c:pt idx="623">
                  <c:v>32.081730769230774</c:v>
                </c:pt>
                <c:pt idx="624">
                  <c:v>32.078400000000009</c:v>
                </c:pt>
                <c:pt idx="625">
                  <c:v>32.068690095846648</c:v>
                </c:pt>
                <c:pt idx="626">
                  <c:v>32.062200956937808</c:v>
                </c:pt>
                <c:pt idx="627">
                  <c:v>32.060509554140133</c:v>
                </c:pt>
                <c:pt idx="628">
                  <c:v>32.069952305246431</c:v>
                </c:pt>
                <c:pt idx="629">
                  <c:v>32.087301587301596</c:v>
                </c:pt>
                <c:pt idx="630">
                  <c:v>32.077654516640258</c:v>
                </c:pt>
                <c:pt idx="631">
                  <c:v>32.094936708860764</c:v>
                </c:pt>
                <c:pt idx="632">
                  <c:v>32.105845181674574</c:v>
                </c:pt>
                <c:pt idx="633">
                  <c:v>32.100946372239754</c:v>
                </c:pt>
                <c:pt idx="634">
                  <c:v>32.089763779527566</c:v>
                </c:pt>
                <c:pt idx="635">
                  <c:v>32.083333333333336</c:v>
                </c:pt>
                <c:pt idx="636">
                  <c:v>32.081632653061227</c:v>
                </c:pt>
                <c:pt idx="637">
                  <c:v>32.081504702194366</c:v>
                </c:pt>
                <c:pt idx="638">
                  <c:v>32.070422535211272</c:v>
                </c:pt>
                <c:pt idx="639">
                  <c:v>32.065625000000004</c:v>
                </c:pt>
                <c:pt idx="640">
                  <c:v>32.060842433697353</c:v>
                </c:pt>
                <c:pt idx="641">
                  <c:v>32.057632398753903</c:v>
                </c:pt>
                <c:pt idx="642">
                  <c:v>32.055987558320382</c:v>
                </c:pt>
                <c:pt idx="643">
                  <c:v>32.057453416149073</c:v>
                </c:pt>
                <c:pt idx="644">
                  <c:v>32.060465116279076</c:v>
                </c:pt>
                <c:pt idx="645">
                  <c:v>32.069659442724465</c:v>
                </c:pt>
                <c:pt idx="646">
                  <c:v>32.074188562596603</c:v>
                </c:pt>
                <c:pt idx="647">
                  <c:v>32.070987654320994</c:v>
                </c:pt>
                <c:pt idx="648">
                  <c:v>32.072419106317419</c:v>
                </c:pt>
                <c:pt idx="649">
                  <c:v>32.078461538461546</c:v>
                </c:pt>
                <c:pt idx="650">
                  <c:v>32.07834101382489</c:v>
                </c:pt>
                <c:pt idx="651">
                  <c:v>32.069018404907979</c:v>
                </c:pt>
                <c:pt idx="652">
                  <c:v>32.05972434915774</c:v>
                </c:pt>
                <c:pt idx="653">
                  <c:v>32.061162079510709</c:v>
                </c:pt>
                <c:pt idx="654">
                  <c:v>32.054961832061075</c:v>
                </c:pt>
                <c:pt idx="655">
                  <c:v>32.059451219512198</c:v>
                </c:pt>
                <c:pt idx="656">
                  <c:v>32.05783866057839</c:v>
                </c:pt>
                <c:pt idx="657">
                  <c:v>32.054711246200611</c:v>
                </c:pt>
                <c:pt idx="658">
                  <c:v>32.053110773899853</c:v>
                </c:pt>
                <c:pt idx="659">
                  <c:v>32.048484848484854</c:v>
                </c:pt>
                <c:pt idx="660">
                  <c:v>32.048411497730719</c:v>
                </c:pt>
                <c:pt idx="661">
                  <c:v>32.048338368580069</c:v>
                </c:pt>
                <c:pt idx="662">
                  <c:v>32.048265460030173</c:v>
                </c:pt>
                <c:pt idx="663">
                  <c:v>32.0421686746988</c:v>
                </c:pt>
                <c:pt idx="664">
                  <c:v>32.034586466165422</c:v>
                </c:pt>
                <c:pt idx="665">
                  <c:v>32.040540540540547</c:v>
                </c:pt>
                <c:pt idx="666">
                  <c:v>32.055472263868069</c:v>
                </c:pt>
                <c:pt idx="667">
                  <c:v>32.046407185628745</c:v>
                </c:pt>
                <c:pt idx="668">
                  <c:v>32.059790732436475</c:v>
                </c:pt>
                <c:pt idx="669">
                  <c:v>32.052238805970156</c:v>
                </c:pt>
                <c:pt idx="670">
                  <c:v>32.053651266766025</c:v>
                </c:pt>
                <c:pt idx="671">
                  <c:v>32.049107142857146</c:v>
                </c:pt>
                <c:pt idx="672">
                  <c:v>32.062407132243692</c:v>
                </c:pt>
                <c:pt idx="673">
                  <c:v>32.065281899109799</c:v>
                </c:pt>
                <c:pt idx="674">
                  <c:v>32.063703703703709</c:v>
                </c:pt>
                <c:pt idx="675">
                  <c:v>32.051775147929</c:v>
                </c:pt>
                <c:pt idx="676">
                  <c:v>32.044313146233385</c:v>
                </c:pt>
                <c:pt idx="677">
                  <c:v>32.033923303834811</c:v>
                </c:pt>
                <c:pt idx="678">
                  <c:v>32.035346097201774</c:v>
                </c:pt>
                <c:pt idx="679">
                  <c:v>32.033823529411769</c:v>
                </c:pt>
                <c:pt idx="680">
                  <c:v>32.032305433186494</c:v>
                </c:pt>
                <c:pt idx="681">
                  <c:v>32.02785923753666</c:v>
                </c:pt>
                <c:pt idx="682">
                  <c:v>32.024890190336755</c:v>
                </c:pt>
                <c:pt idx="683">
                  <c:v>32.030701754385973</c:v>
                </c:pt>
                <c:pt idx="684">
                  <c:v>32.026277372262776</c:v>
                </c:pt>
                <c:pt idx="685">
                  <c:v>32.0262390670554</c:v>
                </c:pt>
                <c:pt idx="686">
                  <c:v>32.0349344978166</c:v>
                </c:pt>
                <c:pt idx="687">
                  <c:v>32.029069767441868</c:v>
                </c:pt>
                <c:pt idx="688">
                  <c:v>32.027576197387525</c:v>
                </c:pt>
                <c:pt idx="689">
                  <c:v>32.023188405797107</c:v>
                </c:pt>
                <c:pt idx="690">
                  <c:v>32.027496382054998</c:v>
                </c:pt>
                <c:pt idx="691">
                  <c:v>32.02745664739885</c:v>
                </c:pt>
                <c:pt idx="692">
                  <c:v>32.030303030303038</c:v>
                </c:pt>
                <c:pt idx="693">
                  <c:v>32.036023054755049</c:v>
                </c:pt>
                <c:pt idx="694">
                  <c:v>32.038848920863316</c:v>
                </c:pt>
                <c:pt idx="695">
                  <c:v>32.041666666666671</c:v>
                </c:pt>
                <c:pt idx="696">
                  <c:v>32.030129124820668</c:v>
                </c:pt>
                <c:pt idx="697">
                  <c:v>32.022922636103154</c:v>
                </c:pt>
                <c:pt idx="698">
                  <c:v>32.017167381974254</c:v>
                </c:pt>
                <c:pt idx="699">
                  <c:v>32.015714285714289</c:v>
                </c:pt>
                <c:pt idx="700">
                  <c:v>32.017118402282456</c:v>
                </c:pt>
                <c:pt idx="701">
                  <c:v>32.009971509971514</c:v>
                </c:pt>
                <c:pt idx="702">
                  <c:v>32.01137980085349</c:v>
                </c:pt>
                <c:pt idx="703">
                  <c:v>32.02130681818182</c:v>
                </c:pt>
                <c:pt idx="704">
                  <c:v>32.015602836879438</c:v>
                </c:pt>
                <c:pt idx="705">
                  <c:v>32.007082152974512</c:v>
                </c:pt>
                <c:pt idx="706">
                  <c:v>32.011315417256014</c:v>
                </c:pt>
                <c:pt idx="707">
                  <c:v>32.002824858757066</c:v>
                </c:pt>
                <c:pt idx="708">
                  <c:v>31.99294781382229</c:v>
                </c:pt>
                <c:pt idx="709">
                  <c:v>31.990140845070428</c:v>
                </c:pt>
                <c:pt idx="710">
                  <c:v>31.980309423347403</c:v>
                </c:pt>
                <c:pt idx="711">
                  <c:v>31.984550561797757</c:v>
                </c:pt>
                <c:pt idx="712">
                  <c:v>31.978962131837314</c:v>
                </c:pt>
                <c:pt idx="713">
                  <c:v>31.977591036414569</c:v>
                </c:pt>
                <c:pt idx="714">
                  <c:v>31.980419580419586</c:v>
                </c:pt>
                <c:pt idx="715">
                  <c:v>31.974860335195537</c:v>
                </c:pt>
                <c:pt idx="716">
                  <c:v>31.972105997210605</c:v>
                </c:pt>
                <c:pt idx="717">
                  <c:v>31.966573816155993</c:v>
                </c:pt>
                <c:pt idx="718">
                  <c:v>31.973574408901257</c:v>
                </c:pt>
                <c:pt idx="719">
                  <c:v>31.975000000000005</c:v>
                </c:pt>
                <c:pt idx="720">
                  <c:v>31.980582524271849</c:v>
                </c:pt>
                <c:pt idx="721">
                  <c:v>31.96952908587258</c:v>
                </c:pt>
                <c:pt idx="722">
                  <c:v>31.968188105117569</c:v>
                </c:pt>
                <c:pt idx="723">
                  <c:v>31.962707182320447</c:v>
                </c:pt>
                <c:pt idx="724">
                  <c:v>31.968275862068971</c:v>
                </c:pt>
                <c:pt idx="725">
                  <c:v>31.976584022038573</c:v>
                </c:pt>
                <c:pt idx="726">
                  <c:v>31.988995873452549</c:v>
                </c:pt>
                <c:pt idx="727">
                  <c:v>31.983516483516489</c:v>
                </c:pt>
                <c:pt idx="728">
                  <c:v>31.993141289437592</c:v>
                </c:pt>
                <c:pt idx="729">
                  <c:v>31.986301369863018</c:v>
                </c:pt>
                <c:pt idx="730">
                  <c:v>31.982216142270868</c:v>
                </c:pt>
                <c:pt idx="731">
                  <c:v>31.978142076502738</c:v>
                </c:pt>
                <c:pt idx="732">
                  <c:v>31.968622100954985</c:v>
                </c:pt>
                <c:pt idx="733">
                  <c:v>31.959128065395099</c:v>
                </c:pt>
                <c:pt idx="734">
                  <c:v>31.964625850340141</c:v>
                </c:pt>
                <c:pt idx="735">
                  <c:v>31.961956521739136</c:v>
                </c:pt>
                <c:pt idx="736">
                  <c:v>31.964721845318866</c:v>
                </c:pt>
                <c:pt idx="737">
                  <c:v>31.962059620596211</c:v>
                </c:pt>
                <c:pt idx="738">
                  <c:v>31.963464140730721</c:v>
                </c:pt>
                <c:pt idx="739">
                  <c:v>31.960810810810816</c:v>
                </c:pt>
                <c:pt idx="740">
                  <c:v>31.958164642375174</c:v>
                </c:pt>
                <c:pt idx="741">
                  <c:v>31.959568733153645</c:v>
                </c:pt>
                <c:pt idx="742">
                  <c:v>31.959623149394353</c:v>
                </c:pt>
                <c:pt idx="743">
                  <c:v>31.975806451612907</c:v>
                </c:pt>
                <c:pt idx="744">
                  <c:v>31.98120805369128</c:v>
                </c:pt>
                <c:pt idx="745">
                  <c:v>31.979892761394108</c:v>
                </c:pt>
                <c:pt idx="746">
                  <c:v>31.979919678714865</c:v>
                </c:pt>
                <c:pt idx="747">
                  <c:v>31.973262032085568</c:v>
                </c:pt>
                <c:pt idx="748">
                  <c:v>31.970627503337788</c:v>
                </c:pt>
                <c:pt idx="749">
                  <c:v>31.966666666666672</c:v>
                </c:pt>
                <c:pt idx="750">
                  <c:v>31.969374167776301</c:v>
                </c:pt>
                <c:pt idx="751">
                  <c:v>31.98138297872341</c:v>
                </c:pt>
                <c:pt idx="752">
                  <c:v>31.981407702523246</c:v>
                </c:pt>
                <c:pt idx="753">
                  <c:v>31.978779840848812</c:v>
                </c:pt>
                <c:pt idx="754">
                  <c:v>31.973509933774839</c:v>
                </c:pt>
                <c:pt idx="755">
                  <c:v>31.981481481481488</c:v>
                </c:pt>
                <c:pt idx="756">
                  <c:v>31.980184940554828</c:v>
                </c:pt>
                <c:pt idx="757">
                  <c:v>31.977572559366759</c:v>
                </c:pt>
                <c:pt idx="758">
                  <c:v>31.984189723320164</c:v>
                </c:pt>
                <c:pt idx="759">
                  <c:v>31.997368421052638</c:v>
                </c:pt>
                <c:pt idx="760">
                  <c:v>31.996057818659661</c:v>
                </c:pt>
                <c:pt idx="761">
                  <c:v>31.996062992125989</c:v>
                </c:pt>
                <c:pt idx="762">
                  <c:v>31.996068152031459</c:v>
                </c:pt>
                <c:pt idx="763">
                  <c:v>31.988219895287962</c:v>
                </c:pt>
                <c:pt idx="764">
                  <c:v>31.983006535947716</c:v>
                </c:pt>
                <c:pt idx="765">
                  <c:v>31.979112271540476</c:v>
                </c:pt>
                <c:pt idx="766">
                  <c:v>31.976531942633642</c:v>
                </c:pt>
                <c:pt idx="767">
                  <c:v>31.980468750000004</c:v>
                </c:pt>
                <c:pt idx="768">
                  <c:v>31.973992197659303</c:v>
                </c:pt>
                <c:pt idx="769">
                  <c:v>31.981818181818188</c:v>
                </c:pt>
                <c:pt idx="770">
                  <c:v>31.979247730220496</c:v>
                </c:pt>
                <c:pt idx="771">
                  <c:v>31.990932642487053</c:v>
                </c:pt>
                <c:pt idx="772">
                  <c:v>31.980595084087973</c:v>
                </c:pt>
                <c:pt idx="773">
                  <c:v>31.983204134366929</c:v>
                </c:pt>
                <c:pt idx="774">
                  <c:v>31.980645161290326</c:v>
                </c:pt>
                <c:pt idx="775">
                  <c:v>31.981958762886602</c:v>
                </c:pt>
                <c:pt idx="776">
                  <c:v>31.97554697554698</c:v>
                </c:pt>
                <c:pt idx="777">
                  <c:v>31.971722365038566</c:v>
                </c:pt>
                <c:pt idx="778">
                  <c:v>31.967907573812585</c:v>
                </c:pt>
                <c:pt idx="779">
                  <c:v>31.967948717948723</c:v>
                </c:pt>
                <c:pt idx="780">
                  <c:v>31.964148527528813</c:v>
                </c:pt>
                <c:pt idx="781">
                  <c:v>31.962915601023024</c:v>
                </c:pt>
                <c:pt idx="782">
                  <c:v>31.9565772669221</c:v>
                </c:pt>
                <c:pt idx="783">
                  <c:v>31.961734693877556</c:v>
                </c:pt>
                <c:pt idx="784">
                  <c:v>31.964331210191087</c:v>
                </c:pt>
                <c:pt idx="785">
                  <c:v>31.966921119592879</c:v>
                </c:pt>
                <c:pt idx="786">
                  <c:v>31.960609911054643</c:v>
                </c:pt>
                <c:pt idx="787">
                  <c:v>31.955583756345181</c:v>
                </c:pt>
                <c:pt idx="788">
                  <c:v>31.959442332065912</c:v>
                </c:pt>
                <c:pt idx="789">
                  <c:v>31.965822784810133</c:v>
                </c:pt>
                <c:pt idx="790">
                  <c:v>31.970922882427313</c:v>
                </c:pt>
                <c:pt idx="791">
                  <c:v>31.962121212121218</c:v>
                </c:pt>
                <c:pt idx="792">
                  <c:v>31.967213114754102</c:v>
                </c:pt>
                <c:pt idx="793">
                  <c:v>31.964735516372802</c:v>
                </c:pt>
                <c:pt idx="794">
                  <c:v>31.96100628930818</c:v>
                </c:pt>
                <c:pt idx="795">
                  <c:v>31.953517587939704</c:v>
                </c:pt>
                <c:pt idx="796">
                  <c:v>31.956085319949818</c:v>
                </c:pt>
                <c:pt idx="797">
                  <c:v>31.957393483709279</c:v>
                </c:pt>
                <c:pt idx="798">
                  <c:v>31.959949937421783</c:v>
                </c:pt>
                <c:pt idx="799">
                  <c:v>31.961250000000003</c:v>
                </c:pt>
                <c:pt idx="800">
                  <c:v>31.960049937578031</c:v>
                </c:pt>
                <c:pt idx="801">
                  <c:v>31.955112219451376</c:v>
                </c:pt>
                <c:pt idx="802">
                  <c:v>31.957658779576594</c:v>
                </c:pt>
                <c:pt idx="803">
                  <c:v>31.950248756218912</c:v>
                </c:pt>
                <c:pt idx="804">
                  <c:v>31.944099378881994</c:v>
                </c:pt>
                <c:pt idx="805">
                  <c:v>31.939205955334991</c:v>
                </c:pt>
                <c:pt idx="806">
                  <c:v>31.944237918215617</c:v>
                </c:pt>
                <c:pt idx="807">
                  <c:v>31.950495049504955</c:v>
                </c:pt>
                <c:pt idx="808">
                  <c:v>31.94561186650186</c:v>
                </c:pt>
                <c:pt idx="809">
                  <c:v>31.939506172839511</c:v>
                </c:pt>
                <c:pt idx="810">
                  <c:v>31.937114673242913</c:v>
                </c:pt>
                <c:pt idx="811">
                  <c:v>31.948275862068972</c:v>
                </c:pt>
                <c:pt idx="812">
                  <c:v>31.956949569495698</c:v>
                </c:pt>
                <c:pt idx="813">
                  <c:v>31.960687960687967</c:v>
                </c:pt>
                <c:pt idx="814">
                  <c:v>31.958282208588962</c:v>
                </c:pt>
                <c:pt idx="815">
                  <c:v>31.94852941176471</c:v>
                </c:pt>
                <c:pt idx="816">
                  <c:v>31.942472460220323</c:v>
                </c:pt>
                <c:pt idx="817">
                  <c:v>31.937652811735944</c:v>
                </c:pt>
                <c:pt idx="818">
                  <c:v>31.934065934065938</c:v>
                </c:pt>
                <c:pt idx="819">
                  <c:v>31.932926829268297</c:v>
                </c:pt>
                <c:pt idx="820">
                  <c:v>31.940316686967119</c:v>
                </c:pt>
                <c:pt idx="821">
                  <c:v>31.941605839416063</c:v>
                </c:pt>
                <c:pt idx="822">
                  <c:v>31.936816524908874</c:v>
                </c:pt>
                <c:pt idx="823">
                  <c:v>31.92839805825243</c:v>
                </c:pt>
                <c:pt idx="824">
                  <c:v>31.922424242424245</c:v>
                </c:pt>
                <c:pt idx="825">
                  <c:v>31.920096852300247</c:v>
                </c:pt>
                <c:pt idx="826">
                  <c:v>31.920193470374855</c:v>
                </c:pt>
                <c:pt idx="827">
                  <c:v>31.926328502415462</c:v>
                </c:pt>
                <c:pt idx="828">
                  <c:v>31.930036188178534</c:v>
                </c:pt>
                <c:pt idx="829">
                  <c:v>31.924096385542175</c:v>
                </c:pt>
                <c:pt idx="830">
                  <c:v>31.92178098676294</c:v>
                </c:pt>
                <c:pt idx="831">
                  <c:v>31.92427884615385</c:v>
                </c:pt>
                <c:pt idx="832">
                  <c:v>31.929171668667472</c:v>
                </c:pt>
                <c:pt idx="833">
                  <c:v>31.926858513189451</c:v>
                </c:pt>
                <c:pt idx="834">
                  <c:v>31.923353293413179</c:v>
                </c:pt>
                <c:pt idx="835">
                  <c:v>31.918660287081345</c:v>
                </c:pt>
                <c:pt idx="836">
                  <c:v>31.912783751493432</c:v>
                </c:pt>
                <c:pt idx="837">
                  <c:v>31.906921241050124</c:v>
                </c:pt>
                <c:pt idx="838">
                  <c:v>31.907032181168063</c:v>
                </c:pt>
                <c:pt idx="839">
                  <c:v>31.902380952380955</c:v>
                </c:pt>
                <c:pt idx="840">
                  <c:v>31.900118906064215</c:v>
                </c:pt>
                <c:pt idx="841">
                  <c:v>31.897862232779101</c:v>
                </c:pt>
                <c:pt idx="842">
                  <c:v>31.896797153024917</c:v>
                </c:pt>
                <c:pt idx="843">
                  <c:v>31.898104265402846</c:v>
                </c:pt>
                <c:pt idx="844">
                  <c:v>31.901775147928998</c:v>
                </c:pt>
                <c:pt idx="845">
                  <c:v>31.905437352245865</c:v>
                </c:pt>
                <c:pt idx="846">
                  <c:v>31.907910271546641</c:v>
                </c:pt>
                <c:pt idx="847">
                  <c:v>31.910377358490571</c:v>
                </c:pt>
                <c:pt idx="848">
                  <c:v>31.911660777385162</c:v>
                </c:pt>
                <c:pt idx="849">
                  <c:v>31.917647058823533</c:v>
                </c:pt>
                <c:pt idx="850">
                  <c:v>31.913043478260875</c:v>
                </c:pt>
                <c:pt idx="851">
                  <c:v>31.909624413145544</c:v>
                </c:pt>
                <c:pt idx="852">
                  <c:v>31.912075029308326</c:v>
                </c:pt>
                <c:pt idx="853">
                  <c:v>31.905152224824359</c:v>
                </c:pt>
                <c:pt idx="854">
                  <c:v>31.901754385964917</c:v>
                </c:pt>
                <c:pt idx="855">
                  <c:v>31.910046728971967</c:v>
                </c:pt>
                <c:pt idx="856">
                  <c:v>31.906651108518091</c:v>
                </c:pt>
                <c:pt idx="857">
                  <c:v>31.917249417249423</c:v>
                </c:pt>
                <c:pt idx="858">
                  <c:v>31.910360884749714</c:v>
                </c:pt>
                <c:pt idx="859">
                  <c:v>31.915116279069771</c:v>
                </c:pt>
                <c:pt idx="860">
                  <c:v>31.914053426248554</c:v>
                </c:pt>
                <c:pt idx="861">
                  <c:v>31.921113689095133</c:v>
                </c:pt>
                <c:pt idx="862">
                  <c:v>31.915411355735809</c:v>
                </c:pt>
                <c:pt idx="863">
                  <c:v>31.915509259259263</c:v>
                </c:pt>
                <c:pt idx="864">
                  <c:v>31.91098265895954</c:v>
                </c:pt>
                <c:pt idx="865">
                  <c:v>31.905311778290997</c:v>
                </c:pt>
                <c:pt idx="866">
                  <c:v>31.901960784313729</c:v>
                </c:pt>
                <c:pt idx="867">
                  <c:v>31.899769585253459</c:v>
                </c:pt>
                <c:pt idx="868">
                  <c:v>31.901035673187575</c:v>
                </c:pt>
                <c:pt idx="869">
                  <c:v>31.906896551724142</c:v>
                </c:pt>
                <c:pt idx="870">
                  <c:v>31.902411021814011</c:v>
                </c:pt>
                <c:pt idx="871">
                  <c:v>31.907110091743125</c:v>
                </c:pt>
                <c:pt idx="872">
                  <c:v>31.911798396334483</c:v>
                </c:pt>
                <c:pt idx="873">
                  <c:v>31.910755148741423</c:v>
                </c:pt>
                <c:pt idx="874">
                  <c:v>31.910857142857147</c:v>
                </c:pt>
                <c:pt idx="875">
                  <c:v>31.915525114155255</c:v>
                </c:pt>
                <c:pt idx="876">
                  <c:v>31.920182440136834</c:v>
                </c:pt>
                <c:pt idx="877">
                  <c:v>31.923690205011393</c:v>
                </c:pt>
                <c:pt idx="878">
                  <c:v>31.921501706484644</c:v>
                </c:pt>
                <c:pt idx="879">
                  <c:v>31.925000000000004</c:v>
                </c:pt>
                <c:pt idx="880">
                  <c:v>31.918274687854716</c:v>
                </c:pt>
                <c:pt idx="881">
                  <c:v>31.916099773242635</c:v>
                </c:pt>
                <c:pt idx="882">
                  <c:v>31.915062287655722</c:v>
                </c:pt>
                <c:pt idx="883">
                  <c:v>31.916289592760187</c:v>
                </c:pt>
                <c:pt idx="884">
                  <c:v>31.909604519774014</c:v>
                </c:pt>
                <c:pt idx="885">
                  <c:v>31.905191873589168</c:v>
                </c:pt>
                <c:pt idx="886">
                  <c:v>31.910935738444199</c:v>
                </c:pt>
                <c:pt idx="887">
                  <c:v>31.905405405405411</c:v>
                </c:pt>
                <c:pt idx="888">
                  <c:v>31.906636670416201</c:v>
                </c:pt>
                <c:pt idx="889">
                  <c:v>31.905617977528095</c:v>
                </c:pt>
                <c:pt idx="890">
                  <c:v>31.90572390572391</c:v>
                </c:pt>
                <c:pt idx="891">
                  <c:v>31.906950672645745</c:v>
                </c:pt>
                <c:pt idx="892">
                  <c:v>31.903695408734606</c:v>
                </c:pt>
                <c:pt idx="893">
                  <c:v>31.904921700223717</c:v>
                </c:pt>
                <c:pt idx="894">
                  <c:v>31.907262569832405</c:v>
                </c:pt>
                <c:pt idx="895">
                  <c:v>31.909598214285719</c:v>
                </c:pt>
                <c:pt idx="896">
                  <c:v>31.910813823857307</c:v>
                </c:pt>
                <c:pt idx="897">
                  <c:v>31.91202672605791</c:v>
                </c:pt>
                <c:pt idx="898">
                  <c:v>31.923248053392662</c:v>
                </c:pt>
                <c:pt idx="899">
                  <c:v>31.920000000000005</c:v>
                </c:pt>
                <c:pt idx="900">
                  <c:v>31.912319644839073</c:v>
                </c:pt>
                <c:pt idx="901">
                  <c:v>31.921286031042133</c:v>
                </c:pt>
                <c:pt idx="902">
                  <c:v>31.91915836101883</c:v>
                </c:pt>
                <c:pt idx="903">
                  <c:v>31.912610619469032</c:v>
                </c:pt>
                <c:pt idx="904">
                  <c:v>31.910497237569064</c:v>
                </c:pt>
                <c:pt idx="905">
                  <c:v>31.908388520971307</c:v>
                </c:pt>
                <c:pt idx="906">
                  <c:v>31.906284454244766</c:v>
                </c:pt>
                <c:pt idx="907">
                  <c:v>31.916299559471369</c:v>
                </c:pt>
                <c:pt idx="908">
                  <c:v>31.911991199119917</c:v>
                </c:pt>
                <c:pt idx="909">
                  <c:v>31.915384615384621</c:v>
                </c:pt>
                <c:pt idx="910">
                  <c:v>31.913282107574098</c:v>
                </c:pt>
                <c:pt idx="911">
                  <c:v>31.91008771929825</c:v>
                </c:pt>
                <c:pt idx="912">
                  <c:v>31.909090909090914</c:v>
                </c:pt>
                <c:pt idx="913">
                  <c:v>31.915754923413569</c:v>
                </c:pt>
                <c:pt idx="914">
                  <c:v>31.916939890710385</c:v>
                </c:pt>
                <c:pt idx="915">
                  <c:v>31.912663755458521</c:v>
                </c:pt>
                <c:pt idx="916">
                  <c:v>31.918211559432937</c:v>
                </c:pt>
                <c:pt idx="917">
                  <c:v>31.917211328976038</c:v>
                </c:pt>
                <c:pt idx="918">
                  <c:v>31.918389553862898</c:v>
                </c:pt>
                <c:pt idx="919">
                  <c:v>31.920652173913048</c:v>
                </c:pt>
                <c:pt idx="920">
                  <c:v>31.917480998914229</c:v>
                </c:pt>
                <c:pt idx="921">
                  <c:v>31.91431670281996</c:v>
                </c:pt>
                <c:pt idx="922">
                  <c:v>31.912242686890579</c:v>
                </c:pt>
                <c:pt idx="923">
                  <c:v>31.915584415584419</c:v>
                </c:pt>
                <c:pt idx="924">
                  <c:v>31.914594594594597</c:v>
                </c:pt>
                <c:pt idx="925">
                  <c:v>31.914686825053998</c:v>
                </c:pt>
                <c:pt idx="926">
                  <c:v>31.921251348435817</c:v>
                </c:pt>
                <c:pt idx="927">
                  <c:v>31.917025862068968</c:v>
                </c:pt>
                <c:pt idx="928">
                  <c:v>31.912809472551135</c:v>
                </c:pt>
                <c:pt idx="929">
                  <c:v>31.915053763440863</c:v>
                </c:pt>
                <c:pt idx="930">
                  <c:v>31.916219119226643</c:v>
                </c:pt>
                <c:pt idx="931">
                  <c:v>31.917381974248929</c:v>
                </c:pt>
                <c:pt idx="932">
                  <c:v>31.921757770632372</c:v>
                </c:pt>
                <c:pt idx="933">
                  <c:v>31.913276231263389</c:v>
                </c:pt>
                <c:pt idx="934">
                  <c:v>31.913368983957223</c:v>
                </c:pt>
                <c:pt idx="935">
                  <c:v>31.914529914529918</c:v>
                </c:pt>
                <c:pt idx="936">
                  <c:v>31.922091782283889</c:v>
                </c:pt>
                <c:pt idx="937">
                  <c:v>31.928571428571434</c:v>
                </c:pt>
                <c:pt idx="938">
                  <c:v>31.927582534611293</c:v>
                </c:pt>
                <c:pt idx="939">
                  <c:v>31.930851063829792</c:v>
                </c:pt>
                <c:pt idx="940">
                  <c:v>31.923485653560046</c:v>
                </c:pt>
                <c:pt idx="941">
                  <c:v>31.925690021231425</c:v>
                </c:pt>
                <c:pt idx="942">
                  <c:v>31.921527041357376</c:v>
                </c:pt>
                <c:pt idx="943">
                  <c:v>31.916313559322038</c:v>
                </c:pt>
                <c:pt idx="944">
                  <c:v>31.920634920634924</c:v>
                </c:pt>
                <c:pt idx="945">
                  <c:v>31.923890063424953</c:v>
                </c:pt>
                <c:pt idx="946">
                  <c:v>31.922914466737069</c:v>
                </c:pt>
                <c:pt idx="947">
                  <c:v>31.920886075949372</c:v>
                </c:pt>
                <c:pt idx="948">
                  <c:v>31.925184404636465</c:v>
                </c:pt>
                <c:pt idx="949">
                  <c:v>31.933684210526319</c:v>
                </c:pt>
                <c:pt idx="950">
                  <c:v>31.934805467928499</c:v>
                </c:pt>
                <c:pt idx="951">
                  <c:v>31.940126050420172</c:v>
                </c:pt>
                <c:pt idx="952">
                  <c:v>31.939139559286467</c:v>
                </c:pt>
                <c:pt idx="953">
                  <c:v>31.932914046121596</c:v>
                </c:pt>
                <c:pt idx="954">
                  <c:v>31.926701570680631</c:v>
                </c:pt>
                <c:pt idx="955">
                  <c:v>31.939330543933057</c:v>
                </c:pt>
                <c:pt idx="956">
                  <c:v>31.932079414838039</c:v>
                </c:pt>
                <c:pt idx="957">
                  <c:v>31.938413361169108</c:v>
                </c:pt>
                <c:pt idx="958">
                  <c:v>31.938477580813352</c:v>
                </c:pt>
                <c:pt idx="959">
                  <c:v>31.937500000000004</c:v>
                </c:pt>
                <c:pt idx="960">
                  <c:v>31.942767950052033</c:v>
                </c:pt>
                <c:pt idx="961">
                  <c:v>31.937629937629943</c:v>
                </c:pt>
                <c:pt idx="962">
                  <c:v>31.93354101765317</c:v>
                </c:pt>
                <c:pt idx="963">
                  <c:v>31.927385892116185</c:v>
                </c:pt>
                <c:pt idx="964">
                  <c:v>31.922279792746117</c:v>
                </c:pt>
                <c:pt idx="965">
                  <c:v>31.921325051759837</c:v>
                </c:pt>
                <c:pt idx="966">
                  <c:v>31.918304033092042</c:v>
                </c:pt>
                <c:pt idx="967">
                  <c:v>31.913223140495873</c:v>
                </c:pt>
                <c:pt idx="968">
                  <c:v>31.919504643962853</c:v>
                </c:pt>
                <c:pt idx="969">
                  <c:v>31.920618556701033</c:v>
                </c:pt>
                <c:pt idx="970">
                  <c:v>31.920700308959837</c:v>
                </c:pt>
                <c:pt idx="971">
                  <c:v>31.916666666666671</c:v>
                </c:pt>
                <c:pt idx="972">
                  <c:v>31.924974306269274</c:v>
                </c:pt>
                <c:pt idx="973">
                  <c:v>31.924024640657088</c:v>
                </c:pt>
                <c:pt idx="974">
                  <c:v>31.923076923076927</c:v>
                </c:pt>
                <c:pt idx="975">
                  <c:v>31.926229508196727</c:v>
                </c:pt>
                <c:pt idx="976">
                  <c:v>31.92118730808598</c:v>
                </c:pt>
                <c:pt idx="977">
                  <c:v>31.921267893660534</c:v>
                </c:pt>
                <c:pt idx="978">
                  <c:v>31.921348314606746</c:v>
                </c:pt>
                <c:pt idx="979">
                  <c:v>31.931632653061229</c:v>
                </c:pt>
                <c:pt idx="980">
                  <c:v>31.931702344546384</c:v>
                </c:pt>
                <c:pt idx="981">
                  <c:v>31.927698574338088</c:v>
                </c:pt>
                <c:pt idx="982">
                  <c:v>31.935910478128182</c:v>
                </c:pt>
                <c:pt idx="983">
                  <c:v>31.932926829268297</c:v>
                </c:pt>
                <c:pt idx="984">
                  <c:v>31.937055837563456</c:v>
                </c:pt>
                <c:pt idx="985">
                  <c:v>31.945233265720084</c:v>
                </c:pt>
                <c:pt idx="986">
                  <c:v>31.945288753799396</c:v>
                </c:pt>
                <c:pt idx="987">
                  <c:v>31.946356275303646</c:v>
                </c:pt>
                <c:pt idx="988">
                  <c:v>31.943377148634987</c:v>
                </c:pt>
                <c:pt idx="989">
                  <c:v>31.942424242424245</c:v>
                </c:pt>
                <c:pt idx="990">
                  <c:v>31.938446014127148</c:v>
                </c:pt>
                <c:pt idx="991">
                  <c:v>31.937500000000004</c:v>
                </c:pt>
                <c:pt idx="992">
                  <c:v>31.936555891238676</c:v>
                </c:pt>
                <c:pt idx="993">
                  <c:v>31.935613682092558</c:v>
                </c:pt>
                <c:pt idx="994">
                  <c:v>31.93065326633166</c:v>
                </c:pt>
                <c:pt idx="995">
                  <c:v>31.927710843373497</c:v>
                </c:pt>
                <c:pt idx="996">
                  <c:v>31.928786359077236</c:v>
                </c:pt>
                <c:pt idx="997">
                  <c:v>31.926853707414832</c:v>
                </c:pt>
                <c:pt idx="998">
                  <c:v>31.938938938938943</c:v>
                </c:pt>
                <c:pt idx="999">
                  <c:v>31.937000000000005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C-4769-8FFC-163EAC435556}"/>
            </c:ext>
          </c:extLst>
        </c:ser>
        <c:ser>
          <c:idx val="1"/>
          <c:order val="1"/>
          <c:tx>
            <c:strRef>
              <c:f>Final!$N$3</c:f>
              <c:strCache>
                <c:ptCount val="1"/>
                <c:pt idx="0">
                  <c:v>UCI for Bus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Final!$N$4:$N$1003</c:f>
              <c:numCache>
                <c:formatCode>General</c:formatCode>
                <c:ptCount val="1000"/>
                <c:pt idx="0">
                  <c:v>35.000000000000036</c:v>
                </c:pt>
                <c:pt idx="1">
                  <c:v>34.846482322781448</c:v>
                </c:pt>
                <c:pt idx="2">
                  <c:v>38.730622890653493</c:v>
                </c:pt>
                <c:pt idx="3">
                  <c:v>36.549027327257683</c:v>
                </c:pt>
                <c:pt idx="4">
                  <c:v>35.006218178240836</c:v>
                </c:pt>
                <c:pt idx="5">
                  <c:v>35.369123890736304</c:v>
                </c:pt>
                <c:pt idx="6">
                  <c:v>34.54576173976838</c:v>
                </c:pt>
                <c:pt idx="7">
                  <c:v>34.298453148629036</c:v>
                </c:pt>
                <c:pt idx="8">
                  <c:v>34.306869271174364</c:v>
                </c:pt>
                <c:pt idx="9">
                  <c:v>34.493265189813734</c:v>
                </c:pt>
                <c:pt idx="10">
                  <c:v>33.85298892588483</c:v>
                </c:pt>
                <c:pt idx="11">
                  <c:v>33.57511488506082</c:v>
                </c:pt>
                <c:pt idx="12">
                  <c:v>33.635951326936414</c:v>
                </c:pt>
                <c:pt idx="13">
                  <c:v>33.750122005079064</c:v>
                </c:pt>
                <c:pt idx="14">
                  <c:v>33.973971338231763</c:v>
                </c:pt>
                <c:pt idx="15">
                  <c:v>34.103949695593123</c:v>
                </c:pt>
                <c:pt idx="16">
                  <c:v>34.100311427451558</c:v>
                </c:pt>
                <c:pt idx="17">
                  <c:v>33.71300854070055</c:v>
                </c:pt>
                <c:pt idx="18">
                  <c:v>33.629905150182147</c:v>
                </c:pt>
                <c:pt idx="19">
                  <c:v>33.261106429956236</c:v>
                </c:pt>
                <c:pt idx="20">
                  <c:v>33.212477743420671</c:v>
                </c:pt>
                <c:pt idx="21">
                  <c:v>33.167682749994583</c:v>
                </c:pt>
                <c:pt idx="22">
                  <c:v>33.040869396267901</c:v>
                </c:pt>
                <c:pt idx="23">
                  <c:v>33.048255022620801</c:v>
                </c:pt>
                <c:pt idx="24">
                  <c:v>32.97518678977913</c:v>
                </c:pt>
                <c:pt idx="25">
                  <c:v>33.211470760518353</c:v>
                </c:pt>
                <c:pt idx="26">
                  <c:v>33.170933716732961</c:v>
                </c:pt>
                <c:pt idx="27">
                  <c:v>32.886112585046995</c:v>
                </c:pt>
                <c:pt idx="28">
                  <c:v>32.589857855331005</c:v>
                </c:pt>
                <c:pt idx="29">
                  <c:v>32.842553328523536</c:v>
                </c:pt>
                <c:pt idx="30">
                  <c:v>32.75678606542958</c:v>
                </c:pt>
                <c:pt idx="31">
                  <c:v>32.645828075794483</c:v>
                </c:pt>
                <c:pt idx="32">
                  <c:v>32.60213562579014</c:v>
                </c:pt>
                <c:pt idx="33">
                  <c:v>32.38642824848769</c:v>
                </c:pt>
                <c:pt idx="34">
                  <c:v>32.608744838474678</c:v>
                </c:pt>
                <c:pt idx="35">
                  <c:v>32.761591360575196</c:v>
                </c:pt>
                <c:pt idx="36">
                  <c:v>32.770748598424831</c:v>
                </c:pt>
                <c:pt idx="37">
                  <c:v>32.857663219781465</c:v>
                </c:pt>
                <c:pt idx="38">
                  <c:v>32.65910238092335</c:v>
                </c:pt>
                <c:pt idx="39">
                  <c:v>32.546022545658595</c:v>
                </c:pt>
                <c:pt idx="40">
                  <c:v>32.342169674747971</c:v>
                </c:pt>
                <c:pt idx="41">
                  <c:v>32.480082477167834</c:v>
                </c:pt>
                <c:pt idx="42">
                  <c:v>32.564365951527485</c:v>
                </c:pt>
                <c:pt idx="43">
                  <c:v>32.599031971187543</c:v>
                </c:pt>
                <c:pt idx="44">
                  <c:v>32.543422229834064</c:v>
                </c:pt>
                <c:pt idx="45">
                  <c:v>32.403887886073967</c:v>
                </c:pt>
                <c:pt idx="46">
                  <c:v>32.334355895502512</c:v>
                </c:pt>
                <c:pt idx="47">
                  <c:v>32.412975619823371</c:v>
                </c:pt>
                <c:pt idx="48">
                  <c:v>32.447284066848624</c:v>
                </c:pt>
                <c:pt idx="49">
                  <c:v>32.579583070748633</c:v>
                </c:pt>
                <c:pt idx="50">
                  <c:v>32.413161930334716</c:v>
                </c:pt>
                <c:pt idx="51">
                  <c:v>32.560184530625534</c:v>
                </c:pt>
                <c:pt idx="52">
                  <c:v>32.419088175597722</c:v>
                </c:pt>
                <c:pt idx="53">
                  <c:v>32.339012379148954</c:v>
                </c:pt>
                <c:pt idx="54">
                  <c:v>32.243978588655061</c:v>
                </c:pt>
                <c:pt idx="55">
                  <c:v>32.330465350455533</c:v>
                </c:pt>
                <c:pt idx="56">
                  <c:v>32.361102769530682</c:v>
                </c:pt>
                <c:pt idx="57">
                  <c:v>32.424898746333525</c:v>
                </c:pt>
                <c:pt idx="58">
                  <c:v>32.334225355995216</c:v>
                </c:pt>
                <c:pt idx="59">
                  <c:v>32.280029963094535</c:v>
                </c:pt>
                <c:pt idx="60">
                  <c:v>32.276742115524478</c:v>
                </c:pt>
                <c:pt idx="61">
                  <c:v>32.289592605992254</c:v>
                </c:pt>
                <c:pt idx="62">
                  <c:v>32.15955007749649</c:v>
                </c:pt>
                <c:pt idx="63">
                  <c:v>32.189657444977762</c:v>
                </c:pt>
                <c:pt idx="64">
                  <c:v>32.218693757950334</c:v>
                </c:pt>
                <c:pt idx="65">
                  <c:v>32.156082089891335</c:v>
                </c:pt>
                <c:pt idx="66">
                  <c:v>32.154992141532993</c:v>
                </c:pt>
                <c:pt idx="67">
                  <c:v>32.19788177783618</c:v>
                </c:pt>
                <c:pt idx="68">
                  <c:v>32.152654778926845</c:v>
                </c:pt>
                <c:pt idx="69">
                  <c:v>32.308296715177434</c:v>
                </c:pt>
                <c:pt idx="70">
                  <c:v>32.304606499620185</c:v>
                </c:pt>
                <c:pt idx="71">
                  <c:v>32.384175765273802</c:v>
                </c:pt>
                <c:pt idx="72">
                  <c:v>32.365688963490783</c:v>
                </c:pt>
                <c:pt idx="73">
                  <c:v>32.361205185578243</c:v>
                </c:pt>
                <c:pt idx="74">
                  <c:v>32.34352071322153</c:v>
                </c:pt>
                <c:pt idx="75">
                  <c:v>32.35258544594155</c:v>
                </c:pt>
                <c:pt idx="76">
                  <c:v>32.38731995117314</c:v>
                </c:pt>
                <c:pt idx="77">
                  <c:v>32.395498365448795</c:v>
                </c:pt>
                <c:pt idx="78">
                  <c:v>32.416088805503797</c:v>
                </c:pt>
                <c:pt idx="79">
                  <c:v>32.473586694549624</c:v>
                </c:pt>
                <c:pt idx="80">
                  <c:v>32.517268437005434</c:v>
                </c:pt>
                <c:pt idx="81">
                  <c:v>32.608589772602116</c:v>
                </c:pt>
                <c:pt idx="82">
                  <c:v>32.589286121868078</c:v>
                </c:pt>
                <c:pt idx="83">
                  <c:v>32.558555159703062</c:v>
                </c:pt>
                <c:pt idx="84">
                  <c:v>32.63438034683724</c:v>
                </c:pt>
                <c:pt idx="85">
                  <c:v>32.627048344473423</c:v>
                </c:pt>
                <c:pt idx="86">
                  <c:v>32.539475630152978</c:v>
                </c:pt>
                <c:pt idx="87">
                  <c:v>32.522084007055021</c:v>
                </c:pt>
                <c:pt idx="88">
                  <c:v>32.550004153459128</c:v>
                </c:pt>
                <c:pt idx="89">
                  <c:v>32.599495254159301</c:v>
                </c:pt>
                <c:pt idx="90">
                  <c:v>32.603938533942085</c:v>
                </c:pt>
                <c:pt idx="91">
                  <c:v>32.619146403746122</c:v>
                </c:pt>
                <c:pt idx="92">
                  <c:v>32.580279869088507</c:v>
                </c:pt>
                <c:pt idx="93">
                  <c:v>32.60605647337136</c:v>
                </c:pt>
                <c:pt idx="94">
                  <c:v>32.557627412781237</c:v>
                </c:pt>
                <c:pt idx="95">
                  <c:v>32.583109640019018</c:v>
                </c:pt>
                <c:pt idx="96">
                  <c:v>32.566835200170253</c:v>
                </c:pt>
                <c:pt idx="97">
                  <c:v>32.530501440213222</c:v>
                </c:pt>
                <c:pt idx="98">
                  <c:v>32.585782702515644</c:v>
                </c:pt>
                <c:pt idx="99">
                  <c:v>32.589955429568633</c:v>
                </c:pt>
                <c:pt idx="100">
                  <c:v>32.53466246757155</c:v>
                </c:pt>
                <c:pt idx="101">
                  <c:v>32.558872167709147</c:v>
                </c:pt>
                <c:pt idx="102">
                  <c:v>32.534077777478778</c:v>
                </c:pt>
                <c:pt idx="103">
                  <c:v>32.461721161231722</c:v>
                </c:pt>
                <c:pt idx="104">
                  <c:v>32.447891792920885</c:v>
                </c:pt>
                <c:pt idx="105">
                  <c:v>32.396620082137119</c:v>
                </c:pt>
                <c:pt idx="106">
                  <c:v>32.402374017518959</c:v>
                </c:pt>
                <c:pt idx="107">
                  <c:v>32.38025649541909</c:v>
                </c:pt>
                <c:pt idx="108">
                  <c:v>32.340223782658931</c:v>
                </c:pt>
                <c:pt idx="109">
                  <c:v>32.291865253426437</c:v>
                </c:pt>
                <c:pt idx="110">
                  <c:v>32.289420644855745</c:v>
                </c:pt>
                <c:pt idx="111">
                  <c:v>32.287017313622293</c:v>
                </c:pt>
                <c:pt idx="112">
                  <c:v>32.275812333486222</c:v>
                </c:pt>
                <c:pt idx="113">
                  <c:v>32.334927836786527</c:v>
                </c:pt>
                <c:pt idx="114">
                  <c:v>32.332144512517935</c:v>
                </c:pt>
                <c:pt idx="115">
                  <c:v>32.303565174717384</c:v>
                </c:pt>
                <c:pt idx="116">
                  <c:v>32.275492898056456</c:v>
                </c:pt>
                <c:pt idx="117">
                  <c:v>32.341065285954649</c:v>
                </c:pt>
                <c:pt idx="118">
                  <c:v>32.355103920525622</c:v>
                </c:pt>
                <c:pt idx="119">
                  <c:v>32.335585174451282</c:v>
                </c:pt>
                <c:pt idx="120">
                  <c:v>32.299881503135168</c:v>
                </c:pt>
                <c:pt idx="121">
                  <c:v>32.338505588864095</c:v>
                </c:pt>
                <c:pt idx="122">
                  <c:v>32.303351005926579</c:v>
                </c:pt>
                <c:pt idx="123">
                  <c:v>32.284902276303413</c:v>
                </c:pt>
                <c:pt idx="124">
                  <c:v>32.290742042576539</c:v>
                </c:pt>
                <c:pt idx="125">
                  <c:v>32.272689111791856</c:v>
                </c:pt>
                <c:pt idx="126">
                  <c:v>32.270667156981958</c:v>
                </c:pt>
                <c:pt idx="127">
                  <c:v>32.260868250116708</c:v>
                </c:pt>
                <c:pt idx="128">
                  <c:v>32.22798577603529</c:v>
                </c:pt>
                <c:pt idx="129">
                  <c:v>32.218689823825947</c:v>
                </c:pt>
                <c:pt idx="130">
                  <c:v>32.270566550856948</c:v>
                </c:pt>
                <c:pt idx="131">
                  <c:v>32.283768221956983</c:v>
                </c:pt>
                <c:pt idx="132">
                  <c:v>32.274218556432778</c:v>
                </c:pt>
                <c:pt idx="133">
                  <c:v>32.264814934412932</c:v>
                </c:pt>
                <c:pt idx="134">
                  <c:v>32.255554070600752</c:v>
                </c:pt>
                <c:pt idx="135">
                  <c:v>32.26112982490298</c:v>
                </c:pt>
                <c:pt idx="136">
                  <c:v>32.303095741040963</c:v>
                </c:pt>
                <c:pt idx="137">
                  <c:v>32.380650171371492</c:v>
                </c:pt>
                <c:pt idx="138">
                  <c:v>32.392335501431987</c:v>
                </c:pt>
                <c:pt idx="139">
                  <c:v>32.410989984394156</c:v>
                </c:pt>
                <c:pt idx="140">
                  <c:v>32.393923577118137</c:v>
                </c:pt>
                <c:pt idx="141">
                  <c:v>32.447504448050275</c:v>
                </c:pt>
                <c:pt idx="142">
                  <c:v>32.458375066435444</c:v>
                </c:pt>
                <c:pt idx="143">
                  <c:v>32.406607273776238</c:v>
                </c:pt>
                <c:pt idx="144">
                  <c:v>32.42451358361923</c:v>
                </c:pt>
                <c:pt idx="145">
                  <c:v>32.4421699059519</c:v>
                </c:pt>
                <c:pt idx="146">
                  <c:v>32.432376971241126</c:v>
                </c:pt>
                <c:pt idx="147">
                  <c:v>32.415963213231258</c:v>
                </c:pt>
                <c:pt idx="148">
                  <c:v>32.419902548092431</c:v>
                </c:pt>
                <c:pt idx="149">
                  <c:v>32.450448912617688</c:v>
                </c:pt>
                <c:pt idx="150">
                  <c:v>32.414373117244807</c:v>
                </c:pt>
                <c:pt idx="151">
                  <c:v>32.405089671217368</c:v>
                </c:pt>
                <c:pt idx="152">
                  <c:v>32.369793148175397</c:v>
                </c:pt>
                <c:pt idx="153">
                  <c:v>32.360931153880998</c:v>
                </c:pt>
                <c:pt idx="154">
                  <c:v>32.371534530969342</c:v>
                </c:pt>
                <c:pt idx="155">
                  <c:v>32.381998477847105</c:v>
                </c:pt>
                <c:pt idx="156">
                  <c:v>32.366855139670228</c:v>
                </c:pt>
                <c:pt idx="157">
                  <c:v>32.351907361601207</c:v>
                </c:pt>
                <c:pt idx="158">
                  <c:v>32.343438918844839</c:v>
                </c:pt>
                <c:pt idx="159">
                  <c:v>32.34757443845799</c:v>
                </c:pt>
                <c:pt idx="160">
                  <c:v>32.308192602094131</c:v>
                </c:pt>
                <c:pt idx="161">
                  <c:v>32.355700945701656</c:v>
                </c:pt>
                <c:pt idx="162">
                  <c:v>32.329014128804893</c:v>
                </c:pt>
                <c:pt idx="163">
                  <c:v>32.375809871189013</c:v>
                </c:pt>
                <c:pt idx="164">
                  <c:v>32.343258695712557</c:v>
                </c:pt>
                <c:pt idx="165">
                  <c:v>32.359287604058935</c:v>
                </c:pt>
                <c:pt idx="166">
                  <c:v>32.405053945858718</c:v>
                </c:pt>
                <c:pt idx="167">
                  <c:v>32.408607843989685</c:v>
                </c:pt>
                <c:pt idx="168">
                  <c:v>32.418034932673294</c:v>
                </c:pt>
                <c:pt idx="169">
                  <c:v>32.433230871508108</c:v>
                </c:pt>
                <c:pt idx="170">
                  <c:v>32.424858342886893</c:v>
                </c:pt>
                <c:pt idx="171">
                  <c:v>32.416584285962323</c:v>
                </c:pt>
                <c:pt idx="172">
                  <c:v>32.391069170410482</c:v>
                </c:pt>
                <c:pt idx="173">
                  <c:v>32.388836000239081</c:v>
                </c:pt>
                <c:pt idx="174">
                  <c:v>32.443762395278618</c:v>
                </c:pt>
                <c:pt idx="175">
                  <c:v>32.446927772449285</c:v>
                </c:pt>
                <c:pt idx="176">
                  <c:v>32.416163004499175</c:v>
                </c:pt>
                <c:pt idx="177">
                  <c:v>32.396982779506793</c:v>
                </c:pt>
                <c:pt idx="178">
                  <c:v>32.456221046195736</c:v>
                </c:pt>
                <c:pt idx="179">
                  <c:v>32.453690152020222</c:v>
                </c:pt>
                <c:pt idx="180">
                  <c:v>32.451187376297149</c:v>
                </c:pt>
                <c:pt idx="181">
                  <c:v>32.415749187879307</c:v>
                </c:pt>
                <c:pt idx="182">
                  <c:v>32.402558011555165</c:v>
                </c:pt>
                <c:pt idx="183">
                  <c:v>32.367776986240031</c:v>
                </c:pt>
                <c:pt idx="184">
                  <c:v>32.376613290874531</c:v>
                </c:pt>
                <c:pt idx="185">
                  <c:v>32.379977407034154</c:v>
                </c:pt>
                <c:pt idx="186">
                  <c:v>32.3672648513773</c:v>
                </c:pt>
                <c:pt idx="187">
                  <c:v>32.349371676987893</c:v>
                </c:pt>
                <c:pt idx="188">
                  <c:v>32.336961214147145</c:v>
                </c:pt>
                <c:pt idx="189">
                  <c:v>32.298374584384369</c:v>
                </c:pt>
                <c:pt idx="190">
                  <c:v>32.312544024677884</c:v>
                </c:pt>
                <c:pt idx="191">
                  <c:v>32.2796990492322</c:v>
                </c:pt>
                <c:pt idx="192">
                  <c:v>32.293822308409261</c:v>
                </c:pt>
                <c:pt idx="193">
                  <c:v>32.302642703816005</c:v>
                </c:pt>
                <c:pt idx="194">
                  <c:v>32.337005632715943</c:v>
                </c:pt>
                <c:pt idx="195">
                  <c:v>32.39141665915556</c:v>
                </c:pt>
                <c:pt idx="196">
                  <c:v>32.384362423957391</c:v>
                </c:pt>
                <c:pt idx="197">
                  <c:v>32.402629438543109</c:v>
                </c:pt>
                <c:pt idx="198">
                  <c:v>32.420710804367332</c:v>
                </c:pt>
                <c:pt idx="199">
                  <c:v>32.428610553141702</c:v>
                </c:pt>
                <c:pt idx="200">
                  <c:v>32.421506892566363</c:v>
                </c:pt>
                <c:pt idx="201">
                  <c:v>32.424374219618642</c:v>
                </c:pt>
                <c:pt idx="202">
                  <c:v>32.45184178576546</c:v>
                </c:pt>
                <c:pt idx="203">
                  <c:v>32.420218818828083</c:v>
                </c:pt>
                <c:pt idx="204">
                  <c:v>32.393785109840159</c:v>
                </c:pt>
                <c:pt idx="205">
                  <c:v>32.377318757320168</c:v>
                </c:pt>
                <c:pt idx="206">
                  <c:v>32.394825611638218</c:v>
                </c:pt>
                <c:pt idx="207">
                  <c:v>32.431391387875451</c:v>
                </c:pt>
                <c:pt idx="208">
                  <c:v>32.458036291192485</c:v>
                </c:pt>
                <c:pt idx="209">
                  <c:v>32.451094394680617</c:v>
                </c:pt>
                <c:pt idx="210">
                  <c:v>32.467914283989892</c:v>
                </c:pt>
                <c:pt idx="211">
                  <c:v>32.48929206847081</c:v>
                </c:pt>
                <c:pt idx="212">
                  <c:v>32.468215971471217</c:v>
                </c:pt>
                <c:pt idx="213">
                  <c:v>32.48939254761472</c:v>
                </c:pt>
                <c:pt idx="214">
                  <c:v>32.505721023093656</c:v>
                </c:pt>
                <c:pt idx="215">
                  <c:v>32.470972596252246</c:v>
                </c:pt>
                <c:pt idx="216">
                  <c:v>32.464194375453388</c:v>
                </c:pt>
                <c:pt idx="217">
                  <c:v>32.475826667596991</c:v>
                </c:pt>
                <c:pt idx="218">
                  <c:v>32.491918783557779</c:v>
                </c:pt>
                <c:pt idx="219">
                  <c:v>32.45786522366032</c:v>
                </c:pt>
                <c:pt idx="220">
                  <c:v>32.473893148854977</c:v>
                </c:pt>
                <c:pt idx="221">
                  <c:v>32.503290099484083</c:v>
                </c:pt>
                <c:pt idx="222">
                  <c:v>32.518970810924451</c:v>
                </c:pt>
                <c:pt idx="223">
                  <c:v>32.50772555005549</c:v>
                </c:pt>
                <c:pt idx="224">
                  <c:v>32.518802728335437</c:v>
                </c:pt>
                <c:pt idx="225">
                  <c:v>32.503232887595814</c:v>
                </c:pt>
                <c:pt idx="226">
                  <c:v>32.509826769962913</c:v>
                </c:pt>
                <c:pt idx="227">
                  <c:v>32.498818797434204</c:v>
                </c:pt>
                <c:pt idx="228">
                  <c:v>32.509741187623625</c:v>
                </c:pt>
                <c:pt idx="229">
                  <c:v>32.529264841104364</c:v>
                </c:pt>
                <c:pt idx="230">
                  <c:v>32.557278969717622</c:v>
                </c:pt>
                <c:pt idx="231">
                  <c:v>32.597986176890203</c:v>
                </c:pt>
                <c:pt idx="232">
                  <c:v>32.569671798202982</c:v>
                </c:pt>
                <c:pt idx="233">
                  <c:v>32.57151409538514</c:v>
                </c:pt>
                <c:pt idx="234">
                  <c:v>32.586107934200349</c:v>
                </c:pt>
                <c:pt idx="235">
                  <c:v>32.566678148021083</c:v>
                </c:pt>
                <c:pt idx="236">
                  <c:v>32.560070082113825</c:v>
                </c:pt>
                <c:pt idx="237">
                  <c:v>32.603941603920276</c:v>
                </c:pt>
                <c:pt idx="238">
                  <c:v>32.613974317635716</c:v>
                </c:pt>
                <c:pt idx="239">
                  <c:v>32.582253468279454</c:v>
                </c:pt>
                <c:pt idx="240">
                  <c:v>32.554943201100954</c:v>
                </c:pt>
                <c:pt idx="241">
                  <c:v>32.540254537354095</c:v>
                </c:pt>
                <c:pt idx="242">
                  <c:v>32.525686184218102</c:v>
                </c:pt>
                <c:pt idx="243">
                  <c:v>32.503040009475178</c:v>
                </c:pt>
                <c:pt idx="244">
                  <c:v>32.468333937311627</c:v>
                </c:pt>
                <c:pt idx="245">
                  <c:v>32.450170691935739</c:v>
                </c:pt>
                <c:pt idx="246">
                  <c:v>32.456445792840412</c:v>
                </c:pt>
                <c:pt idx="247">
                  <c:v>32.478798877634958</c:v>
                </c:pt>
                <c:pt idx="248">
                  <c:v>32.464828048923003</c:v>
                </c:pt>
                <c:pt idx="249">
                  <c:v>32.450969358711703</c:v>
                </c:pt>
                <c:pt idx="250">
                  <c:v>32.469093140076083</c:v>
                </c:pt>
                <c:pt idx="251">
                  <c:v>32.439454911267013</c:v>
                </c:pt>
                <c:pt idx="252">
                  <c:v>32.425861897196107</c:v>
                </c:pt>
                <c:pt idx="253">
                  <c:v>32.428123798601909</c:v>
                </c:pt>
                <c:pt idx="254">
                  <c:v>32.449974864519774</c:v>
                </c:pt>
                <c:pt idx="255">
                  <c:v>32.456030031980447</c:v>
                </c:pt>
                <c:pt idx="256">
                  <c:v>32.458146965045337</c:v>
                </c:pt>
                <c:pt idx="257">
                  <c:v>32.475751080870403</c:v>
                </c:pt>
                <c:pt idx="258">
                  <c:v>32.466192340511611</c:v>
                </c:pt>
                <c:pt idx="259">
                  <c:v>32.468245555259521</c:v>
                </c:pt>
                <c:pt idx="260">
                  <c:v>32.481777183004617</c:v>
                </c:pt>
                <c:pt idx="261">
                  <c:v>32.510473009901403</c:v>
                </c:pt>
                <c:pt idx="262">
                  <c:v>32.485718362323013</c:v>
                </c:pt>
                <c:pt idx="263">
                  <c:v>32.480090644961543</c:v>
                </c:pt>
                <c:pt idx="264">
                  <c:v>32.489599757001542</c:v>
                </c:pt>
                <c:pt idx="265">
                  <c:v>32.499037468617075</c:v>
                </c:pt>
                <c:pt idx="266">
                  <c:v>32.500913879786069</c:v>
                </c:pt>
                <c:pt idx="267">
                  <c:v>32.517702051518398</c:v>
                </c:pt>
                <c:pt idx="268">
                  <c:v>32.523213170307606</c:v>
                </c:pt>
                <c:pt idx="269">
                  <c:v>32.51757217442708</c:v>
                </c:pt>
                <c:pt idx="270">
                  <c:v>32.511972657377115</c:v>
                </c:pt>
                <c:pt idx="271">
                  <c:v>32.517443879116975</c:v>
                </c:pt>
                <c:pt idx="272">
                  <c:v>32.51554895897916</c:v>
                </c:pt>
                <c:pt idx="273">
                  <c:v>32.524617069144753</c:v>
                </c:pt>
                <c:pt idx="274">
                  <c:v>32.540892651394891</c:v>
                </c:pt>
                <c:pt idx="275">
                  <c:v>32.517194290586971</c:v>
                </c:pt>
                <c:pt idx="276">
                  <c:v>32.508107239174407</c:v>
                </c:pt>
                <c:pt idx="277">
                  <c:v>32.491891071712914</c:v>
                </c:pt>
                <c:pt idx="278">
                  <c:v>32.50446516098512</c:v>
                </c:pt>
                <c:pt idx="279">
                  <c:v>32.474092090871125</c:v>
                </c:pt>
                <c:pt idx="280">
                  <c:v>32.465287590683481</c:v>
                </c:pt>
                <c:pt idx="281">
                  <c:v>32.47072987230186</c:v>
                </c:pt>
                <c:pt idx="282">
                  <c:v>32.465533035014047</c:v>
                </c:pt>
                <c:pt idx="283">
                  <c:v>32.470936121050954</c:v>
                </c:pt>
                <c:pt idx="284">
                  <c:v>32.45174016972161</c:v>
                </c:pt>
                <c:pt idx="285">
                  <c:v>32.467643232265623</c:v>
                </c:pt>
                <c:pt idx="286">
                  <c:v>32.455561075168355</c:v>
                </c:pt>
                <c:pt idx="287">
                  <c:v>32.46092383951148</c:v>
                </c:pt>
                <c:pt idx="288">
                  <c:v>32.462789255093959</c:v>
                </c:pt>
                <c:pt idx="289">
                  <c:v>32.485331379792314</c:v>
                </c:pt>
                <c:pt idx="290">
                  <c:v>32.500845905107511</c:v>
                </c:pt>
                <c:pt idx="291">
                  <c:v>32.478582734271932</c:v>
                </c:pt>
                <c:pt idx="292">
                  <c:v>32.473536384446753</c:v>
                </c:pt>
                <c:pt idx="293">
                  <c:v>32.468524389015009</c:v>
                </c:pt>
                <c:pt idx="294">
                  <c:v>32.446597558342518</c:v>
                </c:pt>
                <c:pt idx="295">
                  <c:v>32.421441336104749</c:v>
                </c:pt>
                <c:pt idx="296">
                  <c:v>32.416656732955353</c:v>
                </c:pt>
                <c:pt idx="297">
                  <c:v>32.428682250451416</c:v>
                </c:pt>
                <c:pt idx="298">
                  <c:v>32.437282551816942</c:v>
                </c:pt>
                <c:pt idx="299">
                  <c:v>32.455825095294927</c:v>
                </c:pt>
                <c:pt idx="300">
                  <c:v>32.487533372150693</c:v>
                </c:pt>
                <c:pt idx="301">
                  <c:v>32.479296512425229</c:v>
                </c:pt>
                <c:pt idx="302">
                  <c:v>32.477714678078826</c:v>
                </c:pt>
                <c:pt idx="303">
                  <c:v>32.486011714396476</c:v>
                </c:pt>
                <c:pt idx="304">
                  <c:v>32.471303484148585</c:v>
                </c:pt>
                <c:pt idx="305">
                  <c:v>32.459959436521714</c:v>
                </c:pt>
                <c:pt idx="306">
                  <c:v>32.45846129303969</c:v>
                </c:pt>
                <c:pt idx="307">
                  <c:v>32.495933995578952</c:v>
                </c:pt>
                <c:pt idx="308">
                  <c:v>32.491092891314807</c:v>
                </c:pt>
                <c:pt idx="309">
                  <c:v>32.486282969521753</c:v>
                </c:pt>
                <c:pt idx="310">
                  <c:v>32.481503945825409</c:v>
                </c:pt>
                <c:pt idx="311">
                  <c:v>32.470345283599045</c:v>
                </c:pt>
                <c:pt idx="312">
                  <c:v>32.481622159379221</c:v>
                </c:pt>
                <c:pt idx="313">
                  <c:v>32.464164795226175</c:v>
                </c:pt>
                <c:pt idx="314">
                  <c:v>32.443643954882795</c:v>
                </c:pt>
                <c:pt idx="315">
                  <c:v>32.445404850184602</c:v>
                </c:pt>
                <c:pt idx="316">
                  <c:v>32.47239095479619</c:v>
                </c:pt>
                <c:pt idx="317">
                  <c:v>32.477194764586173</c:v>
                </c:pt>
                <c:pt idx="318">
                  <c:v>32.488238131109931</c:v>
                </c:pt>
                <c:pt idx="319">
                  <c:v>32.496087589390157</c:v>
                </c:pt>
                <c:pt idx="320">
                  <c:v>32.500772965653269</c:v>
                </c:pt>
                <c:pt idx="321">
                  <c:v>32.489901112147749</c:v>
                </c:pt>
                <c:pt idx="322">
                  <c:v>32.482192476624604</c:v>
                </c:pt>
                <c:pt idx="323">
                  <c:v>32.462185742942253</c:v>
                </c:pt>
                <c:pt idx="324">
                  <c:v>32.457686778964579</c:v>
                </c:pt>
                <c:pt idx="325">
                  <c:v>32.459350368209542</c:v>
                </c:pt>
                <c:pt idx="326">
                  <c:v>32.457945689416078</c:v>
                </c:pt>
                <c:pt idx="327">
                  <c:v>32.444354641068024</c:v>
                </c:pt>
                <c:pt idx="328">
                  <c:v>32.436925392160425</c:v>
                </c:pt>
                <c:pt idx="329">
                  <c:v>32.444692517712198</c:v>
                </c:pt>
                <c:pt idx="330">
                  <c:v>32.440328199756699</c:v>
                </c:pt>
                <c:pt idx="331">
                  <c:v>32.423942404028743</c:v>
                </c:pt>
                <c:pt idx="332">
                  <c:v>32.425672976804492</c:v>
                </c:pt>
                <c:pt idx="333">
                  <c:v>32.409429684973041</c:v>
                </c:pt>
                <c:pt idx="334">
                  <c:v>32.38432937046845</c:v>
                </c:pt>
                <c:pt idx="335">
                  <c:v>32.389140075403695</c:v>
                </c:pt>
                <c:pt idx="336">
                  <c:v>32.373151643250381</c:v>
                </c:pt>
                <c:pt idx="337">
                  <c:v>32.389801193442175</c:v>
                </c:pt>
                <c:pt idx="338">
                  <c:v>32.391603140303445</c:v>
                </c:pt>
                <c:pt idx="339">
                  <c:v>32.399276450877217</c:v>
                </c:pt>
                <c:pt idx="340">
                  <c:v>32.392242320173423</c:v>
                </c:pt>
                <c:pt idx="341">
                  <c:v>32.423259782777933</c:v>
                </c:pt>
                <c:pt idx="342">
                  <c:v>32.41619572250503</c:v>
                </c:pt>
                <c:pt idx="343">
                  <c:v>32.417893597764994</c:v>
                </c:pt>
                <c:pt idx="344">
                  <c:v>32.405089328059411</c:v>
                </c:pt>
                <c:pt idx="345">
                  <c:v>32.398139698715354</c:v>
                </c:pt>
                <c:pt idx="346">
                  <c:v>32.388348729236753</c:v>
                </c:pt>
                <c:pt idx="347">
                  <c:v>32.38436134337892</c:v>
                </c:pt>
                <c:pt idx="348">
                  <c:v>32.380397001431383</c:v>
                </c:pt>
                <c:pt idx="349">
                  <c:v>32.390740476703904</c:v>
                </c:pt>
                <c:pt idx="350">
                  <c:v>32.386780177279356</c:v>
                </c:pt>
                <c:pt idx="351">
                  <c:v>32.380001804558461</c:v>
                </c:pt>
                <c:pt idx="352">
                  <c:v>32.367596809781688</c:v>
                </c:pt>
                <c:pt idx="353">
                  <c:v>32.363736692585547</c:v>
                </c:pt>
                <c:pt idx="354">
                  <c:v>32.348631720849824</c:v>
                </c:pt>
                <c:pt idx="355">
                  <c:v>32.344847809801571</c:v>
                </c:pt>
                <c:pt idx="356">
                  <c:v>32.324280007340093</c:v>
                </c:pt>
                <c:pt idx="357">
                  <c:v>32.317794122257979</c:v>
                </c:pt>
                <c:pt idx="358">
                  <c:v>32.308559670374891</c:v>
                </c:pt>
                <c:pt idx="359">
                  <c:v>32.288267432103936</c:v>
                </c:pt>
                <c:pt idx="360">
                  <c:v>32.298557385997732</c:v>
                </c:pt>
                <c:pt idx="361">
                  <c:v>32.306027264110263</c:v>
                </c:pt>
                <c:pt idx="362">
                  <c:v>32.32998275047111</c:v>
                </c:pt>
                <c:pt idx="363">
                  <c:v>32.307105270999493</c:v>
                </c:pt>
                <c:pt idx="364">
                  <c:v>32.28983425984562</c:v>
                </c:pt>
                <c:pt idx="365">
                  <c:v>32.29178304636968</c:v>
                </c:pt>
                <c:pt idx="366">
                  <c:v>32.271924935454308</c:v>
                </c:pt>
                <c:pt idx="367">
                  <c:v>32.287499070039196</c:v>
                </c:pt>
                <c:pt idx="368">
                  <c:v>32.289438396722673</c:v>
                </c:pt>
                <c:pt idx="369">
                  <c:v>32.269747677032235</c:v>
                </c:pt>
                <c:pt idx="370">
                  <c:v>32.274421274840662</c:v>
                </c:pt>
                <c:pt idx="371">
                  <c:v>32.273693414260144</c:v>
                </c:pt>
                <c:pt idx="372">
                  <c:v>32.275650142468862</c:v>
                </c:pt>
                <c:pt idx="373">
                  <c:v>32.277596134706897</c:v>
                </c:pt>
                <c:pt idx="374">
                  <c:v>32.266199592642749</c:v>
                </c:pt>
                <c:pt idx="375">
                  <c:v>32.268161255444426</c:v>
                </c:pt>
                <c:pt idx="376">
                  <c:v>32.272764465250127</c:v>
                </c:pt>
                <c:pt idx="377">
                  <c:v>32.277342775511777</c:v>
                </c:pt>
                <c:pt idx="378">
                  <c:v>32.295087746362654</c:v>
                </c:pt>
                <c:pt idx="379">
                  <c:v>32.296949630835144</c:v>
                </c:pt>
                <c:pt idx="380">
                  <c:v>32.298801529141315</c:v>
                </c:pt>
                <c:pt idx="381">
                  <c:v>32.311113847546629</c:v>
                </c:pt>
                <c:pt idx="382">
                  <c:v>32.292031886168296</c:v>
                </c:pt>
                <c:pt idx="383">
                  <c:v>32.275655003867087</c:v>
                </c:pt>
                <c:pt idx="384">
                  <c:v>32.274947626130761</c:v>
                </c:pt>
                <c:pt idx="385">
                  <c:v>32.263882307743572</c:v>
                </c:pt>
                <c:pt idx="386">
                  <c:v>32.258042699837901</c:v>
                </c:pt>
                <c:pt idx="387">
                  <c:v>32.252233769402132</c:v>
                </c:pt>
                <c:pt idx="388">
                  <c:v>32.243884894035737</c:v>
                </c:pt>
                <c:pt idx="389">
                  <c:v>32.248398755298076</c:v>
                </c:pt>
                <c:pt idx="390">
                  <c:v>32.252888958215472</c:v>
                </c:pt>
                <c:pt idx="391">
                  <c:v>32.24970347540286</c:v>
                </c:pt>
                <c:pt idx="392">
                  <c:v>32.23890177517513</c:v>
                </c:pt>
                <c:pt idx="393">
                  <c:v>32.220542845599603</c:v>
                </c:pt>
                <c:pt idx="394">
                  <c:v>32.217467049185451</c:v>
                </c:pt>
                <c:pt idx="395">
                  <c:v>32.196732685214606</c:v>
                </c:pt>
                <c:pt idx="396">
                  <c:v>32.193735330729687</c:v>
                </c:pt>
                <c:pt idx="397">
                  <c:v>32.195777776625349</c:v>
                </c:pt>
                <c:pt idx="398">
                  <c:v>32.192797761761803</c:v>
                </c:pt>
                <c:pt idx="399">
                  <c:v>32.197331924677449</c:v>
                </c:pt>
                <c:pt idx="400">
                  <c:v>32.181895392621179</c:v>
                </c:pt>
                <c:pt idx="401">
                  <c:v>32.181460983997638</c:v>
                </c:pt>
                <c:pt idx="402">
                  <c:v>32.176066615531752</c:v>
                </c:pt>
                <c:pt idx="403">
                  <c:v>32.188023890408751</c:v>
                </c:pt>
                <c:pt idx="404">
                  <c:v>32.197451617672336</c:v>
                </c:pt>
                <c:pt idx="405">
                  <c:v>32.189592473350402</c:v>
                </c:pt>
                <c:pt idx="406">
                  <c:v>32.179316255625103</c:v>
                </c:pt>
                <c:pt idx="407">
                  <c:v>32.200950173462736</c:v>
                </c:pt>
                <c:pt idx="408">
                  <c:v>32.193139364952835</c:v>
                </c:pt>
                <c:pt idx="409">
                  <c:v>32.182928896422695</c:v>
                </c:pt>
                <c:pt idx="410">
                  <c:v>32.167903921327614</c:v>
                </c:pt>
                <c:pt idx="411">
                  <c:v>32.157807605107017</c:v>
                </c:pt>
                <c:pt idx="412">
                  <c:v>32.145340629674386</c:v>
                </c:pt>
                <c:pt idx="413">
                  <c:v>32.152256381303715</c:v>
                </c:pt>
                <c:pt idx="414">
                  <c:v>32.149500540300444</c:v>
                </c:pt>
                <c:pt idx="415">
                  <c:v>32.158775700583021</c:v>
                </c:pt>
                <c:pt idx="416">
                  <c:v>32.158413989488928</c:v>
                </c:pt>
                <c:pt idx="417">
                  <c:v>32.148485961008063</c:v>
                </c:pt>
                <c:pt idx="418">
                  <c:v>32.136220411682231</c:v>
                </c:pt>
                <c:pt idx="419">
                  <c:v>32.128776198160509</c:v>
                </c:pt>
                <c:pt idx="420">
                  <c:v>32.114243645363715</c:v>
                </c:pt>
                <c:pt idx="421">
                  <c:v>32.128213620529245</c:v>
                </c:pt>
                <c:pt idx="422">
                  <c:v>32.113750906168107</c:v>
                </c:pt>
                <c:pt idx="423">
                  <c:v>32.122939716694297</c:v>
                </c:pt>
                <c:pt idx="424">
                  <c:v>32.122673429550531</c:v>
                </c:pt>
                <c:pt idx="425">
                  <c:v>32.115367151425481</c:v>
                </c:pt>
                <c:pt idx="426">
                  <c:v>32.14321957557209</c:v>
                </c:pt>
                <c:pt idx="427">
                  <c:v>32.156921144673063</c:v>
                </c:pt>
                <c:pt idx="428">
                  <c:v>32.147250038823174</c:v>
                </c:pt>
                <c:pt idx="429">
                  <c:v>32.151576702278405</c:v>
                </c:pt>
                <c:pt idx="430">
                  <c:v>32.1489229923504</c:v>
                </c:pt>
                <c:pt idx="431">
                  <c:v>32.137023865773074</c:v>
                </c:pt>
                <c:pt idx="432">
                  <c:v>32.134417836353258</c:v>
                </c:pt>
                <c:pt idx="433">
                  <c:v>32.120305026881418</c:v>
                </c:pt>
                <c:pt idx="434">
                  <c:v>32.126945660412645</c:v>
                </c:pt>
                <c:pt idx="435">
                  <c:v>32.12438177742073</c:v>
                </c:pt>
                <c:pt idx="436">
                  <c:v>32.126405878586773</c:v>
                </c:pt>
                <c:pt idx="437">
                  <c:v>32.121572007466931</c:v>
                </c:pt>
                <c:pt idx="438">
                  <c:v>32.132703790094773</c:v>
                </c:pt>
                <c:pt idx="439">
                  <c:v>32.130148859819109</c:v>
                </c:pt>
                <c:pt idx="440">
                  <c:v>32.120804010919613</c:v>
                </c:pt>
                <c:pt idx="441">
                  <c:v>32.11150268585574</c:v>
                </c:pt>
                <c:pt idx="442">
                  <c:v>32.120300650307584</c:v>
                </c:pt>
                <c:pt idx="443">
                  <c:v>32.126805708501294</c:v>
                </c:pt>
                <c:pt idx="444">
                  <c:v>32.135527432739643</c:v>
                </c:pt>
                <c:pt idx="445">
                  <c:v>32.119548457408875</c:v>
                </c:pt>
                <c:pt idx="446">
                  <c:v>32.108116773745024</c:v>
                </c:pt>
                <c:pt idx="447">
                  <c:v>32.107896753837764</c:v>
                </c:pt>
                <c:pt idx="448">
                  <c:v>32.089862908137178</c:v>
                </c:pt>
                <c:pt idx="449">
                  <c:v>32.089686887746851</c:v>
                </c:pt>
                <c:pt idx="450">
                  <c:v>32.080643730973947</c:v>
                </c:pt>
                <c:pt idx="451">
                  <c:v>32.078277989723958</c:v>
                </c:pt>
                <c:pt idx="452">
                  <c:v>32.067094305425542</c:v>
                </c:pt>
                <c:pt idx="453">
                  <c:v>32.069175270536057</c:v>
                </c:pt>
                <c:pt idx="454">
                  <c:v>32.080036465056303</c:v>
                </c:pt>
                <c:pt idx="455">
                  <c:v>32.082077652853506</c:v>
                </c:pt>
                <c:pt idx="456">
                  <c:v>32.108176038242831</c:v>
                </c:pt>
                <c:pt idx="457">
                  <c:v>32.1014101996779</c:v>
                </c:pt>
                <c:pt idx="458">
                  <c:v>32.107744752285022</c:v>
                </c:pt>
                <c:pt idx="459">
                  <c:v>32.116224436505895</c:v>
                </c:pt>
                <c:pt idx="460">
                  <c:v>32.111652657395297</c:v>
                </c:pt>
                <c:pt idx="461">
                  <c:v>32.109265391689711</c:v>
                </c:pt>
                <c:pt idx="462">
                  <c:v>32.100410056257687</c:v>
                </c:pt>
                <c:pt idx="463">
                  <c:v>32.110987916663134</c:v>
                </c:pt>
                <c:pt idx="464">
                  <c:v>32.097866032272179</c:v>
                </c:pt>
                <c:pt idx="465">
                  <c:v>32.104112820686247</c:v>
                </c:pt>
                <c:pt idx="466">
                  <c:v>32.10604984511415</c:v>
                </c:pt>
                <c:pt idx="467">
                  <c:v>32.095159441548851</c:v>
                </c:pt>
                <c:pt idx="468">
                  <c:v>32.101372109446793</c:v>
                </c:pt>
                <c:pt idx="469">
                  <c:v>32.103302668557461</c:v>
                </c:pt>
                <c:pt idx="470">
                  <c:v>32.096733234197131</c:v>
                </c:pt>
                <c:pt idx="471">
                  <c:v>32.102902588577848</c:v>
                </c:pt>
                <c:pt idx="472">
                  <c:v>32.092133866352405</c:v>
                </c:pt>
                <c:pt idx="473">
                  <c:v>32.096177875340835</c:v>
                </c:pt>
                <c:pt idx="474">
                  <c:v>32.100204234236486</c:v>
                </c:pt>
                <c:pt idx="475">
                  <c:v>32.114715960454539</c:v>
                </c:pt>
                <c:pt idx="476">
                  <c:v>32.112395553036407</c:v>
                </c:pt>
                <c:pt idx="477">
                  <c:v>32.103809686048749</c:v>
                </c:pt>
                <c:pt idx="478">
                  <c:v>32.118222327479671</c:v>
                </c:pt>
                <c:pt idx="479">
                  <c:v>32.105493047943511</c:v>
                </c:pt>
                <c:pt idx="480">
                  <c:v>32.111526892499313</c:v>
                </c:pt>
                <c:pt idx="481">
                  <c:v>32.127907153973176</c:v>
                </c:pt>
                <c:pt idx="482">
                  <c:v>32.111095175459106</c:v>
                </c:pt>
                <c:pt idx="483">
                  <c:v>32.117079154780846</c:v>
                </c:pt>
                <c:pt idx="484">
                  <c:v>32.120976077655314</c:v>
                </c:pt>
                <c:pt idx="485">
                  <c:v>32.122799071256289</c:v>
                </c:pt>
                <c:pt idx="486">
                  <c:v>32.12256114591132</c:v>
                </c:pt>
                <c:pt idx="487">
                  <c:v>32.140764782649562</c:v>
                </c:pt>
                <c:pt idx="488">
                  <c:v>32.132309930145226</c:v>
                </c:pt>
                <c:pt idx="489">
                  <c:v>32.119809258829406</c:v>
                </c:pt>
                <c:pt idx="490">
                  <c:v>32.121615854720702</c:v>
                </c:pt>
                <c:pt idx="491">
                  <c:v>32.121382543674102</c:v>
                </c:pt>
                <c:pt idx="492">
                  <c:v>32.123178311948557</c:v>
                </c:pt>
                <c:pt idx="493">
                  <c:v>32.135086938031911</c:v>
                </c:pt>
                <c:pt idx="494">
                  <c:v>32.124726256851773</c:v>
                </c:pt>
                <c:pt idx="495">
                  <c:v>32.114408415314116</c:v>
                </c:pt>
                <c:pt idx="496">
                  <c:v>32.120227965952942</c:v>
                </c:pt>
                <c:pt idx="497">
                  <c:v>32.117992193191569</c:v>
                </c:pt>
                <c:pt idx="498">
                  <c:v>32.117769347425046</c:v>
                </c:pt>
                <c:pt idx="499">
                  <c:v>32.113547787095229</c:v>
                </c:pt>
                <c:pt idx="500">
                  <c:v>32.119322427744613</c:v>
                </c:pt>
                <c:pt idx="501">
                  <c:v>32.12905704697225</c:v>
                </c:pt>
                <c:pt idx="502">
                  <c:v>32.13278831045924</c:v>
                </c:pt>
                <c:pt idx="503">
                  <c:v>32.126584702832034</c:v>
                </c:pt>
                <c:pt idx="504">
                  <c:v>32.118426252435903</c:v>
                </c:pt>
                <c:pt idx="505">
                  <c:v>32.124133387600516</c:v>
                </c:pt>
                <c:pt idx="506">
                  <c:v>32.119956447343931</c:v>
                </c:pt>
                <c:pt idx="507">
                  <c:v>32.125637831509344</c:v>
                </c:pt>
                <c:pt idx="508">
                  <c:v>32.129331830593152</c:v>
                </c:pt>
                <c:pt idx="509">
                  <c:v>32.140853320464693</c:v>
                </c:pt>
                <c:pt idx="510">
                  <c:v>32.142544774743769</c:v>
                </c:pt>
                <c:pt idx="511">
                  <c:v>32.140323529299089</c:v>
                </c:pt>
                <c:pt idx="512">
                  <c:v>32.128365442723599</c:v>
                </c:pt>
                <c:pt idx="513">
                  <c:v>32.137853708337886</c:v>
                </c:pt>
                <c:pt idx="514">
                  <c:v>32.133713232114303</c:v>
                </c:pt>
                <c:pt idx="515">
                  <c:v>32.12571355062822</c:v>
                </c:pt>
                <c:pt idx="516">
                  <c:v>32.117745547887004</c:v>
                </c:pt>
                <c:pt idx="517">
                  <c:v>32.111739361938383</c:v>
                </c:pt>
                <c:pt idx="518">
                  <c:v>32.115389805088</c:v>
                </c:pt>
                <c:pt idx="519">
                  <c:v>32.109411371323986</c:v>
                </c:pt>
                <c:pt idx="520">
                  <c:v>32.109214006149436</c:v>
                </c:pt>
                <c:pt idx="521">
                  <c:v>32.103270822791046</c:v>
                </c:pt>
                <c:pt idx="522">
                  <c:v>32.106910161617911</c:v>
                </c:pt>
                <c:pt idx="523">
                  <c:v>32.10481057463857</c:v>
                </c:pt>
                <c:pt idx="524">
                  <c:v>32.10271914124403</c:v>
                </c:pt>
                <c:pt idx="525">
                  <c:v>32.096833928602713</c:v>
                </c:pt>
                <c:pt idx="526">
                  <c:v>32.100458279757966</c:v>
                </c:pt>
                <c:pt idx="527">
                  <c:v>32.102174728341083</c:v>
                </c:pt>
                <c:pt idx="528">
                  <c:v>32.094433629122051</c:v>
                </c:pt>
                <c:pt idx="529">
                  <c:v>32.099928662627136</c:v>
                </c:pt>
                <c:pt idx="530">
                  <c:v>32.092221058960853</c:v>
                </c:pt>
                <c:pt idx="531">
                  <c:v>32.095820194071159</c:v>
                </c:pt>
                <c:pt idx="532">
                  <c:v>32.095653436609361</c:v>
                </c:pt>
                <c:pt idx="533">
                  <c:v>32.101104674485704</c:v>
                </c:pt>
                <c:pt idx="534">
                  <c:v>32.100928019010922</c:v>
                </c:pt>
                <c:pt idx="535">
                  <c:v>32.106348453329794</c:v>
                </c:pt>
                <c:pt idx="536">
                  <c:v>32.106162073040274</c:v>
                </c:pt>
                <c:pt idx="537">
                  <c:v>32.113410594010936</c:v>
                </c:pt>
                <c:pt idx="538">
                  <c:v>32.115066154851775</c:v>
                </c:pt>
                <c:pt idx="539">
                  <c:v>32.127825512731164</c:v>
                </c:pt>
                <c:pt idx="540">
                  <c:v>32.127598676609779</c:v>
                </c:pt>
                <c:pt idx="541">
                  <c:v>32.138441839160343</c:v>
                </c:pt>
                <c:pt idx="542">
                  <c:v>32.136353852144737</c:v>
                </c:pt>
                <c:pt idx="543">
                  <c:v>32.126921350074255</c:v>
                </c:pt>
                <c:pt idx="544">
                  <c:v>32.11935893784991</c:v>
                </c:pt>
                <c:pt idx="545">
                  <c:v>32.111824853932944</c:v>
                </c:pt>
                <c:pt idx="546">
                  <c:v>32.122598857829267</c:v>
                </c:pt>
                <c:pt idx="547">
                  <c:v>32.124209273887857</c:v>
                </c:pt>
                <c:pt idx="548">
                  <c:v>32.123992307164173</c:v>
                </c:pt>
                <c:pt idx="549">
                  <c:v>32.121958079416792</c:v>
                </c:pt>
                <c:pt idx="550">
                  <c:v>32.129005016767152</c:v>
                </c:pt>
                <c:pt idx="551">
                  <c:v>32.126968579845524</c:v>
                </c:pt>
                <c:pt idx="552">
                  <c:v>32.128555976034697</c:v>
                </c:pt>
                <c:pt idx="553">
                  <c:v>32.122917851335359</c:v>
                </c:pt>
                <c:pt idx="554">
                  <c:v>32.129912046012976</c:v>
                </c:pt>
                <c:pt idx="555">
                  <c:v>32.133283655126384</c:v>
                </c:pt>
                <c:pt idx="556">
                  <c:v>32.120486168459742</c:v>
                </c:pt>
                <c:pt idx="557">
                  <c:v>32.116695402327359</c:v>
                </c:pt>
                <c:pt idx="558">
                  <c:v>32.107552216580366</c:v>
                </c:pt>
                <c:pt idx="559">
                  <c:v>32.105584671061017</c:v>
                </c:pt>
                <c:pt idx="560">
                  <c:v>32.098277152385307</c:v>
                </c:pt>
                <c:pt idx="561">
                  <c:v>32.090996257605617</c:v>
                </c:pt>
                <c:pt idx="562">
                  <c:v>32.08906995400546</c:v>
                </c:pt>
                <c:pt idx="563">
                  <c:v>32.076513326889639</c:v>
                </c:pt>
                <c:pt idx="564">
                  <c:v>32.076390486532354</c:v>
                </c:pt>
                <c:pt idx="565">
                  <c:v>32.070968202497042</c:v>
                </c:pt>
                <c:pt idx="566">
                  <c:v>32.077909995560155</c:v>
                </c:pt>
                <c:pt idx="567">
                  <c:v>32.083066244177594</c:v>
                </c:pt>
                <c:pt idx="568">
                  <c:v>32.074145409181668</c:v>
                </c:pt>
                <c:pt idx="569">
                  <c:v>32.070519330424091</c:v>
                </c:pt>
                <c:pt idx="570">
                  <c:v>32.061652830797897</c:v>
                </c:pt>
                <c:pt idx="571">
                  <c:v>32.052818170382622</c:v>
                </c:pt>
                <c:pt idx="572">
                  <c:v>32.05797536761947</c:v>
                </c:pt>
                <c:pt idx="573">
                  <c:v>32.054404096241171</c:v>
                </c:pt>
                <c:pt idx="574">
                  <c:v>32.049106597700067</c:v>
                </c:pt>
                <c:pt idx="575">
                  <c:v>32.059451390389583</c:v>
                </c:pt>
                <c:pt idx="576">
                  <c:v>32.050697020708633</c:v>
                </c:pt>
                <c:pt idx="577">
                  <c:v>32.057543133524597</c:v>
                </c:pt>
                <c:pt idx="578">
                  <c:v>32.064364880093343</c:v>
                </c:pt>
                <c:pt idx="579">
                  <c:v>32.055646655354444</c:v>
                </c:pt>
                <c:pt idx="580">
                  <c:v>32.055564245905011</c:v>
                </c:pt>
                <c:pt idx="581">
                  <c:v>32.067508412486674</c:v>
                </c:pt>
                <c:pt idx="582">
                  <c:v>32.086270932490535</c:v>
                </c:pt>
                <c:pt idx="583">
                  <c:v>32.084421369265229</c:v>
                </c:pt>
                <c:pt idx="584">
                  <c:v>32.097961564361356</c:v>
                </c:pt>
                <c:pt idx="585">
                  <c:v>32.096097299531102</c:v>
                </c:pt>
                <c:pt idx="586">
                  <c:v>32.094239500435805</c:v>
                </c:pt>
                <c:pt idx="587">
                  <c:v>32.082184913765502</c:v>
                </c:pt>
                <c:pt idx="588">
                  <c:v>32.083753425595361</c:v>
                </c:pt>
                <c:pt idx="589">
                  <c:v>32.103959001249265</c:v>
                </c:pt>
                <c:pt idx="590">
                  <c:v>32.105483525726051</c:v>
                </c:pt>
                <c:pt idx="591">
                  <c:v>32.100246515719711</c:v>
                </c:pt>
                <c:pt idx="592">
                  <c:v>32.101772376756834</c:v>
                </c:pt>
                <c:pt idx="593">
                  <c:v>32.094876099558462</c:v>
                </c:pt>
                <c:pt idx="594">
                  <c:v>32.101447829652962</c:v>
                </c:pt>
                <c:pt idx="595">
                  <c:v>32.096252910825747</c:v>
                </c:pt>
                <c:pt idx="596">
                  <c:v>32.104475061638489</c:v>
                </c:pt>
                <c:pt idx="597">
                  <c:v>32.116013316953683</c:v>
                </c:pt>
                <c:pt idx="598">
                  <c:v>32.112488228827715</c:v>
                </c:pt>
                <c:pt idx="599">
                  <c:v>32.108975116052271</c:v>
                </c:pt>
                <c:pt idx="600">
                  <c:v>32.10880146318901</c:v>
                </c:pt>
                <c:pt idx="601">
                  <c:v>32.123577486663308</c:v>
                </c:pt>
                <c:pt idx="602">
                  <c:v>32.121720853211727</c:v>
                </c:pt>
                <c:pt idx="603">
                  <c:v>32.11655943680887</c:v>
                </c:pt>
                <c:pt idx="604">
                  <c:v>32.122984865507576</c:v>
                </c:pt>
                <c:pt idx="605">
                  <c:v>32.116188203938492</c:v>
                </c:pt>
                <c:pt idx="606">
                  <c:v>32.116003707791776</c:v>
                </c:pt>
                <c:pt idx="607">
                  <c:v>32.120753679631854</c:v>
                </c:pt>
                <c:pt idx="608">
                  <c:v>32.135339305664132</c:v>
                </c:pt>
                <c:pt idx="609">
                  <c:v>32.122009086358709</c:v>
                </c:pt>
                <c:pt idx="610">
                  <c:v>32.121815778477597</c:v>
                </c:pt>
                <c:pt idx="611">
                  <c:v>32.12979249888788</c:v>
                </c:pt>
                <c:pt idx="612">
                  <c:v>32.126324141317191</c:v>
                </c:pt>
                <c:pt idx="613">
                  <c:v>32.121238721536315</c:v>
                </c:pt>
                <c:pt idx="614">
                  <c:v>32.119421966574627</c:v>
                </c:pt>
                <c:pt idx="615">
                  <c:v>32.11598793570824</c:v>
                </c:pt>
                <c:pt idx="616">
                  <c:v>32.110944604519602</c:v>
                </c:pt>
                <c:pt idx="617">
                  <c:v>32.104299903709439</c:v>
                </c:pt>
                <c:pt idx="618">
                  <c:v>32.104138690622932</c:v>
                </c:pt>
                <c:pt idx="619">
                  <c:v>32.116880334793436</c:v>
                </c:pt>
                <c:pt idx="620">
                  <c:v>32.108647488832446</c:v>
                </c:pt>
                <c:pt idx="621">
                  <c:v>32.110087293710713</c:v>
                </c:pt>
                <c:pt idx="622">
                  <c:v>32.105102242588302</c:v>
                </c:pt>
                <c:pt idx="623">
                  <c:v>32.111350670249585</c:v>
                </c:pt>
                <c:pt idx="624">
                  <c:v>32.107979302205372</c:v>
                </c:pt>
                <c:pt idx="625">
                  <c:v>32.098229571146547</c:v>
                </c:pt>
                <c:pt idx="626">
                  <c:v>32.091701167401681</c:v>
                </c:pt>
                <c:pt idx="627">
                  <c:v>32.089970719692253</c:v>
                </c:pt>
                <c:pt idx="628">
                  <c:v>32.099373856581337</c:v>
                </c:pt>
                <c:pt idx="629">
                  <c:v>32.116682482117653</c:v>
                </c:pt>
                <c:pt idx="630">
                  <c:v>32.106995484935425</c:v>
                </c:pt>
                <c:pt idx="631">
                  <c:v>32.124236766576779</c:v>
                </c:pt>
                <c:pt idx="632">
                  <c:v>32.135103805461618</c:v>
                </c:pt>
                <c:pt idx="633">
                  <c:v>32.130163955780112</c:v>
                </c:pt>
                <c:pt idx="634">
                  <c:v>32.11894109932426</c:v>
                </c:pt>
                <c:pt idx="635">
                  <c:v>32.112470895897971</c:v>
                </c:pt>
                <c:pt idx="636">
                  <c:v>32.110730670193874</c:v>
                </c:pt>
                <c:pt idx="637">
                  <c:v>32.110563285250336</c:v>
                </c:pt>
                <c:pt idx="638">
                  <c:v>32.099442505776025</c:v>
                </c:pt>
                <c:pt idx="639">
                  <c:v>32.094606778112002</c:v>
                </c:pt>
                <c:pt idx="640">
                  <c:v>32.08978644218211</c:v>
                </c:pt>
                <c:pt idx="641">
                  <c:v>32.086538953546658</c:v>
                </c:pt>
                <c:pt idx="642">
                  <c:v>32.084856865549703</c:v>
                </c:pt>
                <c:pt idx="643">
                  <c:v>32.086285463068847</c:v>
                </c:pt>
                <c:pt idx="644">
                  <c:v>32.089259785342925</c:v>
                </c:pt>
                <c:pt idx="645">
                  <c:v>32.098416211189864</c:v>
                </c:pt>
                <c:pt idx="646">
                  <c:v>32.102907233946574</c:v>
                </c:pt>
                <c:pt idx="647">
                  <c:v>32.099668529867465</c:v>
                </c:pt>
                <c:pt idx="648">
                  <c:v>32.101062189352973</c:v>
                </c:pt>
                <c:pt idx="649">
                  <c:v>32.107066545811016</c:v>
                </c:pt>
                <c:pt idx="650">
                  <c:v>32.106908050251299</c:v>
                </c:pt>
                <c:pt idx="651">
                  <c:v>32.097548152544654</c:v>
                </c:pt>
                <c:pt idx="652">
                  <c:v>32.088217509521797</c:v>
                </c:pt>
                <c:pt idx="653">
                  <c:v>32.089618645407711</c:v>
                </c:pt>
                <c:pt idx="654">
                  <c:v>32.083382307983207</c:v>
                </c:pt>
                <c:pt idx="655">
                  <c:v>32.087835390002262</c:v>
                </c:pt>
                <c:pt idx="656">
                  <c:v>32.086186720208666</c:v>
                </c:pt>
                <c:pt idx="657">
                  <c:v>32.083023490810483</c:v>
                </c:pt>
                <c:pt idx="658">
                  <c:v>32.081387396281187</c:v>
                </c:pt>
                <c:pt idx="659">
                  <c:v>32.076726248018666</c:v>
                </c:pt>
                <c:pt idx="660">
                  <c:v>32.076617760965824</c:v>
                </c:pt>
                <c:pt idx="661">
                  <c:v>32.076509581756994</c:v>
                </c:pt>
                <c:pt idx="662">
                  <c:v>32.076401709082532</c:v>
                </c:pt>
                <c:pt idx="663">
                  <c:v>32.070270461235282</c:v>
                </c:pt>
                <c:pt idx="664">
                  <c:v>32.062654405635868</c:v>
                </c:pt>
                <c:pt idx="665">
                  <c:v>32.068574284473485</c:v>
                </c:pt>
                <c:pt idx="666">
                  <c:v>32.083470880930676</c:v>
                </c:pt>
                <c:pt idx="667">
                  <c:v>32.074371360401209</c:v>
                </c:pt>
                <c:pt idx="668">
                  <c:v>32.08771966698297</c:v>
                </c:pt>
                <c:pt idx="669">
                  <c:v>32.080133070739024</c:v>
                </c:pt>
                <c:pt idx="670">
                  <c:v>32.081510850472711</c:v>
                </c:pt>
                <c:pt idx="671">
                  <c:v>32.076932423717821</c:v>
                </c:pt>
                <c:pt idx="672">
                  <c:v>32.090197339925894</c:v>
                </c:pt>
                <c:pt idx="673">
                  <c:v>32.093036941788689</c:v>
                </c:pt>
                <c:pt idx="674">
                  <c:v>32.091423762259495</c:v>
                </c:pt>
                <c:pt idx="675">
                  <c:v>32.079461053757186</c:v>
                </c:pt>
                <c:pt idx="676">
                  <c:v>32.071965466216859</c:v>
                </c:pt>
                <c:pt idx="677">
                  <c:v>32.061542818727354</c:v>
                </c:pt>
                <c:pt idx="678">
                  <c:v>32.062932779700247</c:v>
                </c:pt>
                <c:pt idx="679">
                  <c:v>32.061377555565237</c:v>
                </c:pt>
                <c:pt idx="680">
                  <c:v>32.059826978227335</c:v>
                </c:pt>
                <c:pt idx="681">
                  <c:v>32.055348680935488</c:v>
                </c:pt>
                <c:pt idx="682">
                  <c:v>32.052347809060535</c:v>
                </c:pt>
                <c:pt idx="683">
                  <c:v>32.058127207937964</c:v>
                </c:pt>
                <c:pt idx="684">
                  <c:v>32.053671036476558</c:v>
                </c:pt>
                <c:pt idx="685">
                  <c:v>32.053601010811072</c:v>
                </c:pt>
                <c:pt idx="686">
                  <c:v>32.062264192133902</c:v>
                </c:pt>
                <c:pt idx="687">
                  <c:v>32.056367679559806</c:v>
                </c:pt>
                <c:pt idx="688">
                  <c:v>32.054842496802145</c:v>
                </c:pt>
                <c:pt idx="689">
                  <c:v>32.050423462762666</c:v>
                </c:pt>
                <c:pt idx="690">
                  <c:v>32.054699962891299</c:v>
                </c:pt>
                <c:pt idx="691">
                  <c:v>32.054628820578706</c:v>
                </c:pt>
                <c:pt idx="692">
                  <c:v>32.057443668915177</c:v>
                </c:pt>
                <c:pt idx="693">
                  <c:v>32.063131847021836</c:v>
                </c:pt>
                <c:pt idx="694">
                  <c:v>32.065925752806685</c:v>
                </c:pt>
                <c:pt idx="695">
                  <c:v>32.06871142868674</c:v>
                </c:pt>
                <c:pt idx="696">
                  <c:v>32.057142634636328</c:v>
                </c:pt>
                <c:pt idx="697">
                  <c:v>32.049905444360107</c:v>
                </c:pt>
                <c:pt idx="698">
                  <c:v>32.044119948100175</c:v>
                </c:pt>
                <c:pt idx="699">
                  <c:v>32.042636771074008</c:v>
                </c:pt>
                <c:pt idx="700">
                  <c:v>32.044010768412548</c:v>
                </c:pt>
                <c:pt idx="701">
                  <c:v>32.036834318080849</c:v>
                </c:pt>
                <c:pt idx="702">
                  <c:v>32.038213007665739</c:v>
                </c:pt>
                <c:pt idx="703">
                  <c:v>32.048109796458427</c:v>
                </c:pt>
                <c:pt idx="704">
                  <c:v>32.042376036151033</c:v>
                </c:pt>
                <c:pt idx="705">
                  <c:v>32.033826227606411</c:v>
                </c:pt>
                <c:pt idx="706">
                  <c:v>32.038030124220413</c:v>
                </c:pt>
                <c:pt idx="707">
                  <c:v>32.029510854865805</c:v>
                </c:pt>
                <c:pt idx="708">
                  <c:v>32.019605873770033</c:v>
                </c:pt>
                <c:pt idx="709">
                  <c:v>32.016771226401687</c:v>
                </c:pt>
                <c:pt idx="710">
                  <c:v>32.006912922252042</c:v>
                </c:pt>
                <c:pt idx="711">
                  <c:v>32.011126894223068</c:v>
                </c:pt>
                <c:pt idx="712">
                  <c:v>32.005511770447221</c:v>
                </c:pt>
                <c:pt idx="713">
                  <c:v>32.004114128443348</c:v>
                </c:pt>
                <c:pt idx="714">
                  <c:v>32.006915948265615</c:v>
                </c:pt>
                <c:pt idx="715">
                  <c:v>32.001330449595571</c:v>
                </c:pt>
                <c:pt idx="716">
                  <c:v>31.998550112224187</c:v>
                </c:pt>
                <c:pt idx="717">
                  <c:v>31.99299240649956</c:v>
                </c:pt>
                <c:pt idx="718">
                  <c:v>31.999966959406663</c:v>
                </c:pt>
                <c:pt idx="719">
                  <c:v>32.001366439040133</c:v>
                </c:pt>
                <c:pt idx="720">
                  <c:v>32.006922467143148</c:v>
                </c:pt>
                <c:pt idx="721">
                  <c:v>31.995843419091148</c:v>
                </c:pt>
                <c:pt idx="722">
                  <c:v>31.994476969507843</c:v>
                </c:pt>
                <c:pt idx="723">
                  <c:v>31.988971044467604</c:v>
                </c:pt>
                <c:pt idx="724">
                  <c:v>31.994514318632717</c:v>
                </c:pt>
                <c:pt idx="725">
                  <c:v>32.002796475882299</c:v>
                </c:pt>
                <c:pt idx="726">
                  <c:v>32.015181457374574</c:v>
                </c:pt>
                <c:pt idx="727">
                  <c:v>32.009675636854915</c:v>
                </c:pt>
                <c:pt idx="728">
                  <c:v>32.019273370832053</c:v>
                </c:pt>
                <c:pt idx="729">
                  <c:v>32.012406908602337</c:v>
                </c:pt>
                <c:pt idx="730">
                  <c:v>32.008295475661193</c:v>
                </c:pt>
                <c:pt idx="731">
                  <c:v>32.004195542848286</c:v>
                </c:pt>
                <c:pt idx="732">
                  <c:v>31.994650448070225</c:v>
                </c:pt>
                <c:pt idx="733">
                  <c:v>31.985132057225652</c:v>
                </c:pt>
                <c:pt idx="734">
                  <c:v>31.990605095021444</c:v>
                </c:pt>
                <c:pt idx="735">
                  <c:v>31.987911257168165</c:v>
                </c:pt>
                <c:pt idx="736">
                  <c:v>31.990651893849254</c:v>
                </c:pt>
                <c:pt idx="737">
                  <c:v>31.987965218329894</c:v>
                </c:pt>
                <c:pt idx="738">
                  <c:v>31.989345214131596</c:v>
                </c:pt>
                <c:pt idx="739">
                  <c:v>31.986667594401158</c:v>
                </c:pt>
                <c:pt idx="740">
                  <c:v>31.983997370176922</c:v>
                </c:pt>
                <c:pt idx="741">
                  <c:v>31.985377329410124</c:v>
                </c:pt>
                <c:pt idx="742">
                  <c:v>31.985407641827425</c:v>
                </c:pt>
                <c:pt idx="743">
                  <c:v>32.001565686111917</c:v>
                </c:pt>
                <c:pt idx="744">
                  <c:v>32.006941690431724</c:v>
                </c:pt>
                <c:pt idx="745">
                  <c:v>32.00560093314391</c:v>
                </c:pt>
                <c:pt idx="746">
                  <c:v>32.005602424486312</c:v>
                </c:pt>
                <c:pt idx="747">
                  <c:v>31.998919859085834</c:v>
                </c:pt>
                <c:pt idx="748">
                  <c:v>31.996260636802859</c:v>
                </c:pt>
                <c:pt idx="749">
                  <c:v>31.99227542756099</c:v>
                </c:pt>
                <c:pt idx="750">
                  <c:v>31.994958397118189</c:v>
                </c:pt>
                <c:pt idx="751">
                  <c:v>32.006941878008966</c:v>
                </c:pt>
                <c:pt idx="752">
                  <c:v>32.006941311362652</c:v>
                </c:pt>
                <c:pt idx="753">
                  <c:v>32.00428837880709</c:v>
                </c:pt>
                <c:pt idx="754">
                  <c:v>31.998993803005259</c:v>
                </c:pt>
                <c:pt idx="755">
                  <c:v>32.006940176793556</c:v>
                </c:pt>
                <c:pt idx="756">
                  <c:v>32.005618590030672</c:v>
                </c:pt>
                <c:pt idx="757">
                  <c:v>32.002981379574351</c:v>
                </c:pt>
                <c:pt idx="758">
                  <c:v>32.009573312773263</c:v>
                </c:pt>
                <c:pt idx="759">
                  <c:v>32.022725980294062</c:v>
                </c:pt>
                <c:pt idx="760">
                  <c:v>32.02138947604255</c:v>
                </c:pt>
                <c:pt idx="761">
                  <c:v>32.021368793703566</c:v>
                </c:pt>
                <c:pt idx="762">
                  <c:v>32.021348143773487</c:v>
                </c:pt>
                <c:pt idx="763">
                  <c:v>32.013474616008203</c:v>
                </c:pt>
                <c:pt idx="764">
                  <c:v>32.008236363999814</c:v>
                </c:pt>
                <c:pt idx="765">
                  <c:v>32.004317502322728</c:v>
                </c:pt>
                <c:pt idx="766">
                  <c:v>32.00171278590534</c:v>
                </c:pt>
                <c:pt idx="767">
                  <c:v>32.005624986351833</c:v>
                </c:pt>
                <c:pt idx="768">
                  <c:v>31.999124292591379</c:v>
                </c:pt>
                <c:pt idx="769">
                  <c:v>32.00692566173948</c:v>
                </c:pt>
                <c:pt idx="770">
                  <c:v>32.004330801312072</c:v>
                </c:pt>
                <c:pt idx="771">
                  <c:v>32.015990607015787</c:v>
                </c:pt>
                <c:pt idx="772">
                  <c:v>32.005628634345619</c:v>
                </c:pt>
                <c:pt idx="773">
                  <c:v>32.008213144451702</c:v>
                </c:pt>
                <c:pt idx="774">
                  <c:v>32.005629834125493</c:v>
                </c:pt>
                <c:pt idx="775">
                  <c:v>32.006919055082541</c:v>
                </c:pt>
                <c:pt idx="776">
                  <c:v>32.000483336390332</c:v>
                </c:pt>
                <c:pt idx="777">
                  <c:v>31.996635080607568</c:v>
                </c:pt>
                <c:pt idx="778">
                  <c:v>31.992796931046556</c:v>
                </c:pt>
                <c:pt idx="779">
                  <c:v>31.992814748976159</c:v>
                </c:pt>
                <c:pt idx="780">
                  <c:v>31.98899151900401</c:v>
                </c:pt>
                <c:pt idx="781">
                  <c:v>31.987735668540601</c:v>
                </c:pt>
                <c:pt idx="782">
                  <c:v>31.981374870971663</c:v>
                </c:pt>
                <c:pt idx="783">
                  <c:v>31.986509517108992</c:v>
                </c:pt>
                <c:pt idx="784">
                  <c:v>31.989083112968729</c:v>
                </c:pt>
                <c:pt idx="785">
                  <c:v>31.99164996588399</c:v>
                </c:pt>
                <c:pt idx="786">
                  <c:v>31.985316149739095</c:v>
                </c:pt>
                <c:pt idx="787">
                  <c:v>31.980267755646086</c:v>
                </c:pt>
                <c:pt idx="788">
                  <c:v>31.984103863939566</c:v>
                </c:pt>
                <c:pt idx="789">
                  <c:v>31.99046146345712</c:v>
                </c:pt>
                <c:pt idx="790">
                  <c:v>31.995538416404511</c:v>
                </c:pt>
                <c:pt idx="791">
                  <c:v>31.986714200922599</c:v>
                </c:pt>
                <c:pt idx="792">
                  <c:v>31.991783263212529</c:v>
                </c:pt>
                <c:pt idx="793">
                  <c:v>31.98928301689746</c:v>
                </c:pt>
                <c:pt idx="794">
                  <c:v>31.985531415450566</c:v>
                </c:pt>
                <c:pt idx="795">
                  <c:v>31.978020863008954</c:v>
                </c:pt>
                <c:pt idx="796">
                  <c:v>31.98056660351692</c:v>
                </c:pt>
                <c:pt idx="797">
                  <c:v>31.981852720359992</c:v>
                </c:pt>
                <c:pt idx="798">
                  <c:v>31.984386992321092</c:v>
                </c:pt>
                <c:pt idx="799">
                  <c:v>31.985664821393431</c:v>
                </c:pt>
                <c:pt idx="800">
                  <c:v>31.984442634063285</c:v>
                </c:pt>
                <c:pt idx="801">
                  <c:v>31.979483140650718</c:v>
                </c:pt>
                <c:pt idx="802">
                  <c:v>31.982007790853093</c:v>
                </c:pt>
                <c:pt idx="803">
                  <c:v>31.97457636942055</c:v>
                </c:pt>
                <c:pt idx="804">
                  <c:v>31.968406030250865</c:v>
                </c:pt>
                <c:pt idx="805">
                  <c:v>31.963492001019624</c:v>
                </c:pt>
                <c:pt idx="806">
                  <c:v>31.968503043020299</c:v>
                </c:pt>
                <c:pt idx="807">
                  <c:v>31.974738867442284</c:v>
                </c:pt>
                <c:pt idx="808">
                  <c:v>31.969834725121689</c:v>
                </c:pt>
                <c:pt idx="809">
                  <c:v>31.963708504843996</c:v>
                </c:pt>
                <c:pt idx="810">
                  <c:v>31.961296663751117</c:v>
                </c:pt>
                <c:pt idx="811">
                  <c:v>31.972436795644509</c:v>
                </c:pt>
                <c:pt idx="812">
                  <c:v>31.98108892176986</c:v>
                </c:pt>
                <c:pt idx="813">
                  <c:v>31.984805530473302</c:v>
                </c:pt>
                <c:pt idx="814">
                  <c:v>31.982378175677425</c:v>
                </c:pt>
                <c:pt idx="815">
                  <c:v>31.972604420175905</c:v>
                </c:pt>
                <c:pt idx="816">
                  <c:v>31.966526928495593</c:v>
                </c:pt>
                <c:pt idx="817">
                  <c:v>31.961687081674629</c:v>
                </c:pt>
                <c:pt idx="818">
                  <c:v>31.958080267621717</c:v>
                </c:pt>
                <c:pt idx="819">
                  <c:v>31.956921324674514</c:v>
                </c:pt>
                <c:pt idx="820">
                  <c:v>31.964290878415447</c:v>
                </c:pt>
                <c:pt idx="821">
                  <c:v>31.965559667850652</c:v>
                </c:pt>
                <c:pt idx="822">
                  <c:v>31.960750326456068</c:v>
                </c:pt>
                <c:pt idx="823">
                  <c:v>31.95231241473423</c:v>
                </c:pt>
                <c:pt idx="824">
                  <c:v>31.946319579328613</c:v>
                </c:pt>
                <c:pt idx="825">
                  <c:v>31.943973347216556</c:v>
                </c:pt>
                <c:pt idx="826">
                  <c:v>31.944051133627045</c:v>
                </c:pt>
                <c:pt idx="827">
                  <c:v>31.950166935156691</c:v>
                </c:pt>
                <c:pt idx="828">
                  <c:v>31.953855163501931</c:v>
                </c:pt>
                <c:pt idx="829">
                  <c:v>31.947896319495712</c:v>
                </c:pt>
                <c:pt idx="830">
                  <c:v>31.945562053895976</c:v>
                </c:pt>
                <c:pt idx="831">
                  <c:v>31.948040896773936</c:v>
                </c:pt>
                <c:pt idx="832">
                  <c:v>31.952914398519216</c:v>
                </c:pt>
                <c:pt idx="833">
                  <c:v>31.950582094660064</c:v>
                </c:pt>
                <c:pt idx="834">
                  <c:v>31.947057977958014</c:v>
                </c:pt>
                <c:pt idx="835">
                  <c:v>31.942346406949937</c:v>
                </c:pt>
                <c:pt idx="836">
                  <c:v>31.936451722388757</c:v>
                </c:pt>
                <c:pt idx="837">
                  <c:v>31.930571482364471</c:v>
                </c:pt>
                <c:pt idx="838">
                  <c:v>31.930664697774141</c:v>
                </c:pt>
                <c:pt idx="839">
                  <c:v>31.925996081682801</c:v>
                </c:pt>
                <c:pt idx="840">
                  <c:v>31.923716818277494</c:v>
                </c:pt>
                <c:pt idx="841">
                  <c:v>31.921443097651906</c:v>
                </c:pt>
                <c:pt idx="842">
                  <c:v>31.920361055417704</c:v>
                </c:pt>
                <c:pt idx="843">
                  <c:v>31.921651121955673</c:v>
                </c:pt>
                <c:pt idx="844">
                  <c:v>31.925304711668574</c:v>
                </c:pt>
                <c:pt idx="845">
                  <c:v>31.928949382125751</c:v>
                </c:pt>
                <c:pt idx="846">
                  <c:v>31.931404612133601</c:v>
                </c:pt>
                <c:pt idx="847">
                  <c:v>31.933853857612966</c:v>
                </c:pt>
                <c:pt idx="848">
                  <c:v>31.935119364232339</c:v>
                </c:pt>
                <c:pt idx="849">
                  <c:v>31.941087355824294</c:v>
                </c:pt>
                <c:pt idx="850">
                  <c:v>31.936465803401816</c:v>
                </c:pt>
                <c:pt idx="851">
                  <c:v>31.933029007959345</c:v>
                </c:pt>
                <c:pt idx="852">
                  <c:v>31.935461746880431</c:v>
                </c:pt>
                <c:pt idx="853">
                  <c:v>31.928521539444297</c:v>
                </c:pt>
                <c:pt idx="854">
                  <c:v>31.92510653921617</c:v>
                </c:pt>
                <c:pt idx="855">
                  <c:v>31.933381181404279</c:v>
                </c:pt>
                <c:pt idx="856">
                  <c:v>31.92996809851379</c:v>
                </c:pt>
                <c:pt idx="857">
                  <c:v>31.940548272147836</c:v>
                </c:pt>
                <c:pt idx="858">
                  <c:v>31.933642064445543</c:v>
                </c:pt>
                <c:pt idx="859">
                  <c:v>31.938379493356393</c:v>
                </c:pt>
                <c:pt idx="860">
                  <c:v>31.937298759855079</c:v>
                </c:pt>
                <c:pt idx="861">
                  <c:v>31.944340715158411</c:v>
                </c:pt>
                <c:pt idx="862">
                  <c:v>31.938620449889456</c:v>
                </c:pt>
                <c:pt idx="863">
                  <c:v>31.938700432620625</c:v>
                </c:pt>
                <c:pt idx="864">
                  <c:v>31.934156215339932</c:v>
                </c:pt>
                <c:pt idx="865">
                  <c:v>31.928468097819838</c:v>
                </c:pt>
                <c:pt idx="866">
                  <c:v>31.925100098918978</c:v>
                </c:pt>
                <c:pt idx="867">
                  <c:v>31.922892051234204</c:v>
                </c:pt>
                <c:pt idx="868">
                  <c:v>31.924141219812192</c:v>
                </c:pt>
                <c:pt idx="869">
                  <c:v>31.929984813848574</c:v>
                </c:pt>
                <c:pt idx="870">
                  <c:v>31.925482301804216</c:v>
                </c:pt>
                <c:pt idx="871">
                  <c:v>31.930164102392659</c:v>
                </c:pt>
                <c:pt idx="872">
                  <c:v>31.934834858412049</c:v>
                </c:pt>
                <c:pt idx="873">
                  <c:v>31.933774143624294</c:v>
                </c:pt>
                <c:pt idx="874">
                  <c:v>31.933858680421622</c:v>
                </c:pt>
                <c:pt idx="875">
                  <c:v>31.938508923962377</c:v>
                </c:pt>
                <c:pt idx="876">
                  <c:v>31.943148259432842</c:v>
                </c:pt>
                <c:pt idx="877">
                  <c:v>31.946637845472669</c:v>
                </c:pt>
                <c:pt idx="878">
                  <c:v>31.944431317504204</c:v>
                </c:pt>
                <c:pt idx="879">
                  <c:v>31.947911396341041</c:v>
                </c:pt>
                <c:pt idx="880">
                  <c:v>31.941168285921332</c:v>
                </c:pt>
                <c:pt idx="881">
                  <c:v>31.938975721526646</c:v>
                </c:pt>
                <c:pt idx="882">
                  <c:v>31.937920666382031</c:v>
                </c:pt>
                <c:pt idx="883">
                  <c:v>31.939130346634183</c:v>
                </c:pt>
                <c:pt idx="884">
                  <c:v>31.932428068548862</c:v>
                </c:pt>
                <c:pt idx="885">
                  <c:v>31.927998503013168</c:v>
                </c:pt>
                <c:pt idx="886">
                  <c:v>31.933725114239113</c:v>
                </c:pt>
                <c:pt idx="887">
                  <c:v>31.928177879401929</c:v>
                </c:pt>
                <c:pt idx="888">
                  <c:v>31.929392182615402</c:v>
                </c:pt>
                <c:pt idx="889">
                  <c:v>31.928356605194139</c:v>
                </c:pt>
                <c:pt idx="890">
                  <c:v>31.928445657562786</c:v>
                </c:pt>
                <c:pt idx="891">
                  <c:v>31.929655489825866</c:v>
                </c:pt>
                <c:pt idx="892">
                  <c:v>31.926383503531945</c:v>
                </c:pt>
                <c:pt idx="893">
                  <c:v>31.927593013131499</c:v>
                </c:pt>
                <c:pt idx="894">
                  <c:v>31.929916975632391</c:v>
                </c:pt>
                <c:pt idx="895">
                  <c:v>31.932235590358147</c:v>
                </c:pt>
                <c:pt idx="896">
                  <c:v>31.933434115372606</c:v>
                </c:pt>
                <c:pt idx="897">
                  <c:v>31.934629879237949</c:v>
                </c:pt>
                <c:pt idx="898">
                  <c:v>31.945833447238083</c:v>
                </c:pt>
                <c:pt idx="899">
                  <c:v>31.942567836784058</c:v>
                </c:pt>
                <c:pt idx="900">
                  <c:v>31.934870381417326</c:v>
                </c:pt>
                <c:pt idx="901">
                  <c:v>31.943819177172351</c:v>
                </c:pt>
                <c:pt idx="902">
                  <c:v>31.941674055508031</c:v>
                </c:pt>
                <c:pt idx="903">
                  <c:v>31.935109252042704</c:v>
                </c:pt>
                <c:pt idx="904">
                  <c:v>31.932978946974334</c:v>
                </c:pt>
                <c:pt idx="905">
                  <c:v>31.930853445705154</c:v>
                </c:pt>
                <c:pt idx="906">
                  <c:v>31.928732732547868</c:v>
                </c:pt>
                <c:pt idx="907">
                  <c:v>31.938730637296803</c:v>
                </c:pt>
                <c:pt idx="908">
                  <c:v>31.934405337278989</c:v>
                </c:pt>
                <c:pt idx="909">
                  <c:v>31.937781641013181</c:v>
                </c:pt>
                <c:pt idx="910">
                  <c:v>31.935662156663664</c:v>
                </c:pt>
                <c:pt idx="911">
                  <c:v>31.932450989531123</c:v>
                </c:pt>
                <c:pt idx="912">
                  <c:v>31.931437473921676</c:v>
                </c:pt>
                <c:pt idx="913">
                  <c:v>31.93808442771244</c:v>
                </c:pt>
                <c:pt idx="914">
                  <c:v>31.939252288182438</c:v>
                </c:pt>
                <c:pt idx="915">
                  <c:v>31.934959300566018</c:v>
                </c:pt>
                <c:pt idx="916">
                  <c:v>31.94048996614902</c:v>
                </c:pt>
                <c:pt idx="917">
                  <c:v>31.939472670916359</c:v>
                </c:pt>
                <c:pt idx="918">
                  <c:v>31.940633786529748</c:v>
                </c:pt>
                <c:pt idx="919">
                  <c:v>31.942879195643716</c:v>
                </c:pt>
                <c:pt idx="920">
                  <c:v>31.939690999456186</c:v>
                </c:pt>
                <c:pt idx="921">
                  <c:v>31.936509872325558</c:v>
                </c:pt>
                <c:pt idx="922">
                  <c:v>31.934419156601521</c:v>
                </c:pt>
                <c:pt idx="923">
                  <c:v>31.937744022411128</c:v>
                </c:pt>
                <c:pt idx="924">
                  <c:v>31.936737410517559</c:v>
                </c:pt>
                <c:pt idx="925">
                  <c:v>31.936812863615838</c:v>
                </c:pt>
                <c:pt idx="926">
                  <c:v>31.943360280744187</c:v>
                </c:pt>
                <c:pt idx="927">
                  <c:v>31.939117930461752</c:v>
                </c:pt>
                <c:pt idx="928">
                  <c:v>31.934884920826285</c:v>
                </c:pt>
                <c:pt idx="929">
                  <c:v>31.937112489925564</c:v>
                </c:pt>
                <c:pt idx="930">
                  <c:v>31.938261080954252</c:v>
                </c:pt>
                <c:pt idx="931">
                  <c:v>31.939407129115086</c:v>
                </c:pt>
                <c:pt idx="932">
                  <c:v>31.94376591111784</c:v>
                </c:pt>
                <c:pt idx="933">
                  <c:v>31.935267819704897</c:v>
                </c:pt>
                <c:pt idx="934">
                  <c:v>31.93534403365479</c:v>
                </c:pt>
                <c:pt idx="935">
                  <c:v>31.936488382689756</c:v>
                </c:pt>
                <c:pt idx="936">
                  <c:v>31.94403329749618</c:v>
                </c:pt>
                <c:pt idx="937">
                  <c:v>31.950495686984649</c:v>
                </c:pt>
                <c:pt idx="938">
                  <c:v>31.949489607052559</c:v>
                </c:pt>
                <c:pt idx="939">
                  <c:v>31.952740811762375</c:v>
                </c:pt>
                <c:pt idx="940">
                  <c:v>31.945358462783368</c:v>
                </c:pt>
                <c:pt idx="941">
                  <c:v>31.947545802884562</c:v>
                </c:pt>
                <c:pt idx="942">
                  <c:v>31.943366023965797</c:v>
                </c:pt>
                <c:pt idx="943">
                  <c:v>31.938136026899656</c:v>
                </c:pt>
                <c:pt idx="944">
                  <c:v>31.942440673653653</c:v>
                </c:pt>
                <c:pt idx="945">
                  <c:v>31.945678960135492</c:v>
                </c:pt>
                <c:pt idx="946">
                  <c:v>31.944686576064726</c:v>
                </c:pt>
                <c:pt idx="947">
                  <c:v>31.942641518891659</c:v>
                </c:pt>
                <c:pt idx="948">
                  <c:v>31.94692298981909</c:v>
                </c:pt>
                <c:pt idx="949">
                  <c:v>31.955405552553881</c:v>
                </c:pt>
                <c:pt idx="950">
                  <c:v>31.956509537322287</c:v>
                </c:pt>
                <c:pt idx="951">
                  <c:v>31.961812625469044</c:v>
                </c:pt>
                <c:pt idx="952">
                  <c:v>31.960808709176565</c:v>
                </c:pt>
                <c:pt idx="953">
                  <c:v>31.954566081865675</c:v>
                </c:pt>
                <c:pt idx="954">
                  <c:v>31.948336808147122</c:v>
                </c:pt>
                <c:pt idx="955">
                  <c:v>31.960948417685152</c:v>
                </c:pt>
                <c:pt idx="956">
                  <c:v>31.953680281205582</c:v>
                </c:pt>
                <c:pt idx="957">
                  <c:v>31.95999695242168</c:v>
                </c:pt>
                <c:pt idx="958">
                  <c:v>31.960043917815586</c:v>
                </c:pt>
                <c:pt idx="959">
                  <c:v>31.959049150552922</c:v>
                </c:pt>
                <c:pt idx="960">
                  <c:v>31.964299702973211</c:v>
                </c:pt>
                <c:pt idx="961">
                  <c:v>31.959144545792583</c:v>
                </c:pt>
                <c:pt idx="962">
                  <c:v>31.955038689427777</c:v>
                </c:pt>
                <c:pt idx="963">
                  <c:v>31.948866933826444</c:v>
                </c:pt>
                <c:pt idx="964">
                  <c:v>31.943744465974994</c:v>
                </c:pt>
                <c:pt idx="965">
                  <c:v>31.942773421989923</c:v>
                </c:pt>
                <c:pt idx="966">
                  <c:v>31.939736264624738</c:v>
                </c:pt>
                <c:pt idx="967">
                  <c:v>31.934639498787817</c:v>
                </c:pt>
                <c:pt idx="968">
                  <c:v>31.940904843994289</c:v>
                </c:pt>
                <c:pt idx="969">
                  <c:v>31.942002565075747</c:v>
                </c:pt>
                <c:pt idx="970">
                  <c:v>31.942068141486029</c:v>
                </c:pt>
                <c:pt idx="971">
                  <c:v>31.938018534480282</c:v>
                </c:pt>
                <c:pt idx="972">
                  <c:v>31.946309838097896</c:v>
                </c:pt>
                <c:pt idx="973">
                  <c:v>31.94534390089407</c:v>
                </c:pt>
                <c:pt idx="974">
                  <c:v>31.944379975874355</c:v>
                </c:pt>
                <c:pt idx="975">
                  <c:v>31.947516228978749</c:v>
                </c:pt>
                <c:pt idx="976">
                  <c:v>31.942457949448848</c:v>
                </c:pt>
                <c:pt idx="977">
                  <c:v>31.942522471565461</c:v>
                </c:pt>
                <c:pt idx="978">
                  <c:v>31.942586845035532</c:v>
                </c:pt>
                <c:pt idx="979">
                  <c:v>31.952854691563399</c:v>
                </c:pt>
                <c:pt idx="980">
                  <c:v>31.952907909865328</c:v>
                </c:pt>
                <c:pt idx="981">
                  <c:v>31.94888786574602</c:v>
                </c:pt>
                <c:pt idx="982">
                  <c:v>31.957083156666648</c:v>
                </c:pt>
                <c:pt idx="983">
                  <c:v>31.954083046536255</c:v>
                </c:pt>
                <c:pt idx="984">
                  <c:v>31.958195437829577</c:v>
                </c:pt>
                <c:pt idx="985">
                  <c:v>31.966355929989707</c:v>
                </c:pt>
                <c:pt idx="986">
                  <c:v>31.966394504046438</c:v>
                </c:pt>
                <c:pt idx="987">
                  <c:v>31.967445092259968</c:v>
                </c:pt>
                <c:pt idx="988">
                  <c:v>31.964449178280137</c:v>
                </c:pt>
                <c:pt idx="989">
                  <c:v>31.963479547704402</c:v>
                </c:pt>
                <c:pt idx="990">
                  <c:v>31.959484783555755</c:v>
                </c:pt>
                <c:pt idx="991">
                  <c:v>31.9585222959434</c:v>
                </c:pt>
                <c:pt idx="992">
                  <c:v>31.957561775850145</c:v>
                </c:pt>
                <c:pt idx="993">
                  <c:v>31.956603217312523</c:v>
                </c:pt>
                <c:pt idx="994">
                  <c:v>31.951626684838477</c:v>
                </c:pt>
                <c:pt idx="995">
                  <c:v>31.948668293098535</c:v>
                </c:pt>
                <c:pt idx="996">
                  <c:v>31.949727814221962</c:v>
                </c:pt>
                <c:pt idx="997">
                  <c:v>31.947779272120393</c:v>
                </c:pt>
                <c:pt idx="998">
                  <c:v>31.959848124837666</c:v>
                </c:pt>
                <c:pt idx="999">
                  <c:v>31.957892909369637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C-4769-8FFC-163EAC435556}"/>
            </c:ext>
          </c:extLst>
        </c:ser>
        <c:ser>
          <c:idx val="2"/>
          <c:order val="2"/>
          <c:tx>
            <c:strRef>
              <c:f>Final!$O$3</c:f>
              <c:strCache>
                <c:ptCount val="1"/>
                <c:pt idx="0">
                  <c:v>LCI for Bus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Final!$O$4:$O$1003</c:f>
              <c:numCache>
                <c:formatCode>General</c:formatCode>
                <c:ptCount val="1000"/>
                <c:pt idx="0">
                  <c:v>35.000000000000036</c:v>
                </c:pt>
                <c:pt idx="1">
                  <c:v>34.153517677218638</c:v>
                </c:pt>
                <c:pt idx="2">
                  <c:v>35.936043776013236</c:v>
                </c:pt>
                <c:pt idx="3">
                  <c:v>34.450972672742388</c:v>
                </c:pt>
                <c:pt idx="4">
                  <c:v>32.993781821759249</c:v>
                </c:pt>
                <c:pt idx="5">
                  <c:v>33.630876109263767</c:v>
                </c:pt>
                <c:pt idx="6">
                  <c:v>32.882809688803135</c:v>
                </c:pt>
                <c:pt idx="7">
                  <c:v>32.701546851371049</c:v>
                </c:pt>
                <c:pt idx="8">
                  <c:v>32.804241839936836</c:v>
                </c:pt>
                <c:pt idx="9">
                  <c:v>33.10673481018636</c:v>
                </c:pt>
                <c:pt idx="10">
                  <c:v>32.510647437751629</c:v>
                </c:pt>
                <c:pt idx="11">
                  <c:v>32.258218448272608</c:v>
                </c:pt>
                <c:pt idx="12">
                  <c:v>32.364048673063685</c:v>
                </c:pt>
                <c:pt idx="13">
                  <c:v>32.535592280635314</c:v>
                </c:pt>
                <c:pt idx="14">
                  <c:v>32.826028661768333</c:v>
                </c:pt>
                <c:pt idx="15">
                  <c:v>33.021050304406963</c:v>
                </c:pt>
                <c:pt idx="16">
                  <c:v>33.076159160783817</c:v>
                </c:pt>
                <c:pt idx="17">
                  <c:v>32.731435903743979</c:v>
                </c:pt>
                <c:pt idx="18">
                  <c:v>32.685884323502144</c:v>
                </c:pt>
                <c:pt idx="19">
                  <c:v>32.338893570043844</c:v>
                </c:pt>
                <c:pt idx="20">
                  <c:v>32.311331780388933</c:v>
                </c:pt>
                <c:pt idx="21">
                  <c:v>32.286862704550941</c:v>
                </c:pt>
                <c:pt idx="22">
                  <c:v>32.176521908079998</c:v>
                </c:pt>
                <c:pt idx="23">
                  <c:v>32.201744977379271</c:v>
                </c:pt>
                <c:pt idx="24">
                  <c:v>32.144813210220931</c:v>
                </c:pt>
                <c:pt idx="25">
                  <c:v>32.403913854866317</c:v>
                </c:pt>
                <c:pt idx="26">
                  <c:v>32.384621838822653</c:v>
                </c:pt>
                <c:pt idx="27">
                  <c:v>32.113887414953076</c:v>
                </c:pt>
                <c:pt idx="28">
                  <c:v>31.823935248117341</c:v>
                </c:pt>
                <c:pt idx="29">
                  <c:v>32.090780004809872</c:v>
                </c:pt>
                <c:pt idx="30">
                  <c:v>32.01740748295758</c:v>
                </c:pt>
                <c:pt idx="31">
                  <c:v>31.916671924205577</c:v>
                </c:pt>
                <c:pt idx="32">
                  <c:v>31.882712859058401</c:v>
                </c:pt>
                <c:pt idx="33">
                  <c:v>31.672395280924132</c:v>
                </c:pt>
                <c:pt idx="34">
                  <c:v>31.905540875811084</c:v>
                </c:pt>
                <c:pt idx="35">
                  <c:v>32.07174197275819</c:v>
                </c:pt>
                <c:pt idx="36">
                  <c:v>32.094116266440082</c:v>
                </c:pt>
                <c:pt idx="37">
                  <c:v>32.194968359165948</c:v>
                </c:pt>
                <c:pt idx="38">
                  <c:v>32.007564285743364</c:v>
                </c:pt>
                <c:pt idx="39">
                  <c:v>31.903977454341454</c:v>
                </c:pt>
                <c:pt idx="40">
                  <c:v>31.706610813056951</c:v>
                </c:pt>
                <c:pt idx="41">
                  <c:v>31.853250856165538</c:v>
                </c:pt>
                <c:pt idx="42">
                  <c:v>31.947261955449299</c:v>
                </c:pt>
                <c:pt idx="43">
                  <c:v>31.991877119721593</c:v>
                </c:pt>
                <c:pt idx="44">
                  <c:v>31.945466659054858</c:v>
                </c:pt>
                <c:pt idx="45">
                  <c:v>31.813503418273907</c:v>
                </c:pt>
                <c:pt idx="46">
                  <c:v>31.75075048747625</c:v>
                </c:pt>
                <c:pt idx="47">
                  <c:v>31.837024380176672</c:v>
                </c:pt>
                <c:pt idx="48">
                  <c:v>31.87924654539631</c:v>
                </c:pt>
                <c:pt idx="49">
                  <c:v>32.020416929251404</c:v>
                </c:pt>
                <c:pt idx="50">
                  <c:v>31.861347873586887</c:v>
                </c:pt>
                <c:pt idx="51">
                  <c:v>32.016738546297574</c:v>
                </c:pt>
                <c:pt idx="52">
                  <c:v>31.88279861685514</c:v>
                </c:pt>
                <c:pt idx="53">
                  <c:v>31.809135768999226</c:v>
                </c:pt>
                <c:pt idx="54">
                  <c:v>31.719657774981336</c:v>
                </c:pt>
                <c:pt idx="55">
                  <c:v>31.812391792401648</c:v>
                </c:pt>
                <c:pt idx="56">
                  <c:v>31.84942354625883</c:v>
                </c:pt>
                <c:pt idx="57">
                  <c:v>31.919928839873407</c:v>
                </c:pt>
                <c:pt idx="58">
                  <c:v>31.835266169428554</c:v>
                </c:pt>
                <c:pt idx="59">
                  <c:v>31.78663670357216</c:v>
                </c:pt>
                <c:pt idx="60">
                  <c:v>31.788831654967357</c:v>
                </c:pt>
                <c:pt idx="61">
                  <c:v>31.807181587556158</c:v>
                </c:pt>
                <c:pt idx="62">
                  <c:v>31.681719763773376</c:v>
                </c:pt>
                <c:pt idx="63">
                  <c:v>31.716592555022267</c:v>
                </c:pt>
                <c:pt idx="64">
                  <c:v>31.750537011280468</c:v>
                </c:pt>
                <c:pt idx="65">
                  <c:v>31.692402758593538</c:v>
                </c:pt>
                <c:pt idx="66">
                  <c:v>31.695754127123745</c:v>
                </c:pt>
                <c:pt idx="67">
                  <c:v>31.743294692752084</c:v>
                </c:pt>
                <c:pt idx="68">
                  <c:v>31.702417684841301</c:v>
                </c:pt>
                <c:pt idx="69">
                  <c:v>31.863131856251158</c:v>
                </c:pt>
                <c:pt idx="70">
                  <c:v>31.86440758488688</c:v>
                </c:pt>
                <c:pt idx="71">
                  <c:v>31.949157568059558</c:v>
                </c:pt>
                <c:pt idx="72">
                  <c:v>31.935680899522939</c:v>
                </c:pt>
                <c:pt idx="73">
                  <c:v>31.936092111719077</c:v>
                </c:pt>
                <c:pt idx="74">
                  <c:v>31.923145953445168</c:v>
                </c:pt>
                <c:pt idx="75">
                  <c:v>31.936888238268995</c:v>
                </c:pt>
                <c:pt idx="76">
                  <c:v>31.976316412463248</c:v>
                </c:pt>
                <c:pt idx="77">
                  <c:v>31.98911701916661</c:v>
                </c:pt>
                <c:pt idx="78">
                  <c:v>32.014290941331673</c:v>
                </c:pt>
                <c:pt idx="79">
                  <c:v>32.076413305450401</c:v>
                </c:pt>
                <c:pt idx="80">
                  <c:v>32.124706871636569</c:v>
                </c:pt>
                <c:pt idx="81">
                  <c:v>32.220678520080838</c:v>
                </c:pt>
                <c:pt idx="82">
                  <c:v>32.205894601023509</c:v>
                </c:pt>
                <c:pt idx="83">
                  <c:v>32.179540078392193</c:v>
                </c:pt>
                <c:pt idx="84">
                  <c:v>32.259737300221609</c:v>
                </c:pt>
                <c:pt idx="85">
                  <c:v>32.256672585759162</c:v>
                </c:pt>
                <c:pt idx="86">
                  <c:v>32.173168048007966</c:v>
                </c:pt>
                <c:pt idx="87">
                  <c:v>32.15973417476318</c:v>
                </c:pt>
                <c:pt idx="88">
                  <c:v>32.191568880248752</c:v>
                </c:pt>
                <c:pt idx="89">
                  <c:v>32.244949190285162</c:v>
                </c:pt>
                <c:pt idx="90">
                  <c:v>32.253204323200791</c:v>
                </c:pt>
                <c:pt idx="91">
                  <c:v>32.272157944079986</c:v>
                </c:pt>
                <c:pt idx="92">
                  <c:v>32.236924431986786</c:v>
                </c:pt>
                <c:pt idx="93">
                  <c:v>32.26628395216057</c:v>
                </c:pt>
                <c:pt idx="94">
                  <c:v>32.221319955639835</c:v>
                </c:pt>
                <c:pt idx="95">
                  <c:v>32.250223693314339</c:v>
                </c:pt>
                <c:pt idx="96">
                  <c:v>32.237288511169972</c:v>
                </c:pt>
                <c:pt idx="97">
                  <c:v>32.204192437337817</c:v>
                </c:pt>
                <c:pt idx="98">
                  <c:v>32.262702145969229</c:v>
                </c:pt>
                <c:pt idx="99">
                  <c:v>32.270044570431381</c:v>
                </c:pt>
                <c:pt idx="100">
                  <c:v>32.217812779953221</c:v>
                </c:pt>
                <c:pt idx="101">
                  <c:v>32.245049400918326</c:v>
                </c:pt>
                <c:pt idx="102">
                  <c:v>32.223203775919295</c:v>
                </c:pt>
                <c:pt idx="103">
                  <c:v>32.153663454152905</c:v>
                </c:pt>
                <c:pt idx="104">
                  <c:v>32.142584397555325</c:v>
                </c:pt>
                <c:pt idx="105">
                  <c:v>32.093945955598741</c:v>
                </c:pt>
                <c:pt idx="106">
                  <c:v>32.102298879677313</c:v>
                </c:pt>
                <c:pt idx="107">
                  <c:v>32.082706467543886</c:v>
                </c:pt>
                <c:pt idx="108">
                  <c:v>32.04509731825852</c:v>
                </c:pt>
                <c:pt idx="109">
                  <c:v>31.999043837482674</c:v>
                </c:pt>
                <c:pt idx="110">
                  <c:v>31.998867643432558</c:v>
                </c:pt>
                <c:pt idx="111">
                  <c:v>31.998696972092013</c:v>
                </c:pt>
                <c:pt idx="112">
                  <c:v>31.989674392177513</c:v>
                </c:pt>
                <c:pt idx="113">
                  <c:v>32.051037075494186</c:v>
                </c:pt>
                <c:pt idx="114">
                  <c:v>32.05046418313426</c:v>
                </c:pt>
                <c:pt idx="115">
                  <c:v>32.024021032179185</c:v>
                </c:pt>
                <c:pt idx="116">
                  <c:v>31.998011375447827</c:v>
                </c:pt>
                <c:pt idx="117">
                  <c:v>32.065714375062321</c:v>
                </c:pt>
                <c:pt idx="118">
                  <c:v>32.081870869390357</c:v>
                </c:pt>
                <c:pt idx="119">
                  <c:v>32.064414825548738</c:v>
                </c:pt>
                <c:pt idx="120">
                  <c:v>32.030697009261544</c:v>
                </c:pt>
                <c:pt idx="121">
                  <c:v>32.07133047670969</c:v>
                </c:pt>
                <c:pt idx="122">
                  <c:v>32.038112408707583</c:v>
                </c:pt>
                <c:pt idx="123">
                  <c:v>32.021549336599833</c:v>
                </c:pt>
                <c:pt idx="124">
                  <c:v>32.029257957423482</c:v>
                </c:pt>
                <c:pt idx="125">
                  <c:v>32.013025173922451</c:v>
                </c:pt>
                <c:pt idx="126">
                  <c:v>32.012797409947197</c:v>
                </c:pt>
                <c:pt idx="127">
                  <c:v>32.004756749883306</c:v>
                </c:pt>
                <c:pt idx="128">
                  <c:v>31.973564611561624</c:v>
                </c:pt>
                <c:pt idx="129">
                  <c:v>31.965925560789454</c:v>
                </c:pt>
                <c:pt idx="130">
                  <c:v>32.019509785020922</c:v>
                </c:pt>
                <c:pt idx="131">
                  <c:v>32.034413596224844</c:v>
                </c:pt>
                <c:pt idx="132">
                  <c:v>32.026533323266484</c:v>
                </c:pt>
                <c:pt idx="133">
                  <c:v>32.018767155139322</c:v>
                </c:pt>
                <c:pt idx="134">
                  <c:v>32.011112596065928</c:v>
                </c:pt>
                <c:pt idx="135">
                  <c:v>32.018281939802918</c:v>
                </c:pt>
                <c:pt idx="136">
                  <c:v>32.061867762608685</c:v>
                </c:pt>
                <c:pt idx="137">
                  <c:v>32.141088959063303</c:v>
                </c:pt>
                <c:pt idx="138">
                  <c:v>32.154427088496078</c:v>
                </c:pt>
                <c:pt idx="139">
                  <c:v>32.174724301320147</c:v>
                </c:pt>
                <c:pt idx="140">
                  <c:v>32.159267912243571</c:v>
                </c:pt>
                <c:pt idx="141">
                  <c:v>32.214467382935659</c:v>
                </c:pt>
                <c:pt idx="142">
                  <c:v>32.22693961887925</c:v>
                </c:pt>
                <c:pt idx="143">
                  <c:v>32.176726059557105</c:v>
                </c:pt>
                <c:pt idx="144">
                  <c:v>32.196176071553197</c:v>
                </c:pt>
                <c:pt idx="145">
                  <c:v>32.215364340623452</c:v>
                </c:pt>
                <c:pt idx="146">
                  <c:v>32.20707881107181</c:v>
                </c:pt>
                <c:pt idx="147">
                  <c:v>32.192144894876868</c:v>
                </c:pt>
                <c:pt idx="148">
                  <c:v>32.197547116337113</c:v>
                </c:pt>
                <c:pt idx="149">
                  <c:v>32.229551087382319</c:v>
                </c:pt>
                <c:pt idx="150">
                  <c:v>32.194898405934012</c:v>
                </c:pt>
                <c:pt idx="151">
                  <c:v>32.187015591940536</c:v>
                </c:pt>
                <c:pt idx="152">
                  <c:v>32.15308266881808</c:v>
                </c:pt>
                <c:pt idx="153">
                  <c:v>32.145562352612515</c:v>
                </c:pt>
                <c:pt idx="154">
                  <c:v>32.15749772709519</c:v>
                </c:pt>
                <c:pt idx="155">
                  <c:v>32.169283573434953</c:v>
                </c:pt>
                <c:pt idx="156">
                  <c:v>32.155437853960358</c:v>
                </c:pt>
                <c:pt idx="157">
                  <c:v>32.141763524474754</c:v>
                </c:pt>
                <c:pt idx="158">
                  <c:v>32.13454850253882</c:v>
                </c:pt>
                <c:pt idx="159">
                  <c:v>32.139925561542022</c:v>
                </c:pt>
                <c:pt idx="160">
                  <c:v>32.101745286104638</c:v>
                </c:pt>
                <c:pt idx="161">
                  <c:v>32.150471893804522</c:v>
                </c:pt>
                <c:pt idx="162">
                  <c:v>32.124973601256464</c:v>
                </c:pt>
                <c:pt idx="163">
                  <c:v>32.172970616615878</c:v>
                </c:pt>
                <c:pt idx="164">
                  <c:v>32.141589789135942</c:v>
                </c:pt>
                <c:pt idx="165">
                  <c:v>32.1587846850977</c:v>
                </c:pt>
                <c:pt idx="166">
                  <c:v>32.205724497255069</c:v>
                </c:pt>
                <c:pt idx="167">
                  <c:v>32.210439775057949</c:v>
                </c:pt>
                <c:pt idx="168">
                  <c:v>32.221018321764589</c:v>
                </c:pt>
                <c:pt idx="169">
                  <c:v>32.237357363786025</c:v>
                </c:pt>
                <c:pt idx="170">
                  <c:v>32.23011241734703</c:v>
                </c:pt>
                <c:pt idx="171">
                  <c:v>32.222950597758619</c:v>
                </c:pt>
                <c:pt idx="172">
                  <c:v>32.198526205312071</c:v>
                </c:pt>
                <c:pt idx="173">
                  <c:v>32.197370896312648</c:v>
                </c:pt>
                <c:pt idx="174">
                  <c:v>32.253380461864246</c:v>
                </c:pt>
                <c:pt idx="175">
                  <c:v>32.257617682096182</c:v>
                </c:pt>
                <c:pt idx="176">
                  <c:v>32.227904792110998</c:v>
                </c:pt>
                <c:pt idx="177">
                  <c:v>32.209758793526923</c:v>
                </c:pt>
                <c:pt idx="178">
                  <c:v>32.270035937044497</c:v>
                </c:pt>
                <c:pt idx="179">
                  <c:v>32.268532070202006</c:v>
                </c:pt>
                <c:pt idx="180">
                  <c:v>32.26704466790175</c:v>
                </c:pt>
                <c:pt idx="181">
                  <c:v>32.232602460472357</c:v>
                </c:pt>
                <c:pt idx="182">
                  <c:v>32.220392808116976</c:v>
                </c:pt>
                <c:pt idx="183">
                  <c:v>32.186570839846937</c:v>
                </c:pt>
                <c:pt idx="184">
                  <c:v>32.196359682098446</c:v>
                </c:pt>
                <c:pt idx="185">
                  <c:v>32.20066775425618</c:v>
                </c:pt>
                <c:pt idx="186">
                  <c:v>32.188884881243027</c:v>
                </c:pt>
                <c:pt idx="187">
                  <c:v>32.171904918756802</c:v>
                </c:pt>
                <c:pt idx="188">
                  <c:v>32.160393283207362</c:v>
                </c:pt>
                <c:pt idx="189">
                  <c:v>32.12267804719459</c:v>
                </c:pt>
                <c:pt idx="190">
                  <c:v>32.137717755426841</c:v>
                </c:pt>
                <c:pt idx="191">
                  <c:v>32.105717617434472</c:v>
                </c:pt>
                <c:pt idx="192">
                  <c:v>32.12068546361148</c:v>
                </c:pt>
                <c:pt idx="193">
                  <c:v>32.13034698690565</c:v>
                </c:pt>
                <c:pt idx="194">
                  <c:v>32.165558469848165</c:v>
                </c:pt>
                <c:pt idx="195">
                  <c:v>32.220828238803627</c:v>
                </c:pt>
                <c:pt idx="196">
                  <c:v>32.214622347616221</c:v>
                </c:pt>
                <c:pt idx="197">
                  <c:v>32.233734197820532</c:v>
                </c:pt>
                <c:pt idx="198">
                  <c:v>32.252656029803532</c:v>
                </c:pt>
                <c:pt idx="199">
                  <c:v>32.26138944685831</c:v>
                </c:pt>
                <c:pt idx="200">
                  <c:v>32.255110022856535</c:v>
                </c:pt>
                <c:pt idx="201">
                  <c:v>32.258794097213055</c:v>
                </c:pt>
                <c:pt idx="202">
                  <c:v>32.287074470392191</c:v>
                </c:pt>
                <c:pt idx="203">
                  <c:v>32.256251769407221</c:v>
                </c:pt>
                <c:pt idx="204">
                  <c:v>32.230605134062294</c:v>
                </c:pt>
                <c:pt idx="205">
                  <c:v>32.214914252388581</c:v>
                </c:pt>
                <c:pt idx="206">
                  <c:v>32.233193712033291</c:v>
                </c:pt>
                <c:pt idx="207">
                  <c:v>32.27053168904763</c:v>
                </c:pt>
                <c:pt idx="208">
                  <c:v>32.297944570051541</c:v>
                </c:pt>
                <c:pt idx="209">
                  <c:v>32.291762748176531</c:v>
                </c:pt>
                <c:pt idx="210">
                  <c:v>32.309336900844237</c:v>
                </c:pt>
                <c:pt idx="211">
                  <c:v>32.331462648510332</c:v>
                </c:pt>
                <c:pt idx="212">
                  <c:v>32.311126751533486</c:v>
                </c:pt>
                <c:pt idx="213">
                  <c:v>32.333037358927349</c:v>
                </c:pt>
                <c:pt idx="214">
                  <c:v>32.350092930394723</c:v>
                </c:pt>
                <c:pt idx="215">
                  <c:v>32.316064440784807</c:v>
                </c:pt>
                <c:pt idx="216">
                  <c:v>32.309999172933715</c:v>
                </c:pt>
                <c:pt idx="217">
                  <c:v>32.322338470017698</c:v>
                </c:pt>
                <c:pt idx="218">
                  <c:v>32.339131444752738</c:v>
                </c:pt>
                <c:pt idx="219">
                  <c:v>32.305771139976045</c:v>
                </c:pt>
                <c:pt idx="220">
                  <c:v>32.322486941642772</c:v>
                </c:pt>
                <c:pt idx="221">
                  <c:v>32.352565756371781</c:v>
                </c:pt>
                <c:pt idx="222">
                  <c:v>32.368921565757169</c:v>
                </c:pt>
                <c:pt idx="223">
                  <c:v>32.358345878515941</c:v>
                </c:pt>
                <c:pt idx="224">
                  <c:v>32.370086160553463</c:v>
                </c:pt>
                <c:pt idx="225">
                  <c:v>32.355174192050214</c:v>
                </c:pt>
                <c:pt idx="226">
                  <c:v>32.362419926072334</c:v>
                </c:pt>
                <c:pt idx="227">
                  <c:v>32.352058395548262</c:v>
                </c:pt>
                <c:pt idx="228">
                  <c:v>32.36362125779123</c:v>
                </c:pt>
                <c:pt idx="229">
                  <c:v>32.38377863715651</c:v>
                </c:pt>
                <c:pt idx="230">
                  <c:v>32.412417999979361</c:v>
                </c:pt>
                <c:pt idx="231">
                  <c:v>32.453737961040844</c:v>
                </c:pt>
                <c:pt idx="232">
                  <c:v>32.426036356303463</c:v>
                </c:pt>
                <c:pt idx="233">
                  <c:v>32.428485904614874</c:v>
                </c:pt>
                <c:pt idx="234">
                  <c:v>32.443679299842209</c:v>
                </c:pt>
                <c:pt idx="235">
                  <c:v>32.424847275707734</c:v>
                </c:pt>
                <c:pt idx="236">
                  <c:v>32.418832871472688</c:v>
                </c:pt>
                <c:pt idx="237">
                  <c:v>32.46328528683604</c:v>
                </c:pt>
                <c:pt idx="238">
                  <c:v>32.473891791150898</c:v>
                </c:pt>
                <c:pt idx="239">
                  <c:v>32.442746531720552</c:v>
                </c:pt>
                <c:pt idx="240">
                  <c:v>32.416011155745522</c:v>
                </c:pt>
                <c:pt idx="241">
                  <c:v>32.401894222976487</c:v>
                </c:pt>
                <c:pt idx="242">
                  <c:v>32.38789406269548</c:v>
                </c:pt>
                <c:pt idx="243">
                  <c:v>32.365812449541217</c:v>
                </c:pt>
                <c:pt idx="244">
                  <c:v>32.331666062688384</c:v>
                </c:pt>
                <c:pt idx="245">
                  <c:v>32.314056950340685</c:v>
                </c:pt>
                <c:pt idx="246">
                  <c:v>32.320882142382274</c:v>
                </c:pt>
                <c:pt idx="247">
                  <c:v>32.343781767526337</c:v>
                </c:pt>
                <c:pt idx="248">
                  <c:v>32.330352673968569</c:v>
                </c:pt>
                <c:pt idx="249">
                  <c:v>32.317030641288298</c:v>
                </c:pt>
                <c:pt idx="250">
                  <c:v>32.335687736417952</c:v>
                </c:pt>
                <c:pt idx="251">
                  <c:v>32.306576834764734</c:v>
                </c:pt>
                <c:pt idx="252">
                  <c:v>32.293505691736705</c:v>
                </c:pt>
                <c:pt idx="253">
                  <c:v>32.296285650217008</c:v>
                </c:pt>
                <c:pt idx="254">
                  <c:v>32.31865258646063</c:v>
                </c:pt>
                <c:pt idx="255">
                  <c:v>32.325219968019567</c:v>
                </c:pt>
                <c:pt idx="256">
                  <c:v>32.327845252853514</c:v>
                </c:pt>
                <c:pt idx="257">
                  <c:v>32.345954345486199</c:v>
                </c:pt>
                <c:pt idx="258">
                  <c:v>32.336896462577201</c:v>
                </c:pt>
                <c:pt idx="259">
                  <c:v>32.339446752432799</c:v>
                </c:pt>
                <c:pt idx="260">
                  <c:v>32.353471859140988</c:v>
                </c:pt>
                <c:pt idx="261">
                  <c:v>32.382656761090971</c:v>
                </c:pt>
                <c:pt idx="262">
                  <c:v>32.358388101555335</c:v>
                </c:pt>
                <c:pt idx="263">
                  <c:v>32.3532426883718</c:v>
                </c:pt>
                <c:pt idx="264">
                  <c:v>32.363230431677721</c:v>
                </c:pt>
                <c:pt idx="265">
                  <c:v>32.373142982510757</c:v>
                </c:pt>
                <c:pt idx="266">
                  <c:v>32.375490614595961</c:v>
                </c:pt>
                <c:pt idx="267">
                  <c:v>32.392745709675651</c:v>
                </c:pt>
                <c:pt idx="268">
                  <c:v>32.39871991519427</c:v>
                </c:pt>
                <c:pt idx="269">
                  <c:v>32.393538936684045</c:v>
                </c:pt>
                <c:pt idx="270">
                  <c:v>32.388396346312931</c:v>
                </c:pt>
                <c:pt idx="271">
                  <c:v>32.394320826765387</c:v>
                </c:pt>
                <c:pt idx="272">
                  <c:v>32.392875949445759</c:v>
                </c:pt>
                <c:pt idx="273">
                  <c:v>32.402390230125334</c:v>
                </c:pt>
                <c:pt idx="274">
                  <c:v>32.419107348605117</c:v>
                </c:pt>
                <c:pt idx="275">
                  <c:v>32.395849187673917</c:v>
                </c:pt>
                <c:pt idx="276">
                  <c:v>32.387199620031382</c:v>
                </c:pt>
                <c:pt idx="277">
                  <c:v>32.371418280805088</c:v>
                </c:pt>
                <c:pt idx="278">
                  <c:v>32.38442372790378</c:v>
                </c:pt>
                <c:pt idx="279">
                  <c:v>32.354479337700312</c:v>
                </c:pt>
                <c:pt idx="280">
                  <c:v>32.346100309672401</c:v>
                </c:pt>
                <c:pt idx="281">
                  <c:v>32.35196516315915</c:v>
                </c:pt>
                <c:pt idx="282">
                  <c:v>32.347187813042495</c:v>
                </c:pt>
                <c:pt idx="283">
                  <c:v>32.353007540920885</c:v>
                </c:pt>
                <c:pt idx="284">
                  <c:v>32.334224742559108</c:v>
                </c:pt>
                <c:pt idx="285">
                  <c:v>32.350538585916205</c:v>
                </c:pt>
                <c:pt idx="286">
                  <c:v>32.33886401193967</c:v>
                </c:pt>
                <c:pt idx="287">
                  <c:v>32.344631716044091</c:v>
                </c:pt>
                <c:pt idx="288">
                  <c:v>32.346899326220928</c:v>
                </c:pt>
                <c:pt idx="289">
                  <c:v>32.3698410340008</c:v>
                </c:pt>
                <c:pt idx="290">
                  <c:v>32.385752033036837</c:v>
                </c:pt>
                <c:pt idx="291">
                  <c:v>32.363883019152745</c:v>
                </c:pt>
                <c:pt idx="292">
                  <c:v>32.359228120672718</c:v>
                </c:pt>
                <c:pt idx="293">
                  <c:v>32.354604862685683</c:v>
                </c:pt>
                <c:pt idx="294">
                  <c:v>32.333063458606645</c:v>
                </c:pt>
                <c:pt idx="295">
                  <c:v>32.308288393624991</c:v>
                </c:pt>
                <c:pt idx="296">
                  <c:v>32.303881987583374</c:v>
                </c:pt>
                <c:pt idx="297">
                  <c:v>32.316284192501612</c:v>
                </c:pt>
                <c:pt idx="298">
                  <c:v>32.325259254203139</c:v>
                </c:pt>
                <c:pt idx="299">
                  <c:v>32.344174904705085</c:v>
                </c:pt>
                <c:pt idx="300">
                  <c:v>32.376254003264606</c:v>
                </c:pt>
                <c:pt idx="301">
                  <c:v>32.368385606780087</c:v>
                </c:pt>
                <c:pt idx="302">
                  <c:v>32.367169810370029</c:v>
                </c:pt>
                <c:pt idx="303">
                  <c:v>32.375830390866689</c:v>
                </c:pt>
                <c:pt idx="304">
                  <c:v>32.361483401097324</c:v>
                </c:pt>
                <c:pt idx="305">
                  <c:v>32.350498079818166</c:v>
                </c:pt>
                <c:pt idx="306">
                  <c:v>32.349356296536868</c:v>
                </c:pt>
                <c:pt idx="307">
                  <c:v>32.387182887537946</c:v>
                </c:pt>
                <c:pt idx="308">
                  <c:v>32.382693516452193</c:v>
                </c:pt>
                <c:pt idx="309">
                  <c:v>32.378233159510515</c:v>
                </c:pt>
                <c:pt idx="310">
                  <c:v>32.373801520412542</c:v>
                </c:pt>
                <c:pt idx="311">
                  <c:v>32.362988049734298</c:v>
                </c:pt>
                <c:pt idx="312">
                  <c:v>32.374607872569676</c:v>
                </c:pt>
                <c:pt idx="313">
                  <c:v>32.357491255729251</c:v>
                </c:pt>
                <c:pt idx="314">
                  <c:v>32.337308426069605</c:v>
                </c:pt>
                <c:pt idx="315">
                  <c:v>32.339405276397684</c:v>
                </c:pt>
                <c:pt idx="316">
                  <c:v>32.36672576444672</c:v>
                </c:pt>
                <c:pt idx="317">
                  <c:v>32.371861839187417</c:v>
                </c:pt>
                <c:pt idx="318">
                  <c:v>32.38323522312205</c:v>
                </c:pt>
                <c:pt idx="319">
                  <c:v>32.39141241060986</c:v>
                </c:pt>
                <c:pt idx="320">
                  <c:v>32.396423296028985</c:v>
                </c:pt>
                <c:pt idx="321">
                  <c:v>32.385875285367788</c:v>
                </c:pt>
                <c:pt idx="322">
                  <c:v>32.378488637926495</c:v>
                </c:pt>
                <c:pt idx="323">
                  <c:v>32.358801911378748</c:v>
                </c:pt>
                <c:pt idx="324">
                  <c:v>32.354620913343119</c:v>
                </c:pt>
                <c:pt idx="325">
                  <c:v>32.356600552035871</c:v>
                </c:pt>
                <c:pt idx="326">
                  <c:v>32.355509968076291</c:v>
                </c:pt>
                <c:pt idx="327">
                  <c:v>32.342230724785644</c:v>
                </c:pt>
                <c:pt idx="328">
                  <c:v>32.335111082003714</c:v>
                </c:pt>
                <c:pt idx="329">
                  <c:v>32.343186270166598</c:v>
                </c:pt>
                <c:pt idx="330">
                  <c:v>32.339127993596783</c:v>
                </c:pt>
                <c:pt idx="331">
                  <c:v>32.323045547778499</c:v>
                </c:pt>
                <c:pt idx="332">
                  <c:v>32.325077773946276</c:v>
                </c:pt>
                <c:pt idx="333">
                  <c:v>32.309133189278462</c:v>
                </c:pt>
                <c:pt idx="334">
                  <c:v>32.284327345949478</c:v>
                </c:pt>
                <c:pt idx="335">
                  <c:v>32.28943135316775</c:v>
                </c:pt>
                <c:pt idx="336">
                  <c:v>32.273732629746661</c:v>
                </c:pt>
                <c:pt idx="337">
                  <c:v>32.290672179338905</c:v>
                </c:pt>
                <c:pt idx="338">
                  <c:v>32.292762641407478</c:v>
                </c:pt>
                <c:pt idx="339">
                  <c:v>32.3007235491228</c:v>
                </c:pt>
                <c:pt idx="340">
                  <c:v>32.293974688624246</c:v>
                </c:pt>
                <c:pt idx="341">
                  <c:v>32.325278228917981</c:v>
                </c:pt>
                <c:pt idx="342">
                  <c:v>32.318498155046008</c:v>
                </c:pt>
                <c:pt idx="343">
                  <c:v>32.320478495258278</c:v>
                </c:pt>
                <c:pt idx="344">
                  <c:v>32.307954150201475</c:v>
                </c:pt>
                <c:pt idx="345">
                  <c:v>32.30128226660257</c:v>
                </c:pt>
                <c:pt idx="346">
                  <c:v>32.291766544538476</c:v>
                </c:pt>
                <c:pt idx="347">
                  <c:v>32.288052449724539</c:v>
                </c:pt>
                <c:pt idx="348">
                  <c:v>32.284359445560035</c:v>
                </c:pt>
                <c:pt idx="349">
                  <c:v>32.294973809010393</c:v>
                </c:pt>
                <c:pt idx="350">
                  <c:v>32.291282500783332</c:v>
                </c:pt>
                <c:pt idx="351">
                  <c:v>32.284770922714273</c:v>
                </c:pt>
                <c:pt idx="352">
                  <c:v>32.272629819113504</c:v>
                </c:pt>
                <c:pt idx="353">
                  <c:v>32.269031668996391</c:v>
                </c:pt>
                <c:pt idx="354">
                  <c:v>32.254185180558636</c:v>
                </c:pt>
                <c:pt idx="355">
                  <c:v>32.250657808175966</c:v>
                </c:pt>
                <c:pt idx="356">
                  <c:v>32.230341841399408</c:v>
                </c:pt>
                <c:pt idx="357">
                  <c:v>32.22410531908281</c:v>
                </c:pt>
                <c:pt idx="358">
                  <c:v>32.215117209847961</c:v>
                </c:pt>
                <c:pt idx="359">
                  <c:v>32.195065901229412</c:v>
                </c:pt>
                <c:pt idx="360">
                  <c:v>32.205597738656017</c:v>
                </c:pt>
                <c:pt idx="361">
                  <c:v>32.213309752464333</c:v>
                </c:pt>
                <c:pt idx="362">
                  <c:v>32.237510362476563</c:v>
                </c:pt>
                <c:pt idx="363">
                  <c:v>32.214872750978536</c:v>
                </c:pt>
                <c:pt idx="364">
                  <c:v>32.197836973031102</c:v>
                </c:pt>
                <c:pt idx="365">
                  <c:v>32.200020232318856</c:v>
                </c:pt>
                <c:pt idx="366">
                  <c:v>32.180391140839973</c:v>
                </c:pt>
                <c:pt idx="367">
                  <c:v>32.196196582134725</c:v>
                </c:pt>
                <c:pt idx="368">
                  <c:v>32.198366481326119</c:v>
                </c:pt>
                <c:pt idx="369">
                  <c:v>32.178900971616422</c:v>
                </c:pt>
                <c:pt idx="370">
                  <c:v>32.183799749418114</c:v>
                </c:pt>
                <c:pt idx="371">
                  <c:v>32.183295833051695</c:v>
                </c:pt>
                <c:pt idx="372">
                  <c:v>32.185475862893071</c:v>
                </c:pt>
                <c:pt idx="373">
                  <c:v>32.187644507004336</c:v>
                </c:pt>
                <c:pt idx="374">
                  <c:v>32.176467074023932</c:v>
                </c:pt>
                <c:pt idx="375">
                  <c:v>32.17864725519388</c:v>
                </c:pt>
                <c:pt idx="376">
                  <c:v>32.183468956500541</c:v>
                </c:pt>
                <c:pt idx="377">
                  <c:v>32.188265690096692</c:v>
                </c:pt>
                <c:pt idx="378">
                  <c:v>32.206231514851069</c:v>
                </c:pt>
                <c:pt idx="379">
                  <c:v>32.208313527059602</c:v>
                </c:pt>
                <c:pt idx="380">
                  <c:v>32.210384822564734</c:v>
                </c:pt>
                <c:pt idx="381">
                  <c:v>32.222917566065952</c:v>
                </c:pt>
                <c:pt idx="382">
                  <c:v>32.204051664745556</c:v>
                </c:pt>
                <c:pt idx="383">
                  <c:v>32.187886662799585</c:v>
                </c:pt>
                <c:pt idx="384">
                  <c:v>32.187390036206914</c:v>
                </c:pt>
                <c:pt idx="385">
                  <c:v>32.176532200028461</c:v>
                </c:pt>
                <c:pt idx="386">
                  <c:v>32.170897868637567</c:v>
                </c:pt>
                <c:pt idx="387">
                  <c:v>32.165292003793759</c:v>
                </c:pt>
                <c:pt idx="388">
                  <c:v>32.157143383599227</c:v>
                </c:pt>
                <c:pt idx="389">
                  <c:v>32.161857654958347</c:v>
                </c:pt>
                <c:pt idx="390">
                  <c:v>32.166548381937993</c:v>
                </c:pt>
                <c:pt idx="391">
                  <c:v>32.163561830719594</c:v>
                </c:pt>
                <c:pt idx="392">
                  <c:v>32.152955731186204</c:v>
                </c:pt>
                <c:pt idx="393">
                  <c:v>32.134787103638992</c:v>
                </c:pt>
                <c:pt idx="394">
                  <c:v>32.131900039422156</c:v>
                </c:pt>
                <c:pt idx="395">
                  <c:v>32.111348122866211</c:v>
                </c:pt>
                <c:pt idx="396">
                  <c:v>32.108531671789216</c:v>
                </c:pt>
                <c:pt idx="397">
                  <c:v>32.11075488669124</c:v>
                </c:pt>
                <c:pt idx="398">
                  <c:v>32.10795411793746</c:v>
                </c:pt>
                <c:pt idx="399">
                  <c:v>32.112668075322553</c:v>
                </c:pt>
                <c:pt idx="400">
                  <c:v>32.09740635301474</c:v>
                </c:pt>
                <c:pt idx="401">
                  <c:v>32.097145981176496</c:v>
                </c:pt>
                <c:pt idx="402">
                  <c:v>32.091923458909946</c:v>
                </c:pt>
                <c:pt idx="403">
                  <c:v>32.104055317512056</c:v>
                </c:pt>
                <c:pt idx="404">
                  <c:v>32.113659493438782</c:v>
                </c:pt>
                <c:pt idx="405">
                  <c:v>32.105974029112659</c:v>
                </c:pt>
                <c:pt idx="406">
                  <c:v>32.095868019559184</c:v>
                </c:pt>
                <c:pt idx="407">
                  <c:v>32.117677277517664</c:v>
                </c:pt>
                <c:pt idx="408">
                  <c:v>32.110039119154756</c:v>
                </c:pt>
                <c:pt idx="409">
                  <c:v>32.099997932845611</c:v>
                </c:pt>
                <c:pt idx="410">
                  <c:v>32.085137441202811</c:v>
                </c:pt>
                <c:pt idx="411">
                  <c:v>32.075202103630851</c:v>
                </c:pt>
                <c:pt idx="412">
                  <c:v>32.062891815846207</c:v>
                </c:pt>
                <c:pt idx="413">
                  <c:v>32.069965840918513</c:v>
                </c:pt>
                <c:pt idx="414">
                  <c:v>32.067366929579087</c:v>
                </c:pt>
                <c:pt idx="415">
                  <c:v>32.076801222493913</c:v>
                </c:pt>
                <c:pt idx="416">
                  <c:v>32.076598000918757</c:v>
                </c:pt>
                <c:pt idx="417">
                  <c:v>32.066825043776632</c:v>
                </c:pt>
                <c:pt idx="418">
                  <c:v>32.054710375907277</c:v>
                </c:pt>
                <c:pt idx="419">
                  <c:v>32.047414278029976</c:v>
                </c:pt>
                <c:pt idx="420">
                  <c:v>32.033024763187356</c:v>
                </c:pt>
                <c:pt idx="421">
                  <c:v>32.047141829707734</c:v>
                </c:pt>
                <c:pt idx="422">
                  <c:v>32.032821197850808</c:v>
                </c:pt>
                <c:pt idx="423">
                  <c:v>32.042154622928358</c:v>
                </c:pt>
                <c:pt idx="424">
                  <c:v>32.042032452802417</c:v>
                </c:pt>
                <c:pt idx="425">
                  <c:v>32.034867590358566</c:v>
                </c:pt>
                <c:pt idx="426">
                  <c:v>32.062869417402155</c:v>
                </c:pt>
                <c:pt idx="427">
                  <c:v>32.076723715140034</c:v>
                </c:pt>
                <c:pt idx="428">
                  <c:v>32.067202175629049</c:v>
                </c:pt>
                <c:pt idx="429">
                  <c:v>32.071679111675095</c:v>
                </c:pt>
                <c:pt idx="430">
                  <c:v>32.069174455445427</c:v>
                </c:pt>
                <c:pt idx="431">
                  <c:v>32.057420578671383</c:v>
                </c:pt>
                <c:pt idx="432">
                  <c:v>32.054958607064769</c:v>
                </c:pt>
                <c:pt idx="433">
                  <c:v>32.040985295699237</c:v>
                </c:pt>
                <c:pt idx="434">
                  <c:v>32.047766983265518</c:v>
                </c:pt>
                <c:pt idx="435">
                  <c:v>32.045342993221475</c:v>
                </c:pt>
                <c:pt idx="436">
                  <c:v>32.047507164891492</c:v>
                </c:pt>
                <c:pt idx="437">
                  <c:v>32.042811554176915</c:v>
                </c:pt>
                <c:pt idx="438">
                  <c:v>32.054084364802726</c:v>
                </c:pt>
                <c:pt idx="439">
                  <c:v>32.051669321999078</c:v>
                </c:pt>
                <c:pt idx="440">
                  <c:v>32.042461295202841</c:v>
                </c:pt>
                <c:pt idx="441">
                  <c:v>32.033293694234771</c:v>
                </c:pt>
                <c:pt idx="442">
                  <c:v>32.042227566396718</c:v>
                </c:pt>
                <c:pt idx="443">
                  <c:v>32.048869967174383</c:v>
                </c:pt>
                <c:pt idx="444">
                  <c:v>32.057730994226652</c:v>
                </c:pt>
                <c:pt idx="445">
                  <c:v>32.041886520169605</c:v>
                </c:pt>
                <c:pt idx="446">
                  <c:v>32.030585687105102</c:v>
                </c:pt>
                <c:pt idx="447">
                  <c:v>32.030496103305097</c:v>
                </c:pt>
                <c:pt idx="448">
                  <c:v>32.012586980504253</c:v>
                </c:pt>
                <c:pt idx="449">
                  <c:v>32.012535334475373</c:v>
                </c:pt>
                <c:pt idx="450">
                  <c:v>32.003613475234488</c:v>
                </c:pt>
                <c:pt idx="451">
                  <c:v>32.001368027975161</c:v>
                </c:pt>
                <c:pt idx="452">
                  <c:v>31.990300838062325</c:v>
                </c:pt>
                <c:pt idx="453">
                  <c:v>31.992498738274527</c:v>
                </c:pt>
                <c:pt idx="454">
                  <c:v>32.003480018460188</c:v>
                </c:pt>
                <c:pt idx="455">
                  <c:v>32.00564164539211</c:v>
                </c:pt>
                <c:pt idx="456">
                  <c:v>32.031867725433329</c:v>
                </c:pt>
                <c:pt idx="457">
                  <c:v>32.025227354907258</c:v>
                </c:pt>
                <c:pt idx="458">
                  <c:v>32.031688798913244</c:v>
                </c:pt>
                <c:pt idx="459">
                  <c:v>32.040297302624545</c:v>
                </c:pt>
                <c:pt idx="460">
                  <c:v>32.035852765598207</c:v>
                </c:pt>
                <c:pt idx="461">
                  <c:v>32.033591751167442</c:v>
                </c:pt>
                <c:pt idx="462">
                  <c:v>32.024859922144046</c:v>
                </c:pt>
                <c:pt idx="463">
                  <c:v>32.035563807474801</c:v>
                </c:pt>
                <c:pt idx="464">
                  <c:v>32.022564075254706</c:v>
                </c:pt>
                <c:pt idx="465">
                  <c:v>32.028934389614186</c:v>
                </c:pt>
                <c:pt idx="466">
                  <c:v>32.030995122765937</c:v>
                </c:pt>
                <c:pt idx="467">
                  <c:v>32.020225173835776</c:v>
                </c:pt>
                <c:pt idx="468">
                  <c:v>32.026559660276028</c:v>
                </c:pt>
                <c:pt idx="469">
                  <c:v>32.028612225059561</c:v>
                </c:pt>
                <c:pt idx="470">
                  <c:v>32.022162731832594</c:v>
                </c:pt>
                <c:pt idx="471">
                  <c:v>32.028453343625543</c:v>
                </c:pt>
                <c:pt idx="472">
                  <c:v>32.017802708700451</c:v>
                </c:pt>
                <c:pt idx="473">
                  <c:v>32.021965584574779</c:v>
                </c:pt>
                <c:pt idx="474">
                  <c:v>32.026111555237208</c:v>
                </c:pt>
                <c:pt idx="475">
                  <c:v>32.040746224419415</c:v>
                </c:pt>
                <c:pt idx="476">
                  <c:v>32.038547843190017</c:v>
                </c:pt>
                <c:pt idx="477">
                  <c:v>32.030081527340386</c:v>
                </c:pt>
                <c:pt idx="478">
                  <c:v>32.044616920954581</c:v>
                </c:pt>
                <c:pt idx="479">
                  <c:v>32.032006952056491</c:v>
                </c:pt>
                <c:pt idx="480">
                  <c:v>32.038161257188847</c:v>
                </c:pt>
                <c:pt idx="481">
                  <c:v>32.054665460134721</c:v>
                </c:pt>
                <c:pt idx="482">
                  <c:v>32.037973147522273</c:v>
                </c:pt>
                <c:pt idx="483">
                  <c:v>32.044077870012551</c:v>
                </c:pt>
                <c:pt idx="484">
                  <c:v>32.048096087293146</c:v>
                </c:pt>
                <c:pt idx="485">
                  <c:v>32.050040434916561</c:v>
                </c:pt>
                <c:pt idx="486">
                  <c:v>32.049923453678005</c:v>
                </c:pt>
                <c:pt idx="487">
                  <c:v>32.068251610793062</c:v>
                </c:pt>
                <c:pt idx="488">
                  <c:v>32.059919108709593</c:v>
                </c:pt>
                <c:pt idx="489">
                  <c:v>32.047537679946117</c:v>
                </c:pt>
                <c:pt idx="490">
                  <c:v>32.049463575014542</c:v>
                </c:pt>
                <c:pt idx="491">
                  <c:v>32.049349163642972</c:v>
                </c:pt>
                <c:pt idx="492">
                  <c:v>32.051263878720825</c:v>
                </c:pt>
                <c:pt idx="493">
                  <c:v>32.063293628769721</c:v>
                </c:pt>
                <c:pt idx="494">
                  <c:v>32.053051520926019</c:v>
                </c:pt>
                <c:pt idx="495">
                  <c:v>32.042849649202026</c:v>
                </c:pt>
                <c:pt idx="496">
                  <c:v>32.048786118554112</c:v>
                </c:pt>
                <c:pt idx="497">
                  <c:v>32.046666441346588</c:v>
                </c:pt>
                <c:pt idx="498">
                  <c:v>32.046559309889595</c:v>
                </c:pt>
                <c:pt idx="499">
                  <c:v>32.042452212904777</c:v>
                </c:pt>
                <c:pt idx="500">
                  <c:v>32.048342242914082</c:v>
                </c:pt>
                <c:pt idx="501">
                  <c:v>32.058193949043698</c:v>
                </c:pt>
                <c:pt idx="502">
                  <c:v>32.062042703457273</c:v>
                </c:pt>
                <c:pt idx="503">
                  <c:v>32.05595497970765</c:v>
                </c:pt>
                <c:pt idx="504">
                  <c:v>32.047910381227474</c:v>
                </c:pt>
                <c:pt idx="505">
                  <c:v>32.053732225047717</c:v>
                </c:pt>
                <c:pt idx="506">
                  <c:v>32.049668799204404</c:v>
                </c:pt>
                <c:pt idx="507">
                  <c:v>32.055464530695382</c:v>
                </c:pt>
                <c:pt idx="508">
                  <c:v>32.059273277461863</c:v>
                </c:pt>
                <c:pt idx="509">
                  <c:v>32.070911385417666</c:v>
                </c:pt>
                <c:pt idx="510">
                  <c:v>32.072719413123167</c:v>
                </c:pt>
                <c:pt idx="511">
                  <c:v>32.070613970700926</c:v>
                </c:pt>
                <c:pt idx="512">
                  <c:v>32.058769060200397</c:v>
                </c:pt>
                <c:pt idx="513">
                  <c:v>32.068371972595983</c:v>
                </c:pt>
                <c:pt idx="514">
                  <c:v>32.064345020312899</c:v>
                </c:pt>
                <c:pt idx="515">
                  <c:v>32.056456992007455</c:v>
                </c:pt>
                <c:pt idx="516">
                  <c:v>32.048598746116873</c:v>
                </c:pt>
                <c:pt idx="517">
                  <c:v>32.042700792501783</c:v>
                </c:pt>
                <c:pt idx="518">
                  <c:v>32.046459905894679</c:v>
                </c:pt>
                <c:pt idx="519">
                  <c:v>32.040588628676034</c:v>
                </c:pt>
                <c:pt idx="520">
                  <c:v>32.040498085981092</c:v>
                </c:pt>
                <c:pt idx="521">
                  <c:v>32.03466021169173</c:v>
                </c:pt>
                <c:pt idx="522">
                  <c:v>32.038405325953811</c:v>
                </c:pt>
                <c:pt idx="523">
                  <c:v>32.036410799407243</c:v>
                </c:pt>
                <c:pt idx="524">
                  <c:v>32.034423715898846</c:v>
                </c:pt>
                <c:pt idx="525">
                  <c:v>32.028641356568407</c:v>
                </c:pt>
                <c:pt idx="526">
                  <c:v>32.03236904472022</c:v>
                </c:pt>
                <c:pt idx="527">
                  <c:v>32.034188908022571</c:v>
                </c:pt>
                <c:pt idx="528">
                  <c:v>32.02654935764545</c:v>
                </c:pt>
                <c:pt idx="529">
                  <c:v>32.032146809070994</c:v>
                </c:pt>
                <c:pt idx="530">
                  <c:v>32.024539769664393</c:v>
                </c:pt>
                <c:pt idx="531">
                  <c:v>32.028239956304795</c:v>
                </c:pt>
                <c:pt idx="532">
                  <c:v>32.028173955510731</c:v>
                </c:pt>
                <c:pt idx="533">
                  <c:v>32.03372678618846</c:v>
                </c:pt>
                <c:pt idx="534">
                  <c:v>32.033651420241426</c:v>
                </c:pt>
                <c:pt idx="535">
                  <c:v>32.039173934729924</c:v>
                </c:pt>
                <c:pt idx="536">
                  <c:v>32.03908932360779</c:v>
                </c:pt>
                <c:pt idx="537">
                  <c:v>32.046440707104317</c:v>
                </c:pt>
                <c:pt idx="538">
                  <c:v>32.048199151270694</c:v>
                </c:pt>
                <c:pt idx="539">
                  <c:v>32.061063376157733</c:v>
                </c:pt>
                <c:pt idx="540">
                  <c:v>32.060941064610191</c:v>
                </c:pt>
                <c:pt idx="541">
                  <c:v>32.071890264160707</c:v>
                </c:pt>
                <c:pt idx="542">
                  <c:v>32.069907657984189</c:v>
                </c:pt>
                <c:pt idx="543">
                  <c:v>32.060578649925759</c:v>
                </c:pt>
                <c:pt idx="544">
                  <c:v>32.053118126370293</c:v>
                </c:pt>
                <c:pt idx="545">
                  <c:v>32.045684303576223</c:v>
                </c:pt>
                <c:pt idx="546">
                  <c:v>32.056560191530899</c:v>
                </c:pt>
                <c:pt idx="547">
                  <c:v>32.058272477936967</c:v>
                </c:pt>
                <c:pt idx="548">
                  <c:v>32.058157055313075</c:v>
                </c:pt>
                <c:pt idx="549">
                  <c:v>32.056223738765034</c:v>
                </c:pt>
                <c:pt idx="550">
                  <c:v>32.063372478695655</c:v>
                </c:pt>
                <c:pt idx="551">
                  <c:v>32.061437217255943</c:v>
                </c:pt>
                <c:pt idx="552">
                  <c:v>32.063125759950843</c:v>
                </c:pt>
                <c:pt idx="553">
                  <c:v>32.057587563827113</c:v>
                </c:pt>
                <c:pt idx="554">
                  <c:v>32.064682548581629</c:v>
                </c:pt>
                <c:pt idx="555">
                  <c:v>32.068155193794489</c:v>
                </c:pt>
                <c:pt idx="556">
                  <c:v>32.055456380911899</c:v>
                </c:pt>
                <c:pt idx="557">
                  <c:v>32.051763379034661</c:v>
                </c:pt>
                <c:pt idx="558">
                  <c:v>32.0427161197345</c:v>
                </c:pt>
                <c:pt idx="559">
                  <c:v>32.04084390036757</c:v>
                </c:pt>
                <c:pt idx="560">
                  <c:v>32.033630155992597</c:v>
                </c:pt>
                <c:pt idx="561">
                  <c:v>32.026441464814319</c:v>
                </c:pt>
                <c:pt idx="562">
                  <c:v>32.024606777788513</c:v>
                </c:pt>
                <c:pt idx="563">
                  <c:v>32.01213915537987</c:v>
                </c:pt>
                <c:pt idx="564">
                  <c:v>32.012105088688891</c:v>
                </c:pt>
                <c:pt idx="565">
                  <c:v>32.006770313404033</c:v>
                </c:pt>
                <c:pt idx="566">
                  <c:v>32.013800762817276</c:v>
                </c:pt>
                <c:pt idx="567">
                  <c:v>32.019046431878756</c:v>
                </c:pt>
                <c:pt idx="568">
                  <c:v>32.010213114544186</c:v>
                </c:pt>
                <c:pt idx="569">
                  <c:v>32.006673652032063</c:v>
                </c:pt>
                <c:pt idx="570">
                  <c:v>31.99789182769598</c:v>
                </c:pt>
                <c:pt idx="571">
                  <c:v>31.989139871575428</c:v>
                </c:pt>
                <c:pt idx="572">
                  <c:v>31.994380653322953</c:v>
                </c:pt>
                <c:pt idx="573">
                  <c:v>31.990892071006229</c:v>
                </c:pt>
                <c:pt idx="574">
                  <c:v>31.985676010995601</c:v>
                </c:pt>
                <c:pt idx="575">
                  <c:v>31.996104165165988</c:v>
                </c:pt>
                <c:pt idx="576">
                  <c:v>31.987431228858107</c:v>
                </c:pt>
                <c:pt idx="577">
                  <c:v>31.994359980662271</c:v>
                </c:pt>
                <c:pt idx="578">
                  <c:v>32.001265517143288</c:v>
                </c:pt>
                <c:pt idx="579">
                  <c:v>31.992629206714533</c:v>
                </c:pt>
                <c:pt idx="580">
                  <c:v>31.992628525179335</c:v>
                </c:pt>
                <c:pt idx="581">
                  <c:v>32.004656535966944</c:v>
                </c:pt>
                <c:pt idx="582">
                  <c:v>32.023506082946867</c:v>
                </c:pt>
                <c:pt idx="583">
                  <c:v>32.021743014296433</c:v>
                </c:pt>
                <c:pt idx="584">
                  <c:v>32.035371768971984</c:v>
                </c:pt>
                <c:pt idx="585">
                  <c:v>32.033595533233417</c:v>
                </c:pt>
                <c:pt idx="586">
                  <c:v>32.0318252355097</c:v>
                </c:pt>
                <c:pt idx="587">
                  <c:v>32.019855902561048</c:v>
                </c:pt>
                <c:pt idx="588">
                  <c:v>32.021509732299393</c:v>
                </c:pt>
                <c:pt idx="589">
                  <c:v>32.041803710615156</c:v>
                </c:pt>
                <c:pt idx="590">
                  <c:v>32.0434166434787</c:v>
                </c:pt>
                <c:pt idx="591">
                  <c:v>32.038266997793819</c:v>
                </c:pt>
                <c:pt idx="592">
                  <c:v>32.039880237071166</c:v>
                </c:pt>
                <c:pt idx="593">
                  <c:v>32.033070028387684</c:v>
                </c:pt>
                <c:pt idx="594">
                  <c:v>32.039728640935287</c:v>
                </c:pt>
                <c:pt idx="595">
                  <c:v>32.034619572395748</c:v>
                </c:pt>
                <c:pt idx="596">
                  <c:v>32.042928623453655</c:v>
                </c:pt>
                <c:pt idx="597">
                  <c:v>32.054555244919243</c:v>
                </c:pt>
                <c:pt idx="598">
                  <c:v>32.051117781188992</c:v>
                </c:pt>
                <c:pt idx="599">
                  <c:v>32.04769155061441</c:v>
                </c:pt>
                <c:pt idx="600">
                  <c:v>32.047604526827641</c:v>
                </c:pt>
                <c:pt idx="601">
                  <c:v>32.062469024964614</c:v>
                </c:pt>
                <c:pt idx="602">
                  <c:v>32.060700373985625</c:v>
                </c:pt>
                <c:pt idx="603">
                  <c:v>32.055625993654715</c:v>
                </c:pt>
                <c:pt idx="604">
                  <c:v>32.062139101434582</c:v>
                </c:pt>
                <c:pt idx="605">
                  <c:v>32.055428957777693</c:v>
                </c:pt>
                <c:pt idx="606">
                  <c:v>32.055330723839205</c:v>
                </c:pt>
                <c:pt idx="607">
                  <c:v>32.060167372999736</c:v>
                </c:pt>
                <c:pt idx="608">
                  <c:v>32.074841318309609</c:v>
                </c:pt>
                <c:pt idx="609">
                  <c:v>32.061597471018352</c:v>
                </c:pt>
                <c:pt idx="610">
                  <c:v>32.0614902771689</c:v>
                </c:pt>
                <c:pt idx="611">
                  <c:v>32.069553906340886</c:v>
                </c:pt>
                <c:pt idx="612">
                  <c:v>32.066171780379399</c:v>
                </c:pt>
                <c:pt idx="613">
                  <c:v>32.061171701916464</c:v>
                </c:pt>
                <c:pt idx="614">
                  <c:v>32.059439822043267</c:v>
                </c:pt>
                <c:pt idx="615">
                  <c:v>32.056089986369692</c:v>
                </c:pt>
                <c:pt idx="616">
                  <c:v>32.051129949775387</c:v>
                </c:pt>
                <c:pt idx="617">
                  <c:v>32.044567410206433</c:v>
                </c:pt>
                <c:pt idx="618">
                  <c:v>32.044488126824575</c:v>
                </c:pt>
                <c:pt idx="619">
                  <c:v>32.057313213593673</c:v>
                </c:pt>
                <c:pt idx="620">
                  <c:v>32.049162495064508</c:v>
                </c:pt>
                <c:pt idx="621">
                  <c:v>32.050684410469366</c:v>
                </c:pt>
                <c:pt idx="622">
                  <c:v>32.04578058245184</c:v>
                </c:pt>
                <c:pt idx="623">
                  <c:v>32.052110868211962</c:v>
                </c:pt>
                <c:pt idx="624">
                  <c:v>32.048820697794646</c:v>
                </c:pt>
                <c:pt idx="625">
                  <c:v>32.039150620546749</c:v>
                </c:pt>
                <c:pt idx="626">
                  <c:v>32.032700746473935</c:v>
                </c:pt>
                <c:pt idx="627">
                  <c:v>32.031048388588012</c:v>
                </c:pt>
                <c:pt idx="628">
                  <c:v>32.040530753911526</c:v>
                </c:pt>
                <c:pt idx="629">
                  <c:v>32.057920692485538</c:v>
                </c:pt>
                <c:pt idx="630">
                  <c:v>32.048313548345092</c:v>
                </c:pt>
                <c:pt idx="631">
                  <c:v>32.06563665114475</c:v>
                </c:pt>
                <c:pt idx="632">
                  <c:v>32.076586557887531</c:v>
                </c:pt>
                <c:pt idx="633">
                  <c:v>32.071728788699396</c:v>
                </c:pt>
                <c:pt idx="634">
                  <c:v>32.060586459730871</c:v>
                </c:pt>
                <c:pt idx="635">
                  <c:v>32.0541957707687</c:v>
                </c:pt>
                <c:pt idx="636">
                  <c:v>32.052534635928581</c:v>
                </c:pt>
                <c:pt idx="637">
                  <c:v>32.052446119138395</c:v>
                </c:pt>
                <c:pt idx="638">
                  <c:v>32.041402564646518</c:v>
                </c:pt>
                <c:pt idx="639">
                  <c:v>32.036643221888006</c:v>
                </c:pt>
                <c:pt idx="640">
                  <c:v>32.031898425212596</c:v>
                </c:pt>
                <c:pt idx="641">
                  <c:v>32.028725843961148</c:v>
                </c:pt>
                <c:pt idx="642">
                  <c:v>32.027118251091061</c:v>
                </c:pt>
                <c:pt idx="643">
                  <c:v>32.028621369229299</c:v>
                </c:pt>
                <c:pt idx="644">
                  <c:v>32.031670447215227</c:v>
                </c:pt>
                <c:pt idx="645">
                  <c:v>32.040902674259065</c:v>
                </c:pt>
                <c:pt idx="646">
                  <c:v>32.045469891246633</c:v>
                </c:pt>
                <c:pt idx="647">
                  <c:v>32.042306778774524</c:v>
                </c:pt>
                <c:pt idx="648">
                  <c:v>32.043776023281865</c:v>
                </c:pt>
                <c:pt idx="649">
                  <c:v>32.049856531112077</c:v>
                </c:pt>
                <c:pt idx="650">
                  <c:v>32.04977397739848</c:v>
                </c:pt>
                <c:pt idx="651">
                  <c:v>32.040488657271304</c:v>
                </c:pt>
                <c:pt idx="652">
                  <c:v>32.031231188793683</c:v>
                </c:pt>
                <c:pt idx="653">
                  <c:v>32.032705513613706</c:v>
                </c:pt>
                <c:pt idx="654">
                  <c:v>32.026541356138942</c:v>
                </c:pt>
                <c:pt idx="655">
                  <c:v>32.031067049022134</c:v>
                </c:pt>
                <c:pt idx="656">
                  <c:v>32.029490600948115</c:v>
                </c:pt>
                <c:pt idx="657">
                  <c:v>32.02639900159074</c:v>
                </c:pt>
                <c:pt idx="658">
                  <c:v>32.024834151518519</c:v>
                </c:pt>
                <c:pt idx="659">
                  <c:v>32.020243448951042</c:v>
                </c:pt>
                <c:pt idx="660">
                  <c:v>32.020205234495613</c:v>
                </c:pt>
                <c:pt idx="661">
                  <c:v>32.020167155403144</c:v>
                </c:pt>
                <c:pt idx="662">
                  <c:v>32.020129210977814</c:v>
                </c:pt>
                <c:pt idx="663">
                  <c:v>32.014066888162318</c:v>
                </c:pt>
                <c:pt idx="664">
                  <c:v>32.006518526694975</c:v>
                </c:pt>
                <c:pt idx="665">
                  <c:v>32.01250679660761</c:v>
                </c:pt>
                <c:pt idx="666">
                  <c:v>32.027473646805461</c:v>
                </c:pt>
                <c:pt idx="667">
                  <c:v>32.018443010856281</c:v>
                </c:pt>
                <c:pt idx="668">
                  <c:v>32.031861797889981</c:v>
                </c:pt>
                <c:pt idx="669">
                  <c:v>32.024344541201287</c:v>
                </c:pt>
                <c:pt idx="670">
                  <c:v>32.025791683059339</c:v>
                </c:pt>
                <c:pt idx="671">
                  <c:v>32.021281861996471</c:v>
                </c:pt>
                <c:pt idx="672">
                  <c:v>32.03461692456149</c:v>
                </c:pt>
                <c:pt idx="673">
                  <c:v>32.037526856430908</c:v>
                </c:pt>
                <c:pt idx="674">
                  <c:v>32.035983645147923</c:v>
                </c:pt>
                <c:pt idx="675">
                  <c:v>32.024089242100814</c:v>
                </c:pt>
                <c:pt idx="676">
                  <c:v>32.016660826249911</c:v>
                </c:pt>
                <c:pt idx="677">
                  <c:v>32.006303788942269</c:v>
                </c:pt>
                <c:pt idx="678">
                  <c:v>32.007759414703301</c:v>
                </c:pt>
                <c:pt idx="679">
                  <c:v>32.006269503258302</c:v>
                </c:pt>
                <c:pt idx="680">
                  <c:v>32.004783888145653</c:v>
                </c:pt>
                <c:pt idx="681">
                  <c:v>32.000369794137832</c:v>
                </c:pt>
                <c:pt idx="682">
                  <c:v>31.997432571612975</c:v>
                </c:pt>
                <c:pt idx="683">
                  <c:v>32.003276300833981</c:v>
                </c:pt>
                <c:pt idx="684">
                  <c:v>31.998883708048997</c:v>
                </c:pt>
                <c:pt idx="685">
                  <c:v>31.998877123299724</c:v>
                </c:pt>
                <c:pt idx="686">
                  <c:v>32.007604803499298</c:v>
                </c:pt>
                <c:pt idx="687">
                  <c:v>32.001771855323931</c:v>
                </c:pt>
                <c:pt idx="688">
                  <c:v>32.000309897972905</c:v>
                </c:pt>
                <c:pt idx="689">
                  <c:v>31.995953348831545</c:v>
                </c:pt>
                <c:pt idx="690">
                  <c:v>32.000292801218698</c:v>
                </c:pt>
                <c:pt idx="691">
                  <c:v>32.000284474218994</c:v>
                </c:pt>
                <c:pt idx="692">
                  <c:v>32.0031623916909</c:v>
                </c:pt>
                <c:pt idx="693">
                  <c:v>32.008914262488261</c:v>
                </c:pt>
                <c:pt idx="694">
                  <c:v>32.011772088919948</c:v>
                </c:pt>
                <c:pt idx="695">
                  <c:v>32.014621904646603</c:v>
                </c:pt>
                <c:pt idx="696">
                  <c:v>32.003115615005008</c:v>
                </c:pt>
                <c:pt idx="697">
                  <c:v>31.995939827846197</c:v>
                </c:pt>
                <c:pt idx="698">
                  <c:v>31.990214815848336</c:v>
                </c:pt>
                <c:pt idx="699">
                  <c:v>31.988791800354573</c:v>
                </c:pt>
                <c:pt idx="700">
                  <c:v>31.990226036152364</c:v>
                </c:pt>
                <c:pt idx="701">
                  <c:v>31.983108701862179</c:v>
                </c:pt>
                <c:pt idx="702">
                  <c:v>31.984546594041245</c:v>
                </c:pt>
                <c:pt idx="703">
                  <c:v>31.994503839905214</c:v>
                </c:pt>
                <c:pt idx="704">
                  <c:v>31.988829637607846</c:v>
                </c:pt>
                <c:pt idx="705">
                  <c:v>31.980338078342609</c:v>
                </c:pt>
                <c:pt idx="706">
                  <c:v>31.98460071029162</c:v>
                </c:pt>
                <c:pt idx="707">
                  <c:v>31.97613886264833</c:v>
                </c:pt>
                <c:pt idx="708">
                  <c:v>31.966289753874548</c:v>
                </c:pt>
                <c:pt idx="709">
                  <c:v>31.963510463739169</c:v>
                </c:pt>
                <c:pt idx="710">
                  <c:v>31.953705924442765</c:v>
                </c:pt>
                <c:pt idx="711">
                  <c:v>31.957974229372446</c:v>
                </c:pt>
                <c:pt idx="712">
                  <c:v>31.952412493227406</c:v>
                </c:pt>
                <c:pt idx="713">
                  <c:v>31.951067944385791</c:v>
                </c:pt>
                <c:pt idx="714">
                  <c:v>31.95392321257356</c:v>
                </c:pt>
                <c:pt idx="715">
                  <c:v>31.948390220795503</c:v>
                </c:pt>
                <c:pt idx="716">
                  <c:v>31.945661882197022</c:v>
                </c:pt>
                <c:pt idx="717">
                  <c:v>31.940155225812425</c:v>
                </c:pt>
                <c:pt idx="718">
                  <c:v>31.947181858395851</c:v>
                </c:pt>
                <c:pt idx="719">
                  <c:v>31.94863356095988</c:v>
                </c:pt>
                <c:pt idx="720">
                  <c:v>31.95424258140055</c:v>
                </c:pt>
                <c:pt idx="721">
                  <c:v>31.943214752654011</c:v>
                </c:pt>
                <c:pt idx="722">
                  <c:v>31.941899240727295</c:v>
                </c:pt>
                <c:pt idx="723">
                  <c:v>31.936443320173289</c:v>
                </c:pt>
                <c:pt idx="724">
                  <c:v>31.942037405505225</c:v>
                </c:pt>
                <c:pt idx="725">
                  <c:v>31.95037156819485</c:v>
                </c:pt>
                <c:pt idx="726">
                  <c:v>31.962810289530523</c:v>
                </c:pt>
                <c:pt idx="727">
                  <c:v>31.957357330178063</c:v>
                </c:pt>
                <c:pt idx="728">
                  <c:v>31.96700920804313</c:v>
                </c:pt>
                <c:pt idx="729">
                  <c:v>31.960195831123702</c:v>
                </c:pt>
                <c:pt idx="730">
                  <c:v>31.956136808880544</c:v>
                </c:pt>
                <c:pt idx="731">
                  <c:v>31.952088610157187</c:v>
                </c:pt>
                <c:pt idx="732">
                  <c:v>31.942593753839745</c:v>
                </c:pt>
                <c:pt idx="733">
                  <c:v>31.933124073564546</c:v>
                </c:pt>
                <c:pt idx="734">
                  <c:v>31.938646605658839</c:v>
                </c:pt>
                <c:pt idx="735">
                  <c:v>31.936001786310108</c:v>
                </c:pt>
                <c:pt idx="736">
                  <c:v>31.938791796788479</c:v>
                </c:pt>
                <c:pt idx="737">
                  <c:v>31.936154022862528</c:v>
                </c:pt>
                <c:pt idx="738">
                  <c:v>31.937583067329847</c:v>
                </c:pt>
                <c:pt idx="739">
                  <c:v>31.934954027220474</c:v>
                </c:pt>
                <c:pt idx="740">
                  <c:v>31.932331914573425</c:v>
                </c:pt>
                <c:pt idx="741">
                  <c:v>31.933760136897167</c:v>
                </c:pt>
                <c:pt idx="742">
                  <c:v>31.933838656961282</c:v>
                </c:pt>
                <c:pt idx="743">
                  <c:v>31.950047217113895</c:v>
                </c:pt>
                <c:pt idx="744">
                  <c:v>31.955474416950835</c:v>
                </c:pt>
                <c:pt idx="745">
                  <c:v>31.954184589644306</c:v>
                </c:pt>
                <c:pt idx="746">
                  <c:v>31.954236932943417</c:v>
                </c:pt>
                <c:pt idx="747">
                  <c:v>31.947604205085302</c:v>
                </c:pt>
                <c:pt idx="748">
                  <c:v>31.944994369872717</c:v>
                </c:pt>
                <c:pt idx="749">
                  <c:v>31.941057905772354</c:v>
                </c:pt>
                <c:pt idx="750">
                  <c:v>31.943789938434414</c:v>
                </c:pt>
                <c:pt idx="751">
                  <c:v>31.955824079437853</c:v>
                </c:pt>
                <c:pt idx="752">
                  <c:v>31.955874093683835</c:v>
                </c:pt>
                <c:pt idx="753">
                  <c:v>31.953271302890535</c:v>
                </c:pt>
                <c:pt idx="754">
                  <c:v>31.948026064544418</c:v>
                </c:pt>
                <c:pt idx="755">
                  <c:v>31.956022786169424</c:v>
                </c:pt>
                <c:pt idx="756">
                  <c:v>31.954751291078988</c:v>
                </c:pt>
                <c:pt idx="757">
                  <c:v>31.952163739159165</c:v>
                </c:pt>
                <c:pt idx="758">
                  <c:v>31.958806133867061</c:v>
                </c:pt>
                <c:pt idx="759">
                  <c:v>31.972010861811214</c:v>
                </c:pt>
                <c:pt idx="760">
                  <c:v>31.970726161276776</c:v>
                </c:pt>
                <c:pt idx="761">
                  <c:v>31.970757190548408</c:v>
                </c:pt>
                <c:pt idx="762">
                  <c:v>31.97078816028943</c:v>
                </c:pt>
                <c:pt idx="763">
                  <c:v>31.962965174567724</c:v>
                </c:pt>
                <c:pt idx="764">
                  <c:v>31.957776707895619</c:v>
                </c:pt>
                <c:pt idx="765">
                  <c:v>31.953907040758224</c:v>
                </c:pt>
                <c:pt idx="766">
                  <c:v>31.951351099361947</c:v>
                </c:pt>
                <c:pt idx="767">
                  <c:v>31.95531251364817</c:v>
                </c:pt>
                <c:pt idx="768">
                  <c:v>31.948860102727227</c:v>
                </c:pt>
                <c:pt idx="769">
                  <c:v>31.956710701896892</c:v>
                </c:pt>
                <c:pt idx="770">
                  <c:v>31.954164659128917</c:v>
                </c:pt>
                <c:pt idx="771">
                  <c:v>31.965874677958318</c:v>
                </c:pt>
                <c:pt idx="772">
                  <c:v>31.955561533830323</c:v>
                </c:pt>
                <c:pt idx="773">
                  <c:v>31.958195124282156</c:v>
                </c:pt>
                <c:pt idx="774">
                  <c:v>31.955660488455162</c:v>
                </c:pt>
                <c:pt idx="775">
                  <c:v>31.956998470690667</c:v>
                </c:pt>
                <c:pt idx="776">
                  <c:v>31.950610614703628</c:v>
                </c:pt>
                <c:pt idx="777">
                  <c:v>31.946809649469564</c:v>
                </c:pt>
                <c:pt idx="778">
                  <c:v>31.943018216578615</c:v>
                </c:pt>
                <c:pt idx="779">
                  <c:v>31.943082686921286</c:v>
                </c:pt>
                <c:pt idx="780">
                  <c:v>31.939305536053617</c:v>
                </c:pt>
                <c:pt idx="781">
                  <c:v>31.938095533505447</c:v>
                </c:pt>
                <c:pt idx="782">
                  <c:v>31.931779662872536</c:v>
                </c:pt>
                <c:pt idx="783">
                  <c:v>31.93695987064612</c:v>
                </c:pt>
                <c:pt idx="784">
                  <c:v>31.939579307413446</c:v>
                </c:pt>
                <c:pt idx="785">
                  <c:v>31.942192273301767</c:v>
                </c:pt>
                <c:pt idx="786">
                  <c:v>31.935903672370191</c:v>
                </c:pt>
                <c:pt idx="787">
                  <c:v>31.930899757044276</c:v>
                </c:pt>
                <c:pt idx="788">
                  <c:v>31.934780800192257</c:v>
                </c:pt>
                <c:pt idx="789">
                  <c:v>31.941184106163146</c:v>
                </c:pt>
                <c:pt idx="790">
                  <c:v>31.946307348450116</c:v>
                </c:pt>
                <c:pt idx="791">
                  <c:v>31.937528223319838</c:v>
                </c:pt>
                <c:pt idx="792">
                  <c:v>31.942642966295676</c:v>
                </c:pt>
                <c:pt idx="793">
                  <c:v>31.940188015848143</c:v>
                </c:pt>
                <c:pt idx="794">
                  <c:v>31.936481163165794</c:v>
                </c:pt>
                <c:pt idx="795">
                  <c:v>31.929014312870454</c:v>
                </c:pt>
                <c:pt idx="796">
                  <c:v>31.931604036382716</c:v>
                </c:pt>
                <c:pt idx="797">
                  <c:v>31.932934247058565</c:v>
                </c:pt>
                <c:pt idx="798">
                  <c:v>31.935512882522474</c:v>
                </c:pt>
                <c:pt idx="799">
                  <c:v>31.936835178606575</c:v>
                </c:pt>
                <c:pt idx="800">
                  <c:v>31.935657241092777</c:v>
                </c:pt>
                <c:pt idx="801">
                  <c:v>31.930741298252034</c:v>
                </c:pt>
                <c:pt idx="802">
                  <c:v>31.933309768300095</c:v>
                </c:pt>
                <c:pt idx="803">
                  <c:v>31.925921143017273</c:v>
                </c:pt>
                <c:pt idx="804">
                  <c:v>31.919792727513123</c:v>
                </c:pt>
                <c:pt idx="805">
                  <c:v>31.914919909650358</c:v>
                </c:pt>
                <c:pt idx="806">
                  <c:v>31.919972793410935</c:v>
                </c:pt>
                <c:pt idx="807">
                  <c:v>31.926251231567626</c:v>
                </c:pt>
                <c:pt idx="808">
                  <c:v>31.921389007882031</c:v>
                </c:pt>
                <c:pt idx="809">
                  <c:v>31.915303840835026</c:v>
                </c:pt>
                <c:pt idx="810">
                  <c:v>31.912932682734709</c:v>
                </c:pt>
                <c:pt idx="811">
                  <c:v>31.924114928493434</c:v>
                </c:pt>
                <c:pt idx="812">
                  <c:v>31.932810217221537</c:v>
                </c:pt>
                <c:pt idx="813">
                  <c:v>31.936570390902631</c:v>
                </c:pt>
                <c:pt idx="814">
                  <c:v>31.934186241500498</c:v>
                </c:pt>
                <c:pt idx="815">
                  <c:v>31.924454403353515</c:v>
                </c:pt>
                <c:pt idx="816">
                  <c:v>31.918417991945052</c:v>
                </c:pt>
                <c:pt idx="817">
                  <c:v>31.913618541797259</c:v>
                </c:pt>
                <c:pt idx="818">
                  <c:v>31.910051600510158</c:v>
                </c:pt>
                <c:pt idx="819">
                  <c:v>31.908932333862079</c:v>
                </c:pt>
                <c:pt idx="820">
                  <c:v>31.916342495518791</c:v>
                </c:pt>
                <c:pt idx="821">
                  <c:v>31.917652010981474</c:v>
                </c:pt>
                <c:pt idx="822">
                  <c:v>31.91288272336168</c:v>
                </c:pt>
                <c:pt idx="823">
                  <c:v>31.90448370177063</c:v>
                </c:pt>
                <c:pt idx="824">
                  <c:v>31.898528905519878</c:v>
                </c:pt>
                <c:pt idx="825">
                  <c:v>31.896220357383939</c:v>
                </c:pt>
                <c:pt idx="826">
                  <c:v>31.896335807122664</c:v>
                </c:pt>
                <c:pt idx="827">
                  <c:v>31.902490069674233</c:v>
                </c:pt>
                <c:pt idx="828">
                  <c:v>31.906217212855136</c:v>
                </c:pt>
                <c:pt idx="829">
                  <c:v>31.900296451588638</c:v>
                </c:pt>
                <c:pt idx="830">
                  <c:v>31.897999919629903</c:v>
                </c:pt>
                <c:pt idx="831">
                  <c:v>31.900516795533765</c:v>
                </c:pt>
                <c:pt idx="832">
                  <c:v>31.905428938815728</c:v>
                </c:pt>
                <c:pt idx="833">
                  <c:v>31.903134931718839</c:v>
                </c:pt>
                <c:pt idx="834">
                  <c:v>31.899648608868343</c:v>
                </c:pt>
                <c:pt idx="835">
                  <c:v>31.894974167212752</c:v>
                </c:pt>
                <c:pt idx="836">
                  <c:v>31.889115780598107</c:v>
                </c:pt>
                <c:pt idx="837">
                  <c:v>31.883270999735778</c:v>
                </c:pt>
                <c:pt idx="838">
                  <c:v>31.883399664561985</c:v>
                </c:pt>
                <c:pt idx="839">
                  <c:v>31.87876582307911</c:v>
                </c:pt>
                <c:pt idx="840">
                  <c:v>31.876520993850935</c:v>
                </c:pt>
                <c:pt idx="841">
                  <c:v>31.874281367906296</c:v>
                </c:pt>
                <c:pt idx="842">
                  <c:v>31.873233250632129</c:v>
                </c:pt>
                <c:pt idx="843">
                  <c:v>31.87455740885002</c:v>
                </c:pt>
                <c:pt idx="844">
                  <c:v>31.878245584189422</c:v>
                </c:pt>
                <c:pt idx="845">
                  <c:v>31.88192532236598</c:v>
                </c:pt>
                <c:pt idx="846">
                  <c:v>31.88441593095968</c:v>
                </c:pt>
                <c:pt idx="847">
                  <c:v>31.886900859368176</c:v>
                </c:pt>
                <c:pt idx="848">
                  <c:v>31.888202190537985</c:v>
                </c:pt>
                <c:pt idx="849">
                  <c:v>31.894206761822772</c:v>
                </c:pt>
                <c:pt idx="850">
                  <c:v>31.889621153119933</c:v>
                </c:pt>
                <c:pt idx="851">
                  <c:v>31.886219818331742</c:v>
                </c:pt>
                <c:pt idx="852">
                  <c:v>31.888688311736221</c:v>
                </c:pt>
                <c:pt idx="853">
                  <c:v>31.881782910204421</c:v>
                </c:pt>
                <c:pt idx="854">
                  <c:v>31.878402232713665</c:v>
                </c:pt>
                <c:pt idx="855">
                  <c:v>31.886712276539654</c:v>
                </c:pt>
                <c:pt idx="856">
                  <c:v>31.883334118522392</c:v>
                </c:pt>
                <c:pt idx="857">
                  <c:v>31.893950562351009</c:v>
                </c:pt>
                <c:pt idx="858">
                  <c:v>31.887079705053885</c:v>
                </c:pt>
                <c:pt idx="859">
                  <c:v>31.891853064783149</c:v>
                </c:pt>
                <c:pt idx="860">
                  <c:v>31.890808092642029</c:v>
                </c:pt>
                <c:pt idx="861">
                  <c:v>31.897886663031855</c:v>
                </c:pt>
                <c:pt idx="862">
                  <c:v>31.892202261582163</c:v>
                </c:pt>
                <c:pt idx="863">
                  <c:v>31.892318085897902</c:v>
                </c:pt>
                <c:pt idx="864">
                  <c:v>31.887809102579148</c:v>
                </c:pt>
                <c:pt idx="865">
                  <c:v>31.882155458762156</c:v>
                </c:pt>
                <c:pt idx="866">
                  <c:v>31.87882146970848</c:v>
                </c:pt>
                <c:pt idx="867">
                  <c:v>31.876647119272715</c:v>
                </c:pt>
                <c:pt idx="868">
                  <c:v>31.877930126562958</c:v>
                </c:pt>
                <c:pt idx="869">
                  <c:v>31.88380828959971</c:v>
                </c:pt>
                <c:pt idx="870">
                  <c:v>31.879339741823806</c:v>
                </c:pt>
                <c:pt idx="871">
                  <c:v>31.88405608109359</c:v>
                </c:pt>
                <c:pt idx="872">
                  <c:v>31.888761934256916</c:v>
                </c:pt>
                <c:pt idx="873">
                  <c:v>31.887736153858551</c:v>
                </c:pt>
                <c:pt idx="874">
                  <c:v>31.887855605292671</c:v>
                </c:pt>
                <c:pt idx="875">
                  <c:v>31.892541304348132</c:v>
                </c:pt>
                <c:pt idx="876">
                  <c:v>31.897216620840826</c:v>
                </c:pt>
                <c:pt idx="877">
                  <c:v>31.900742564550118</c:v>
                </c:pt>
                <c:pt idx="878">
                  <c:v>31.898572095465084</c:v>
                </c:pt>
                <c:pt idx="879">
                  <c:v>31.902088603658967</c:v>
                </c:pt>
                <c:pt idx="880">
                  <c:v>31.895381089788099</c:v>
                </c:pt>
                <c:pt idx="881">
                  <c:v>31.893223824958625</c:v>
                </c:pt>
                <c:pt idx="882">
                  <c:v>31.892203908929414</c:v>
                </c:pt>
                <c:pt idx="883">
                  <c:v>31.89344883888619</c:v>
                </c:pt>
                <c:pt idx="884">
                  <c:v>31.886780970999165</c:v>
                </c:pt>
                <c:pt idx="885">
                  <c:v>31.882385244165167</c:v>
                </c:pt>
                <c:pt idx="886">
                  <c:v>31.888146362649284</c:v>
                </c:pt>
                <c:pt idx="887">
                  <c:v>31.882632931408892</c:v>
                </c:pt>
                <c:pt idx="888">
                  <c:v>31.883881158217001</c:v>
                </c:pt>
                <c:pt idx="889">
                  <c:v>31.882879349862051</c:v>
                </c:pt>
                <c:pt idx="890">
                  <c:v>31.883002153885034</c:v>
                </c:pt>
                <c:pt idx="891">
                  <c:v>31.884245855465625</c:v>
                </c:pt>
                <c:pt idx="892">
                  <c:v>31.881007313937268</c:v>
                </c:pt>
                <c:pt idx="893">
                  <c:v>31.882250387315935</c:v>
                </c:pt>
                <c:pt idx="894">
                  <c:v>31.884608164032418</c:v>
                </c:pt>
                <c:pt idx="895">
                  <c:v>31.886960838213291</c:v>
                </c:pt>
                <c:pt idx="896">
                  <c:v>31.888193532342008</c:v>
                </c:pt>
                <c:pt idx="897">
                  <c:v>31.88942357287787</c:v>
                </c:pt>
                <c:pt idx="898">
                  <c:v>31.90066265954724</c:v>
                </c:pt>
                <c:pt idx="899">
                  <c:v>31.897432163215953</c:v>
                </c:pt>
                <c:pt idx="900">
                  <c:v>31.88976890826082</c:v>
                </c:pt>
                <c:pt idx="901">
                  <c:v>31.898752884911914</c:v>
                </c:pt>
                <c:pt idx="902">
                  <c:v>31.89664266652963</c:v>
                </c:pt>
                <c:pt idx="903">
                  <c:v>31.890111986895359</c:v>
                </c:pt>
                <c:pt idx="904">
                  <c:v>31.888015528163795</c:v>
                </c:pt>
                <c:pt idx="905">
                  <c:v>31.885923596237461</c:v>
                </c:pt>
                <c:pt idx="906">
                  <c:v>31.883836175941664</c:v>
                </c:pt>
                <c:pt idx="907">
                  <c:v>31.893868481645935</c:v>
                </c:pt>
                <c:pt idx="908">
                  <c:v>31.889577060960846</c:v>
                </c:pt>
                <c:pt idx="909">
                  <c:v>31.892987589756061</c:v>
                </c:pt>
                <c:pt idx="910">
                  <c:v>31.890902058484532</c:v>
                </c:pt>
                <c:pt idx="911">
                  <c:v>31.887724449065377</c:v>
                </c:pt>
                <c:pt idx="912">
                  <c:v>31.886744344260151</c:v>
                </c:pt>
                <c:pt idx="913">
                  <c:v>31.893425419114699</c:v>
                </c:pt>
                <c:pt idx="914">
                  <c:v>31.894627493238332</c:v>
                </c:pt>
                <c:pt idx="915">
                  <c:v>31.890368210351024</c:v>
                </c:pt>
                <c:pt idx="916">
                  <c:v>31.895933152716854</c:v>
                </c:pt>
                <c:pt idx="917">
                  <c:v>31.894949987035716</c:v>
                </c:pt>
                <c:pt idx="918">
                  <c:v>31.896145321196048</c:v>
                </c:pt>
                <c:pt idx="919">
                  <c:v>31.89842515218238</c:v>
                </c:pt>
                <c:pt idx="920">
                  <c:v>31.895270998372272</c:v>
                </c:pt>
                <c:pt idx="921">
                  <c:v>31.892123533314361</c:v>
                </c:pt>
                <c:pt idx="922">
                  <c:v>31.890066217179637</c:v>
                </c:pt>
                <c:pt idx="923">
                  <c:v>31.893424808757711</c:v>
                </c:pt>
                <c:pt idx="924">
                  <c:v>31.892451778671635</c:v>
                </c:pt>
                <c:pt idx="925">
                  <c:v>31.892560786492158</c:v>
                </c:pt>
                <c:pt idx="926">
                  <c:v>31.899142416127447</c:v>
                </c:pt>
                <c:pt idx="927">
                  <c:v>31.894933793676184</c:v>
                </c:pt>
                <c:pt idx="928">
                  <c:v>31.890734024275986</c:v>
                </c:pt>
                <c:pt idx="929">
                  <c:v>31.892995036956162</c:v>
                </c:pt>
                <c:pt idx="930">
                  <c:v>31.894177157499033</c:v>
                </c:pt>
                <c:pt idx="931">
                  <c:v>31.895356819382773</c:v>
                </c:pt>
                <c:pt idx="932">
                  <c:v>31.899749630146903</c:v>
                </c:pt>
                <c:pt idx="933">
                  <c:v>31.89128464282188</c:v>
                </c:pt>
                <c:pt idx="934">
                  <c:v>31.891393934259657</c:v>
                </c:pt>
                <c:pt idx="935">
                  <c:v>31.892571446370081</c:v>
                </c:pt>
                <c:pt idx="936">
                  <c:v>31.900150267071599</c:v>
                </c:pt>
                <c:pt idx="937">
                  <c:v>31.906647170158219</c:v>
                </c:pt>
                <c:pt idx="938">
                  <c:v>31.905675462170027</c:v>
                </c:pt>
                <c:pt idx="939">
                  <c:v>31.908961315897209</c:v>
                </c:pt>
                <c:pt idx="940">
                  <c:v>31.901612844336725</c:v>
                </c:pt>
                <c:pt idx="941">
                  <c:v>31.903834239578288</c:v>
                </c:pt>
                <c:pt idx="942">
                  <c:v>31.899688058748954</c:v>
                </c:pt>
                <c:pt idx="943">
                  <c:v>31.89449109174442</c:v>
                </c:pt>
                <c:pt idx="944">
                  <c:v>31.898829167616196</c:v>
                </c:pt>
                <c:pt idx="945">
                  <c:v>31.902101166714413</c:v>
                </c:pt>
                <c:pt idx="946">
                  <c:v>31.901142357409412</c:v>
                </c:pt>
                <c:pt idx="947">
                  <c:v>31.899130633007086</c:v>
                </c:pt>
                <c:pt idx="948">
                  <c:v>31.90344581945384</c:v>
                </c:pt>
                <c:pt idx="949">
                  <c:v>31.911962868498758</c:v>
                </c:pt>
                <c:pt idx="950">
                  <c:v>31.91310139853471</c:v>
                </c:pt>
                <c:pt idx="951">
                  <c:v>31.918439475371301</c:v>
                </c:pt>
                <c:pt idx="952">
                  <c:v>31.917470409396369</c:v>
                </c:pt>
                <c:pt idx="953">
                  <c:v>31.911262010377516</c:v>
                </c:pt>
                <c:pt idx="954">
                  <c:v>31.90506633321414</c:v>
                </c:pt>
                <c:pt idx="955">
                  <c:v>31.917712670180961</c:v>
                </c:pt>
                <c:pt idx="956">
                  <c:v>31.910478548470497</c:v>
                </c:pt>
                <c:pt idx="957">
                  <c:v>31.916829769916536</c:v>
                </c:pt>
                <c:pt idx="958">
                  <c:v>31.916911243811118</c:v>
                </c:pt>
                <c:pt idx="959">
                  <c:v>31.915950849447086</c:v>
                </c:pt>
                <c:pt idx="960">
                  <c:v>31.921236197130856</c:v>
                </c:pt>
                <c:pt idx="961">
                  <c:v>31.916115329467303</c:v>
                </c:pt>
                <c:pt idx="962">
                  <c:v>31.912043345878562</c:v>
                </c:pt>
                <c:pt idx="963">
                  <c:v>31.905904850405925</c:v>
                </c:pt>
                <c:pt idx="964">
                  <c:v>31.90081511951724</c:v>
                </c:pt>
                <c:pt idx="965">
                  <c:v>31.899876681529751</c:v>
                </c:pt>
                <c:pt idx="966">
                  <c:v>31.896871801559346</c:v>
                </c:pt>
                <c:pt idx="967">
                  <c:v>31.891806782203929</c:v>
                </c:pt>
                <c:pt idx="968">
                  <c:v>31.898104443931416</c:v>
                </c:pt>
                <c:pt idx="969">
                  <c:v>31.899234548326319</c:v>
                </c:pt>
                <c:pt idx="970">
                  <c:v>31.899332476433646</c:v>
                </c:pt>
                <c:pt idx="971">
                  <c:v>31.895314798853061</c:v>
                </c:pt>
                <c:pt idx="972">
                  <c:v>31.903638774440651</c:v>
                </c:pt>
                <c:pt idx="973">
                  <c:v>31.902705380420105</c:v>
                </c:pt>
                <c:pt idx="974">
                  <c:v>31.901773870279499</c:v>
                </c:pt>
                <c:pt idx="975">
                  <c:v>31.904942787414704</c:v>
                </c:pt>
                <c:pt idx="976">
                  <c:v>31.899916666723112</c:v>
                </c:pt>
                <c:pt idx="977">
                  <c:v>31.900013315755608</c:v>
                </c:pt>
                <c:pt idx="978">
                  <c:v>31.90010978417796</c:v>
                </c:pt>
                <c:pt idx="979">
                  <c:v>31.910410614559058</c:v>
                </c:pt>
                <c:pt idx="980">
                  <c:v>31.91049677922744</c:v>
                </c:pt>
                <c:pt idx="981">
                  <c:v>31.906509282930156</c:v>
                </c:pt>
                <c:pt idx="982">
                  <c:v>31.914737799589716</c:v>
                </c:pt>
                <c:pt idx="983">
                  <c:v>31.911770612000339</c:v>
                </c:pt>
                <c:pt idx="984">
                  <c:v>31.915916237297335</c:v>
                </c:pt>
                <c:pt idx="985">
                  <c:v>31.924110601450462</c:v>
                </c:pt>
                <c:pt idx="986">
                  <c:v>31.924183003552354</c:v>
                </c:pt>
                <c:pt idx="987">
                  <c:v>31.925267458347324</c:v>
                </c:pt>
                <c:pt idx="988">
                  <c:v>31.922305118989836</c:v>
                </c:pt>
                <c:pt idx="989">
                  <c:v>31.921368937144088</c:v>
                </c:pt>
                <c:pt idx="990">
                  <c:v>31.917407244698541</c:v>
                </c:pt>
                <c:pt idx="991">
                  <c:v>31.916477704056607</c:v>
                </c:pt>
                <c:pt idx="992">
                  <c:v>31.915550006627207</c:v>
                </c:pt>
                <c:pt idx="993">
                  <c:v>31.914624146872594</c:v>
                </c:pt>
                <c:pt idx="994">
                  <c:v>31.909679847824844</c:v>
                </c:pt>
                <c:pt idx="995">
                  <c:v>31.906753393648458</c:v>
                </c:pt>
                <c:pt idx="996">
                  <c:v>31.90784490393251</c:v>
                </c:pt>
                <c:pt idx="997">
                  <c:v>31.905928142709271</c:v>
                </c:pt>
                <c:pt idx="998">
                  <c:v>31.918029753040219</c:v>
                </c:pt>
                <c:pt idx="999">
                  <c:v>31.916107090630373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C-4769-8FFC-163EAC435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07176"/>
        <c:axId val="475507504"/>
      </c:lineChart>
      <c:catAx>
        <c:axId val="47550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07504"/>
        <c:crosses val="autoZero"/>
        <c:auto val="1"/>
        <c:lblAlgn val="ctr"/>
        <c:lblOffset val="100"/>
        <c:noMultiLvlLbl val="0"/>
      </c:catAx>
      <c:valAx>
        <c:axId val="475507504"/>
        <c:scaling>
          <c:orientation val="minMax"/>
          <c:max val="36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0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interval for Train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Final!$P$3</c:f>
              <c:strCache>
                <c:ptCount val="1"/>
                <c:pt idx="0">
                  <c:v>Avg Train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Final!$P$4:$P$1003</c:f>
              <c:numCache>
                <c:formatCode>General</c:formatCode>
                <c:ptCount val="10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1-4E82-BAFD-B8B2A92EEBF0}"/>
            </c:ext>
          </c:extLst>
        </c:ser>
        <c:ser>
          <c:idx val="1"/>
          <c:order val="1"/>
          <c:tx>
            <c:strRef>
              <c:f>Final!$Q$3</c:f>
              <c:strCache>
                <c:ptCount val="1"/>
                <c:pt idx="0">
                  <c:v>UCI for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Final!$Q$4:$Q$1003</c:f>
              <c:numCache>
                <c:formatCode>General</c:formatCode>
                <c:ptCount val="10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1-4E82-BAFD-B8B2A92EEBF0}"/>
            </c:ext>
          </c:extLst>
        </c:ser>
        <c:ser>
          <c:idx val="2"/>
          <c:order val="2"/>
          <c:tx>
            <c:strRef>
              <c:f>Final!$R$3</c:f>
              <c:strCache>
                <c:ptCount val="1"/>
                <c:pt idx="0">
                  <c:v>LCI for 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Final!$R$4:$R$1003</c:f>
              <c:numCache>
                <c:formatCode>General</c:formatCode>
                <c:ptCount val="10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1-4E82-BAFD-B8B2A92EE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77264"/>
        <c:axId val="629284152"/>
      </c:lineChart>
      <c:catAx>
        <c:axId val="6292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84152"/>
        <c:crosses val="autoZero"/>
        <c:auto val="1"/>
        <c:lblAlgn val="ctr"/>
        <c:lblOffset val="100"/>
        <c:noMultiLvlLbl val="0"/>
      </c:catAx>
      <c:valAx>
        <c:axId val="6292841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Interarrival time NP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'Train schedule'!$F$1</c:f>
              <c:strCache>
                <c:ptCount val="1"/>
                <c:pt idx="0">
                  <c:v>Interarrival time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val>
            <c:numRef>
              <c:f>'Train schedule'!$F$2:$F$106</c:f>
              <c:numCache>
                <c:formatCode>General</c:formatCode>
                <c:ptCount val="105"/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14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10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014-45EA-B8EB-AA81ECB0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5536872"/>
        <c:axId val="1320567506"/>
      </c:barChart>
      <c:catAx>
        <c:axId val="78553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0567506"/>
        <c:crosses val="autoZero"/>
        <c:auto val="1"/>
        <c:lblAlgn val="ctr"/>
        <c:lblOffset val="100"/>
        <c:noMultiLvlLbl val="1"/>
      </c:catAx>
      <c:valAx>
        <c:axId val="132056750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Interarrival 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55368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x, Observed and Uniform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'Train distribution'!$B$2</c:f>
              <c:strCache>
                <c:ptCount val="1"/>
                <c:pt idx="0">
                  <c:v>Observed</c:v>
                </c:pt>
              </c:strCache>
            </c:strRef>
          </c:tx>
          <c:marker>
            <c:symbol val="none"/>
          </c:marker>
          <c:cat>
            <c:numRef>
              <c:f>'Train distribution'!$A$3:$A$137</c:f>
              <c:numCache>
                <c:formatCode>General</c:formatCode>
                <c:ptCount val="13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</c:numCache>
            </c:numRef>
          </c:cat>
          <c:val>
            <c:numRef>
              <c:f>'Train distribution'!$B$3:$B$137</c:f>
              <c:numCache>
                <c:formatCode>General</c:formatCode>
                <c:ptCount val="135"/>
                <c:pt idx="0">
                  <c:v>2.5210084033613446E-2</c:v>
                </c:pt>
                <c:pt idx="1">
                  <c:v>2.5210084033613446E-2</c:v>
                </c:pt>
                <c:pt idx="2">
                  <c:v>2.5210084033613446E-2</c:v>
                </c:pt>
                <c:pt idx="3">
                  <c:v>0.20168067226890757</c:v>
                </c:pt>
                <c:pt idx="4">
                  <c:v>0.20168067226890757</c:v>
                </c:pt>
                <c:pt idx="5">
                  <c:v>0.20168067226890757</c:v>
                </c:pt>
                <c:pt idx="6">
                  <c:v>0.20168067226890757</c:v>
                </c:pt>
                <c:pt idx="7">
                  <c:v>0.20168067226890757</c:v>
                </c:pt>
                <c:pt idx="8">
                  <c:v>0.20168067226890757</c:v>
                </c:pt>
                <c:pt idx="9">
                  <c:v>0.20168067226890757</c:v>
                </c:pt>
                <c:pt idx="10">
                  <c:v>0.20168067226890757</c:v>
                </c:pt>
                <c:pt idx="11">
                  <c:v>0.20168067226890757</c:v>
                </c:pt>
                <c:pt idx="12">
                  <c:v>0.20168067226890757</c:v>
                </c:pt>
                <c:pt idx="13">
                  <c:v>0.20168067226890757</c:v>
                </c:pt>
                <c:pt idx="14">
                  <c:v>0.20168067226890757</c:v>
                </c:pt>
                <c:pt idx="15">
                  <c:v>0.20168067226890757</c:v>
                </c:pt>
                <c:pt idx="16">
                  <c:v>0.20168067226890757</c:v>
                </c:pt>
                <c:pt idx="17">
                  <c:v>0.20168067226890757</c:v>
                </c:pt>
                <c:pt idx="18">
                  <c:v>0.20168067226890757</c:v>
                </c:pt>
                <c:pt idx="19">
                  <c:v>0.20168067226890757</c:v>
                </c:pt>
                <c:pt idx="20">
                  <c:v>0.20168067226890757</c:v>
                </c:pt>
                <c:pt idx="21">
                  <c:v>0.20168067226890757</c:v>
                </c:pt>
                <c:pt idx="22">
                  <c:v>0.20168067226890757</c:v>
                </c:pt>
                <c:pt idx="23">
                  <c:v>0.20168067226890757</c:v>
                </c:pt>
                <c:pt idx="24">
                  <c:v>0.53781512605042014</c:v>
                </c:pt>
                <c:pt idx="25">
                  <c:v>0.53781512605042014</c:v>
                </c:pt>
                <c:pt idx="26">
                  <c:v>0.53781512605042014</c:v>
                </c:pt>
                <c:pt idx="27">
                  <c:v>0.53781512605042014</c:v>
                </c:pt>
                <c:pt idx="28">
                  <c:v>0.53781512605042014</c:v>
                </c:pt>
                <c:pt idx="29">
                  <c:v>0.53781512605042014</c:v>
                </c:pt>
                <c:pt idx="30">
                  <c:v>0.53781512605042014</c:v>
                </c:pt>
                <c:pt idx="31">
                  <c:v>0.53781512605042014</c:v>
                </c:pt>
                <c:pt idx="32">
                  <c:v>0.53781512605042014</c:v>
                </c:pt>
                <c:pt idx="33">
                  <c:v>0.53781512605042014</c:v>
                </c:pt>
                <c:pt idx="34">
                  <c:v>0.53781512605042014</c:v>
                </c:pt>
                <c:pt idx="35">
                  <c:v>0.53781512605042014</c:v>
                </c:pt>
                <c:pt idx="36">
                  <c:v>0.53781512605042014</c:v>
                </c:pt>
                <c:pt idx="37">
                  <c:v>0.53781512605042014</c:v>
                </c:pt>
                <c:pt idx="38">
                  <c:v>0.53781512605042014</c:v>
                </c:pt>
                <c:pt idx="39">
                  <c:v>0.53781512605042014</c:v>
                </c:pt>
                <c:pt idx="40">
                  <c:v>0.53781512605042014</c:v>
                </c:pt>
                <c:pt idx="41">
                  <c:v>0.53781512605042014</c:v>
                </c:pt>
                <c:pt idx="42">
                  <c:v>0.53781512605042014</c:v>
                </c:pt>
                <c:pt idx="43">
                  <c:v>0.53781512605042014</c:v>
                </c:pt>
                <c:pt idx="44">
                  <c:v>0.53781512605042014</c:v>
                </c:pt>
                <c:pt idx="45">
                  <c:v>0.53781512605042014</c:v>
                </c:pt>
                <c:pt idx="46">
                  <c:v>0.53781512605042014</c:v>
                </c:pt>
                <c:pt idx="47">
                  <c:v>0.53781512605042014</c:v>
                </c:pt>
                <c:pt idx="48">
                  <c:v>0.53781512605042014</c:v>
                </c:pt>
                <c:pt idx="49">
                  <c:v>0.53781512605042014</c:v>
                </c:pt>
                <c:pt idx="50">
                  <c:v>0.53781512605042014</c:v>
                </c:pt>
                <c:pt idx="51">
                  <c:v>0.53781512605042014</c:v>
                </c:pt>
                <c:pt idx="52">
                  <c:v>0.53781512605042014</c:v>
                </c:pt>
                <c:pt idx="53">
                  <c:v>0.53781512605042014</c:v>
                </c:pt>
                <c:pt idx="54">
                  <c:v>0.53781512605042014</c:v>
                </c:pt>
                <c:pt idx="55">
                  <c:v>0.53781512605042014</c:v>
                </c:pt>
                <c:pt idx="56">
                  <c:v>0.53781512605042014</c:v>
                </c:pt>
                <c:pt idx="57">
                  <c:v>0.53781512605042014</c:v>
                </c:pt>
                <c:pt idx="58">
                  <c:v>0.53781512605042014</c:v>
                </c:pt>
                <c:pt idx="59">
                  <c:v>0.53781512605042014</c:v>
                </c:pt>
                <c:pt idx="60">
                  <c:v>0.53781512605042014</c:v>
                </c:pt>
                <c:pt idx="61">
                  <c:v>0.53781512605042014</c:v>
                </c:pt>
                <c:pt idx="62">
                  <c:v>0.53781512605042014</c:v>
                </c:pt>
                <c:pt idx="63">
                  <c:v>0.53781512605042014</c:v>
                </c:pt>
                <c:pt idx="64">
                  <c:v>0.55462184873949583</c:v>
                </c:pt>
                <c:pt idx="65">
                  <c:v>0.55462184873949583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F-4205-82F9-4B507D09AE4D}"/>
            </c:ext>
          </c:extLst>
        </c:ser>
        <c:ser>
          <c:idx val="1"/>
          <c:order val="1"/>
          <c:tx>
            <c:strRef>
              <c:f>'Train distribution'!$D$2</c:f>
              <c:strCache>
                <c:ptCount val="1"/>
                <c:pt idx="0">
                  <c:v>Uniform</c:v>
                </c:pt>
              </c:strCache>
            </c:strRef>
          </c:tx>
          <c:marker>
            <c:symbol val="none"/>
          </c:marker>
          <c:cat>
            <c:numRef>
              <c:f>'Train distribution'!$A$3:$A$137</c:f>
              <c:numCache>
                <c:formatCode>General</c:formatCode>
                <c:ptCount val="13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</c:numCache>
            </c:numRef>
          </c:cat>
          <c:val>
            <c:numRef>
              <c:f>'Train distribution'!$D$3:$D$137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0.14285714285714285</c:v>
                </c:pt>
                <c:pt idx="9">
                  <c:v>0.14285714285714285</c:v>
                </c:pt>
                <c:pt idx="10">
                  <c:v>0.14285714285714285</c:v>
                </c:pt>
                <c:pt idx="11">
                  <c:v>0.14285714285714285</c:v>
                </c:pt>
                <c:pt idx="12">
                  <c:v>0.14285714285714285</c:v>
                </c:pt>
                <c:pt idx="13">
                  <c:v>0.14285714285714285</c:v>
                </c:pt>
                <c:pt idx="14">
                  <c:v>0.14285714285714285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0.14285714285714285</c:v>
                </c:pt>
                <c:pt idx="24">
                  <c:v>0.2857142857142857</c:v>
                </c:pt>
                <c:pt idx="25">
                  <c:v>0.2857142857142857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0.2857142857142857</c:v>
                </c:pt>
                <c:pt idx="33">
                  <c:v>0.2857142857142857</c:v>
                </c:pt>
                <c:pt idx="34">
                  <c:v>0.2857142857142857</c:v>
                </c:pt>
                <c:pt idx="35">
                  <c:v>0.2857142857142857</c:v>
                </c:pt>
                <c:pt idx="36">
                  <c:v>0.2857142857142857</c:v>
                </c:pt>
                <c:pt idx="37">
                  <c:v>0.2857142857142857</c:v>
                </c:pt>
                <c:pt idx="38">
                  <c:v>0.2857142857142857</c:v>
                </c:pt>
                <c:pt idx="39">
                  <c:v>0.2857142857142857</c:v>
                </c:pt>
                <c:pt idx="40">
                  <c:v>0.2857142857142857</c:v>
                </c:pt>
                <c:pt idx="41">
                  <c:v>0.2857142857142857</c:v>
                </c:pt>
                <c:pt idx="42">
                  <c:v>0.2857142857142857</c:v>
                </c:pt>
                <c:pt idx="43">
                  <c:v>0.2857142857142857</c:v>
                </c:pt>
                <c:pt idx="44">
                  <c:v>0.2857142857142857</c:v>
                </c:pt>
                <c:pt idx="45">
                  <c:v>0.2857142857142857</c:v>
                </c:pt>
                <c:pt idx="46">
                  <c:v>0.2857142857142857</c:v>
                </c:pt>
                <c:pt idx="47">
                  <c:v>0.2857142857142857</c:v>
                </c:pt>
                <c:pt idx="48">
                  <c:v>0.2857142857142857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0.2857142857142857</c:v>
                </c:pt>
                <c:pt idx="64">
                  <c:v>0.42857142857142855</c:v>
                </c:pt>
                <c:pt idx="65">
                  <c:v>0.42857142857142855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F-4205-82F9-4B507D09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246441"/>
        <c:axId val="335314199"/>
      </c:lineChart>
      <c:catAx>
        <c:axId val="1461246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5314199"/>
        <c:crosses val="autoZero"/>
        <c:auto val="1"/>
        <c:lblAlgn val="ctr"/>
        <c:lblOffset val="100"/>
        <c:noMultiLvlLbl val="1"/>
      </c:catAx>
      <c:valAx>
        <c:axId val="33531419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12464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CDF Plot - Interarr Train JSQ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ItrainJSQ!$E$5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ItrainJSQ!$G$6:$G$9</c:f>
              <c:strCache>
                <c:ptCount val="4"/>
                <c:pt idx="0">
                  <c:v>3</c:v>
                </c:pt>
                <c:pt idx="1">
                  <c:v>4</c:v>
                </c:pt>
                <c:pt idx="2">
                  <c:v>5-6</c:v>
                </c:pt>
                <c:pt idx="3">
                  <c:v>10</c:v>
                </c:pt>
              </c:strCache>
            </c:strRef>
          </c:xVal>
          <c:yVal>
            <c:numRef>
              <c:f>ItrainJSQ!$E$6:$E$9</c:f>
              <c:numCache>
                <c:formatCode>0.000</c:formatCode>
                <c:ptCount val="4"/>
                <c:pt idx="0">
                  <c:v>1.6949152542372881E-2</c:v>
                </c:pt>
                <c:pt idx="1">
                  <c:v>0.19491525423728814</c:v>
                </c:pt>
                <c:pt idx="2">
                  <c:v>0.53389830508474578</c:v>
                </c:pt>
                <c:pt idx="3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4-4934-AEE9-A7E4E4D873AA}"/>
            </c:ext>
          </c:extLst>
        </c:ser>
        <c:ser>
          <c:idx val="1"/>
          <c:order val="1"/>
          <c:tx>
            <c:strRef>
              <c:f>ItrainJSQ!$F$5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ItrainJSQ!$G$6:$G$9</c:f>
              <c:strCache>
                <c:ptCount val="4"/>
                <c:pt idx="0">
                  <c:v>3</c:v>
                </c:pt>
                <c:pt idx="1">
                  <c:v>4</c:v>
                </c:pt>
                <c:pt idx="2">
                  <c:v>5-6</c:v>
                </c:pt>
                <c:pt idx="3">
                  <c:v>10</c:v>
                </c:pt>
              </c:strCache>
            </c:strRef>
          </c:xVal>
          <c:yVal>
            <c:numRef>
              <c:f>ItrainJSQ!$F$6:$F$9</c:f>
              <c:numCache>
                <c:formatCode>0.000</c:formatCode>
                <c:ptCount val="4"/>
                <c:pt idx="0" formatCode="General">
                  <c:v>0</c:v>
                </c:pt>
                <c:pt idx="1">
                  <c:v>0.14285714285714285</c:v>
                </c:pt>
                <c:pt idx="2">
                  <c:v>0.71428571428571419</c:v>
                </c:pt>
                <c:pt idx="3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D4-4934-AEE9-A7E4E4D87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21752"/>
        <c:axId val="635624048"/>
      </c:scatterChart>
      <c:valAx>
        <c:axId val="63562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24048"/>
        <c:crosses val="autoZero"/>
        <c:crossBetween val="midCat"/>
      </c:valAx>
      <c:valAx>
        <c:axId val="635624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2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PDF Plot - Interarr Train JSQ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ItrainJSQ!$K$11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ItrainJSQ!$L$10:$O$10</c:f>
              <c:strCache>
                <c:ptCount val="4"/>
                <c:pt idx="0">
                  <c:v>3</c:v>
                </c:pt>
                <c:pt idx="1">
                  <c:v>4</c:v>
                </c:pt>
                <c:pt idx="2">
                  <c:v>5-6</c:v>
                </c:pt>
                <c:pt idx="3">
                  <c:v>10</c:v>
                </c:pt>
              </c:strCache>
            </c:strRef>
          </c:cat>
          <c:val>
            <c:numRef>
              <c:f>ItrainJSQ!$L$11:$O$11</c:f>
              <c:numCache>
                <c:formatCode>General</c:formatCode>
                <c:ptCount val="4"/>
                <c:pt idx="0">
                  <c:v>3</c:v>
                </c:pt>
                <c:pt idx="1">
                  <c:v>21</c:v>
                </c:pt>
                <c:pt idx="2">
                  <c:v>42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8-4291-85AE-BC3880F210FF}"/>
            </c:ext>
          </c:extLst>
        </c:ser>
        <c:ser>
          <c:idx val="1"/>
          <c:order val="1"/>
          <c:tx>
            <c:strRef>
              <c:f>ItrainJSQ!$K$12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ItrainJSQ!$L$10:$O$10</c:f>
              <c:strCache>
                <c:ptCount val="4"/>
                <c:pt idx="0">
                  <c:v>3</c:v>
                </c:pt>
                <c:pt idx="1">
                  <c:v>4</c:v>
                </c:pt>
                <c:pt idx="2">
                  <c:v>5-6</c:v>
                </c:pt>
                <c:pt idx="3">
                  <c:v>10</c:v>
                </c:pt>
              </c:strCache>
            </c:strRef>
          </c:cat>
          <c:val>
            <c:numRef>
              <c:f>ItrainJSQ!$L$12:$O$12</c:f>
              <c:numCache>
                <c:formatCode>General</c:formatCode>
                <c:ptCount val="4"/>
                <c:pt idx="0">
                  <c:v>0</c:v>
                </c:pt>
                <c:pt idx="1">
                  <c:v>17</c:v>
                </c:pt>
                <c:pt idx="2">
                  <c:v>85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8-4291-85AE-BC3880F2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285920"/>
        <c:axId val="1914347168"/>
      </c:barChart>
      <c:catAx>
        <c:axId val="14902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47168"/>
        <c:crosses val="autoZero"/>
        <c:auto val="1"/>
        <c:lblAlgn val="ctr"/>
        <c:lblOffset val="100"/>
        <c:noMultiLvlLbl val="0"/>
      </c:catAx>
      <c:valAx>
        <c:axId val="19143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Plot - Inter Arrival Train at New 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ItrainNP!$E$6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ItrainNP!$G$7:$G$10</c:f>
              <c:strCache>
                <c:ptCount val="4"/>
                <c:pt idx="0">
                  <c:v>5-6</c:v>
                </c:pt>
                <c:pt idx="1">
                  <c:v>7</c:v>
                </c:pt>
                <c:pt idx="2">
                  <c:v>8-10</c:v>
                </c:pt>
                <c:pt idx="3">
                  <c:v>11-15</c:v>
                </c:pt>
              </c:strCache>
            </c:strRef>
          </c:xVal>
          <c:yVal>
            <c:numRef>
              <c:f>ItrainNP!$E$7:$E$10</c:f>
              <c:numCache>
                <c:formatCode>General</c:formatCode>
                <c:ptCount val="4"/>
                <c:pt idx="0">
                  <c:v>0.21848739495798319</c:v>
                </c:pt>
                <c:pt idx="1">
                  <c:v>0.31932773109243695</c:v>
                </c:pt>
                <c:pt idx="2">
                  <c:v>0.55462184873949583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5-48C9-A3B4-A81BDADBBC1C}"/>
            </c:ext>
          </c:extLst>
        </c:ser>
        <c:ser>
          <c:idx val="1"/>
          <c:order val="1"/>
          <c:tx>
            <c:strRef>
              <c:f>ItrainNP!$F$6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ItrainNP!$G$7:$G$10</c:f>
              <c:strCache>
                <c:ptCount val="4"/>
                <c:pt idx="0">
                  <c:v>5-6</c:v>
                </c:pt>
                <c:pt idx="1">
                  <c:v>7</c:v>
                </c:pt>
                <c:pt idx="2">
                  <c:v>8-10</c:v>
                </c:pt>
                <c:pt idx="3">
                  <c:v>11-15</c:v>
                </c:pt>
              </c:strCache>
            </c:strRef>
          </c:xVal>
          <c:yVal>
            <c:numRef>
              <c:f>ItrainNP!$F$7:$F$10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05-48C9-A3B4-A81BDADBB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00960"/>
        <c:axId val="709895384"/>
      </c:scatterChart>
      <c:valAx>
        <c:axId val="7099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95384"/>
        <c:crosses val="autoZero"/>
        <c:crossBetween val="midCat"/>
      </c:valAx>
      <c:valAx>
        <c:axId val="70989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0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PDF Plot - Inter Arrival Train at New Port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ItrainNP!$J$12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ItrainNP!$K$11:$N$11</c:f>
              <c:strCache>
                <c:ptCount val="4"/>
                <c:pt idx="0">
                  <c:v>5-6</c:v>
                </c:pt>
                <c:pt idx="1">
                  <c:v>7</c:v>
                </c:pt>
                <c:pt idx="2">
                  <c:v>8-10</c:v>
                </c:pt>
                <c:pt idx="3">
                  <c:v>11-15</c:v>
                </c:pt>
              </c:strCache>
            </c:strRef>
          </c:cat>
          <c:val>
            <c:numRef>
              <c:f>ItrainNP!$K$12:$N$12</c:f>
              <c:numCache>
                <c:formatCode>General</c:formatCode>
                <c:ptCount val="4"/>
                <c:pt idx="0">
                  <c:v>26</c:v>
                </c:pt>
                <c:pt idx="1">
                  <c:v>12</c:v>
                </c:pt>
                <c:pt idx="2">
                  <c:v>28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3-48CE-8F91-75FCF5A2066C}"/>
            </c:ext>
          </c:extLst>
        </c:ser>
        <c:ser>
          <c:idx val="1"/>
          <c:order val="1"/>
          <c:tx>
            <c:strRef>
              <c:f>ItrainNP!$J$13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ItrainNP!$K$11:$N$11</c:f>
              <c:strCache>
                <c:ptCount val="4"/>
                <c:pt idx="0">
                  <c:v>5-6</c:v>
                </c:pt>
                <c:pt idx="1">
                  <c:v>7</c:v>
                </c:pt>
                <c:pt idx="2">
                  <c:v>8-10</c:v>
                </c:pt>
                <c:pt idx="3">
                  <c:v>11-15</c:v>
                </c:pt>
              </c:strCache>
            </c:strRef>
          </c:cat>
          <c:val>
            <c:numRef>
              <c:f>ItrainNP!$K$13:$N$13</c:f>
              <c:numCache>
                <c:formatCode>0</c:formatCode>
                <c:ptCount val="4"/>
                <c:pt idx="0">
                  <c:v>11.8</c:v>
                </c:pt>
                <c:pt idx="1">
                  <c:v>11.8</c:v>
                </c:pt>
                <c:pt idx="2">
                  <c:v>35.4</c:v>
                </c:pt>
                <c:pt idx="3" formatCode="General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3-48CE-8F91-75FCF5A2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095024"/>
        <c:axId val="1983676224"/>
      </c:barChart>
      <c:catAx>
        <c:axId val="19800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76224"/>
        <c:crosses val="autoZero"/>
        <c:auto val="1"/>
        <c:lblAlgn val="ctr"/>
        <c:lblOffset val="100"/>
        <c:noMultiLvlLbl val="0"/>
      </c:catAx>
      <c:valAx>
        <c:axId val="19836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CDF Plot - Interarr time of Bus - JSQ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IBusJSQ!$E$6</c:f>
              <c:strCache>
                <c:ptCount val="1"/>
                <c:pt idx="0">
                  <c:v>Normal 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IBusJSQ!$G$7:$G$24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20</c:v>
                </c:pt>
                <c:pt idx="12">
                  <c:v>29</c:v>
                </c:pt>
                <c:pt idx="13">
                  <c:v>30</c:v>
                </c:pt>
                <c:pt idx="14">
                  <c:v>34</c:v>
                </c:pt>
                <c:pt idx="15">
                  <c:v>35</c:v>
                </c:pt>
                <c:pt idx="16">
                  <c:v>49</c:v>
                </c:pt>
                <c:pt idx="17">
                  <c:v>60</c:v>
                </c:pt>
              </c:numCache>
            </c:numRef>
          </c:xVal>
          <c:yVal>
            <c:numRef>
              <c:f>IBusJSQ!$E$7:$E$24</c:f>
              <c:numCache>
                <c:formatCode>0.0000</c:formatCode>
                <c:ptCount val="18"/>
                <c:pt idx="0">
                  <c:v>0.16385697629713919</c:v>
                </c:pt>
                <c:pt idx="1">
                  <c:v>0.19693554256269027</c:v>
                </c:pt>
                <c:pt idx="2">
                  <c:v>0.2337638738777896</c:v>
                </c:pt>
                <c:pt idx="3">
                  <c:v>0.27412093824636646</c:v>
                </c:pt>
                <c:pt idx="4">
                  <c:v>0.31764799050869752</c:v>
                </c:pt>
                <c:pt idx="5">
                  <c:v>0.36385428170176481</c:v>
                </c:pt>
                <c:pt idx="6">
                  <c:v>0.41213182142856886</c:v>
                </c:pt>
                <c:pt idx="7">
                  <c:v>0.46177862759029564</c:v>
                </c:pt>
                <c:pt idx="8">
                  <c:v>0.51202904418645256</c:v>
                </c:pt>
                <c:pt idx="9">
                  <c:v>0.61117329826885336</c:v>
                </c:pt>
                <c:pt idx="10">
                  <c:v>0.74560101855079275</c:v>
                </c:pt>
                <c:pt idx="11">
                  <c:v>0.90169395447162748</c:v>
                </c:pt>
                <c:pt idx="12">
                  <c:v>0.99237234631364557</c:v>
                </c:pt>
                <c:pt idx="13">
                  <c:v>0.99465038040764009</c:v>
                </c:pt>
                <c:pt idx="14">
                  <c:v>0.9988814860085472</c:v>
                </c:pt>
                <c:pt idx="15">
                  <c:v>0.99927102325970341</c:v>
                </c:pt>
                <c:pt idx="16">
                  <c:v>0.9999996260144266</c:v>
                </c:pt>
                <c:pt idx="17" formatCode="General">
                  <c:v>0.99999999988186172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B15-406A-8679-3E68FF92C523}"/>
            </c:ext>
          </c:extLst>
        </c:ser>
        <c:ser>
          <c:idx val="1"/>
          <c:order val="1"/>
          <c:tx>
            <c:strRef>
              <c:f>IBusJSQ!$F$6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IBusJSQ!$G$7:$G$24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20</c:v>
                </c:pt>
                <c:pt idx="12">
                  <c:v>29</c:v>
                </c:pt>
                <c:pt idx="13">
                  <c:v>30</c:v>
                </c:pt>
                <c:pt idx="14">
                  <c:v>34</c:v>
                </c:pt>
                <c:pt idx="15">
                  <c:v>35</c:v>
                </c:pt>
                <c:pt idx="16">
                  <c:v>49</c:v>
                </c:pt>
                <c:pt idx="17">
                  <c:v>60</c:v>
                </c:pt>
              </c:numCache>
            </c:numRef>
          </c:xVal>
          <c:yVal>
            <c:numRef>
              <c:f>IBusJSQ!$F$7:$F$24</c:f>
              <c:numCache>
                <c:formatCode>0.0000</c:formatCode>
                <c:ptCount val="18"/>
                <c:pt idx="0">
                  <c:v>4.3010752688172046E-2</c:v>
                </c:pt>
                <c:pt idx="1">
                  <c:v>0.10752688172043011</c:v>
                </c:pt>
                <c:pt idx="2">
                  <c:v>0.25806451612903225</c:v>
                </c:pt>
                <c:pt idx="3">
                  <c:v>0.41935483870967744</c:v>
                </c:pt>
                <c:pt idx="4">
                  <c:v>0.44086021505376344</c:v>
                </c:pt>
                <c:pt idx="5">
                  <c:v>0.4731182795698925</c:v>
                </c:pt>
                <c:pt idx="6">
                  <c:v>0.5053763440860215</c:v>
                </c:pt>
                <c:pt idx="7">
                  <c:v>0.5161290322580645</c:v>
                </c:pt>
                <c:pt idx="8">
                  <c:v>0.65591397849462363</c:v>
                </c:pt>
                <c:pt idx="9">
                  <c:v>0.80645161290322576</c:v>
                </c:pt>
                <c:pt idx="10">
                  <c:v>0.91397849462365588</c:v>
                </c:pt>
                <c:pt idx="11">
                  <c:v>0.92473118279569888</c:v>
                </c:pt>
                <c:pt idx="12">
                  <c:v>0.93548387096774188</c:v>
                </c:pt>
                <c:pt idx="13">
                  <c:v>0.956989247311828</c:v>
                </c:pt>
                <c:pt idx="14">
                  <c:v>0.967741935483871</c:v>
                </c:pt>
                <c:pt idx="15">
                  <c:v>0.978494623655914</c:v>
                </c:pt>
                <c:pt idx="16">
                  <c:v>0.989247311827957</c:v>
                </c:pt>
                <c:pt idx="17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B15-406A-8679-3E68FF92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19128"/>
        <c:axId val="635614208"/>
      </c:scatterChart>
      <c:valAx>
        <c:axId val="63561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14208"/>
        <c:crosses val="autoZero"/>
        <c:crossBetween val="midCat"/>
      </c:valAx>
      <c:valAx>
        <c:axId val="6356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1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PDF Plot - Interarr time of Bus - JSQ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IBusJSQ!$I$12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IBusJSQ!$J$12:$P$12</c:f>
              <c:numCache>
                <c:formatCode>General</c:formatCode>
                <c:ptCount val="7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14</c:v>
                </c:pt>
                <c:pt idx="5">
                  <c:v>10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9BE-81C0-94CEDD5A467A}"/>
            </c:ext>
          </c:extLst>
        </c:ser>
        <c:ser>
          <c:idx val="1"/>
          <c:order val="1"/>
          <c:tx>
            <c:strRef>
              <c:f>IBusJSQ!$I$13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IBusJSQ!$J$13:$P$13</c:f>
              <c:numCache>
                <c:formatCode>General</c:formatCode>
                <c:ptCount val="7"/>
                <c:pt idx="0">
                  <c:v>5.464791316180742</c:v>
                </c:pt>
                <c:pt idx="1">
                  <c:v>3.0783576987683925</c:v>
                </c:pt>
                <c:pt idx="2">
                  <c:v>3.2855724332732947</c:v>
                </c:pt>
                <c:pt idx="3">
                  <c:v>15.009133229053571</c:v>
                </c:pt>
                <c:pt idx="4">
                  <c:v>3.7852817780984633</c:v>
                </c:pt>
                <c:pt idx="5">
                  <c:v>3.398556926639793</c:v>
                </c:pt>
                <c:pt idx="6">
                  <c:v>3.5344082691037948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9BE-81C0-94CEDD5A4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501392"/>
        <c:axId val="1914305568"/>
      </c:barChart>
      <c:catAx>
        <c:axId val="18335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05568"/>
        <c:crosses val="autoZero"/>
        <c:auto val="1"/>
        <c:lblAlgn val="ctr"/>
        <c:lblOffset val="100"/>
        <c:noMultiLvlLbl val="0"/>
      </c:catAx>
      <c:valAx>
        <c:axId val="19143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0</xdr:row>
      <xdr:rowOff>9525</xdr:rowOff>
    </xdr:from>
    <xdr:ext cx="2514600" cy="1552575"/>
    <xdr:graphicFrame macro="">
      <xdr:nvGraphicFramePr>
        <xdr:cNvPr id="880328758" name="Chart 1" title="Chart">
          <a:extLst>
            <a:ext uri="{FF2B5EF4-FFF2-40B4-BE49-F238E27FC236}">
              <a16:creationId xmlns:a16="http://schemas.microsoft.com/office/drawing/2014/main" id="{00000000-0008-0000-0100-000036C07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123825</xdr:colOff>
      <xdr:row>9</xdr:row>
      <xdr:rowOff>76200</xdr:rowOff>
    </xdr:from>
    <xdr:ext cx="2514600" cy="1552575"/>
    <xdr:graphicFrame macro="">
      <xdr:nvGraphicFramePr>
        <xdr:cNvPr id="1217923136" name="Chart 2" title="Chart">
          <a:extLst>
            <a:ext uri="{FF2B5EF4-FFF2-40B4-BE49-F238E27FC236}">
              <a16:creationId xmlns:a16="http://schemas.microsoft.com/office/drawing/2014/main" id="{00000000-0008-0000-0100-000040089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914400</xdr:colOff>
      <xdr:row>132</xdr:row>
      <xdr:rowOff>190500</xdr:rowOff>
    </xdr:from>
    <xdr:ext cx="5715000" cy="3533775"/>
    <xdr:graphicFrame macro="">
      <xdr:nvGraphicFramePr>
        <xdr:cNvPr id="1144872204" name="Chart 4" title="Chart">
          <a:extLst>
            <a:ext uri="{FF2B5EF4-FFF2-40B4-BE49-F238E27FC236}">
              <a16:creationId xmlns:a16="http://schemas.microsoft.com/office/drawing/2014/main" id="{00000000-0008-0000-0200-00000C5D3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7314</xdr:colOff>
      <xdr:row>11</xdr:row>
      <xdr:rowOff>7315</xdr:rowOff>
    </xdr:from>
    <xdr:to>
      <xdr:col>8</xdr:col>
      <xdr:colOff>512063</xdr:colOff>
      <xdr:row>25</xdr:row>
      <xdr:rowOff>87782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F2149-8974-43E4-BA33-D176FFF21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12</xdr:row>
      <xdr:rowOff>15875</xdr:rowOff>
    </xdr:from>
    <xdr:to>
      <xdr:col>14</xdr:col>
      <xdr:colOff>438150</xdr:colOff>
      <xdr:row>26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E9DB5B-A3DC-46FF-B681-DE6FDB366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2955</xdr:colOff>
      <xdr:row>13</xdr:row>
      <xdr:rowOff>10326</xdr:rowOff>
    </xdr:from>
    <xdr:to>
      <xdr:col>8</xdr:col>
      <xdr:colOff>507995</xdr:colOff>
      <xdr:row>27</xdr:row>
      <xdr:rowOff>66250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EB80F-96EA-4ED4-A79F-4193A4DCA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202233</xdr:colOff>
      <xdr:row>13</xdr:row>
      <xdr:rowOff>139976</xdr:rowOff>
    </xdr:from>
    <xdr:to>
      <xdr:col>13</xdr:col>
      <xdr:colOff>909016</xdr:colOff>
      <xdr:row>28</xdr:row>
      <xdr:rowOff>11871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D53D1E-E7FC-44B8-B28C-5BC9C53B0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674623</xdr:colOff>
      <xdr:row>25</xdr:row>
      <xdr:rowOff>17932</xdr:rowOff>
    </xdr:from>
    <xdr:to>
      <xdr:col>8</xdr:col>
      <xdr:colOff>162559</xdr:colOff>
      <xdr:row>39</xdr:row>
      <xdr:rowOff>98399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6A772-4A38-4710-942D-BA077CE4C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2274</xdr:colOff>
      <xdr:row>15</xdr:row>
      <xdr:rowOff>11798</xdr:rowOff>
    </xdr:from>
    <xdr:to>
      <xdr:col>13</xdr:col>
      <xdr:colOff>712533</xdr:colOff>
      <xdr:row>29</xdr:row>
      <xdr:rowOff>173056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EB0935-55C7-42B6-B9F8-8F3E2E242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480059</xdr:colOff>
      <xdr:row>0</xdr:row>
      <xdr:rowOff>171451</xdr:rowOff>
    </xdr:from>
    <xdr:to>
      <xdr:col>25</xdr:col>
      <xdr:colOff>502920</xdr:colOff>
      <xdr:row>25</xdr:row>
      <xdr:rowOff>97155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DE2620-B208-494B-AE3B-AE5944EE6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514349</xdr:colOff>
      <xdr:row>27</xdr:row>
      <xdr:rowOff>80010</xdr:rowOff>
    </xdr:from>
    <xdr:to>
      <xdr:col>25</xdr:col>
      <xdr:colOff>457200</xdr:colOff>
      <xdr:row>47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64B9B7-B260-46DC-9DD1-550374A7B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C31" sqref="C31"/>
    </sheetView>
  </sheetViews>
  <sheetFormatPr defaultColWidth="12.6640625" defaultRowHeight="15" customHeight="1" x14ac:dyDescent="0.3"/>
  <cols>
    <col min="1" max="1" width="2.75" customWidth="1"/>
    <col min="2" max="2" width="13" customWidth="1"/>
    <col min="3" max="3" width="5.08203125" customWidth="1"/>
    <col min="4" max="4" width="5.25" customWidth="1"/>
    <col min="5" max="5" width="11.9140625" customWidth="1"/>
    <col min="6" max="6" width="7.6640625" customWidth="1"/>
    <col min="7" max="7" width="2.75" customWidth="1"/>
    <col min="8" max="8" width="11.33203125" customWidth="1"/>
    <col min="9" max="9" width="12.33203125" customWidth="1"/>
    <col min="10" max="10" width="10.4140625" customWidth="1"/>
    <col min="11" max="12" width="12.33203125" customWidth="1"/>
    <col min="13" max="14" width="11.33203125" customWidth="1"/>
    <col min="15" max="15" width="1.9140625" customWidth="1"/>
    <col min="16" max="17" width="7.6640625" customWidth="1"/>
    <col min="18" max="18" width="9.08203125" customWidth="1"/>
    <col min="19" max="23" width="7.6640625" customWidth="1"/>
  </cols>
  <sheetData>
    <row r="1" spans="1:5" ht="14.2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 ht="14.25" customHeight="1" x14ac:dyDescent="0.35">
      <c r="A2" s="4">
        <f t="shared" ref="A2:A94" si="0">MINUTE(B2)</f>
        <v>0</v>
      </c>
      <c r="B2" s="2"/>
      <c r="C2" s="5">
        <v>0.33333333333333331</v>
      </c>
      <c r="D2" s="5">
        <v>0.35347222222222219</v>
      </c>
      <c r="E2" s="6">
        <v>29</v>
      </c>
    </row>
    <row r="3" spans="1:5" ht="14.25" customHeight="1" x14ac:dyDescent="0.35">
      <c r="A3" s="4">
        <f t="shared" si="0"/>
        <v>4</v>
      </c>
      <c r="B3" s="5">
        <f t="shared" ref="B3:B95" si="1">C3-C2</f>
        <v>2.7777777777777679E-3</v>
      </c>
      <c r="C3" s="5">
        <v>0.33611111111111108</v>
      </c>
      <c r="D3" s="5"/>
      <c r="E3" s="6">
        <v>29</v>
      </c>
    </row>
    <row r="4" spans="1:5" ht="14.25" customHeight="1" x14ac:dyDescent="0.35">
      <c r="A4" s="4">
        <f t="shared" si="0"/>
        <v>2</v>
      </c>
      <c r="B4" s="5">
        <f t="shared" si="1"/>
        <v>1.388888888888884E-3</v>
      </c>
      <c r="C4" s="5">
        <v>0.33749999999999997</v>
      </c>
      <c r="D4" s="5"/>
      <c r="E4" s="6">
        <v>29</v>
      </c>
    </row>
    <row r="5" spans="1:5" ht="14.25" customHeight="1" x14ac:dyDescent="0.35">
      <c r="A5" s="4">
        <f t="shared" si="0"/>
        <v>2</v>
      </c>
      <c r="B5" s="5">
        <f t="shared" si="1"/>
        <v>1.388888888888884E-3</v>
      </c>
      <c r="C5" s="5">
        <v>0.33888888888888885</v>
      </c>
      <c r="D5" s="5">
        <v>0.35902777777777778</v>
      </c>
      <c r="E5" s="6">
        <v>29</v>
      </c>
    </row>
    <row r="6" spans="1:5" ht="14.25" customHeight="1" x14ac:dyDescent="0.35">
      <c r="A6" s="4">
        <f t="shared" si="0"/>
        <v>2</v>
      </c>
      <c r="B6" s="5">
        <f t="shared" si="1"/>
        <v>1.388888888888884E-3</v>
      </c>
      <c r="C6" s="5">
        <v>0.34027777777777773</v>
      </c>
      <c r="D6" s="5"/>
      <c r="E6" s="6">
        <v>29</v>
      </c>
    </row>
    <row r="7" spans="1:5" ht="14.25" customHeight="1" x14ac:dyDescent="0.35">
      <c r="A7" s="4">
        <f t="shared" si="0"/>
        <v>2</v>
      </c>
      <c r="B7" s="5">
        <f t="shared" si="1"/>
        <v>1.388888888888884E-3</v>
      </c>
      <c r="C7" s="5">
        <v>0.34166666666666662</v>
      </c>
      <c r="D7" s="5">
        <v>0.36180555555555555</v>
      </c>
      <c r="E7" s="6">
        <v>29</v>
      </c>
    </row>
    <row r="8" spans="1:5" ht="14.25" customHeight="1" x14ac:dyDescent="0.35">
      <c r="A8" s="4">
        <f t="shared" si="0"/>
        <v>3</v>
      </c>
      <c r="B8" s="5">
        <f t="shared" si="1"/>
        <v>2.0833333333333814E-3</v>
      </c>
      <c r="C8" s="5">
        <v>0.34375</v>
      </c>
      <c r="D8" s="5"/>
      <c r="E8" s="6">
        <v>29</v>
      </c>
    </row>
    <row r="9" spans="1:5" ht="14.25" customHeight="1" x14ac:dyDescent="0.35">
      <c r="A9" s="4">
        <f t="shared" si="0"/>
        <v>3</v>
      </c>
      <c r="B9" s="5">
        <f t="shared" si="1"/>
        <v>2.0833333333333814E-3</v>
      </c>
      <c r="C9" s="5">
        <v>0.34583333333333338</v>
      </c>
      <c r="D9" s="5">
        <v>0.3659722222222222</v>
      </c>
      <c r="E9" s="6">
        <v>29</v>
      </c>
    </row>
    <row r="10" spans="1:5" ht="14.25" customHeight="1" x14ac:dyDescent="0.35">
      <c r="A10" s="4">
        <f t="shared" si="0"/>
        <v>4</v>
      </c>
      <c r="B10" s="5">
        <f t="shared" si="1"/>
        <v>2.7777777777777679E-3</v>
      </c>
      <c r="C10" s="5">
        <v>0.34861111111111115</v>
      </c>
      <c r="D10" s="5"/>
      <c r="E10" s="6">
        <v>29</v>
      </c>
    </row>
    <row r="11" spans="1:5" ht="14.25" customHeight="1" x14ac:dyDescent="0.35">
      <c r="A11" s="4">
        <f t="shared" si="0"/>
        <v>4</v>
      </c>
      <c r="B11" s="5">
        <f t="shared" si="1"/>
        <v>2.7777777777777679E-3</v>
      </c>
      <c r="C11" s="5">
        <v>0.35138888888888892</v>
      </c>
      <c r="D11" s="5">
        <v>0.37152777777777773</v>
      </c>
      <c r="E11" s="6">
        <v>29</v>
      </c>
    </row>
    <row r="12" spans="1:5" ht="14.25" customHeight="1" x14ac:dyDescent="0.35">
      <c r="A12" s="4">
        <f t="shared" si="0"/>
        <v>4</v>
      </c>
      <c r="B12" s="5">
        <f t="shared" si="1"/>
        <v>2.7777777777777679E-3</v>
      </c>
      <c r="C12" s="5">
        <v>0.35416666666666669</v>
      </c>
      <c r="D12" s="5"/>
      <c r="E12" s="6">
        <v>29</v>
      </c>
    </row>
    <row r="13" spans="1:5" ht="14.25" customHeight="1" x14ac:dyDescent="0.35">
      <c r="A13" s="4">
        <f t="shared" si="0"/>
        <v>3</v>
      </c>
      <c r="B13" s="5">
        <f t="shared" si="1"/>
        <v>2.0833333333333259E-3</v>
      </c>
      <c r="C13" s="5">
        <v>0.35625000000000001</v>
      </c>
      <c r="D13" s="5">
        <v>0.37638888888888888</v>
      </c>
      <c r="E13" s="6">
        <v>29</v>
      </c>
    </row>
    <row r="14" spans="1:5" ht="14.25" customHeight="1" x14ac:dyDescent="0.35">
      <c r="A14" s="4">
        <f t="shared" si="0"/>
        <v>3</v>
      </c>
      <c r="B14" s="5">
        <f t="shared" si="1"/>
        <v>2.0833333333333259E-3</v>
      </c>
      <c r="C14" s="5">
        <v>0.35833333333333334</v>
      </c>
      <c r="D14" s="5"/>
      <c r="E14" s="6">
        <v>28</v>
      </c>
    </row>
    <row r="15" spans="1:5" ht="14.25" customHeight="1" x14ac:dyDescent="0.35">
      <c r="A15" s="4">
        <f t="shared" si="0"/>
        <v>4</v>
      </c>
      <c r="B15" s="5">
        <f t="shared" si="1"/>
        <v>2.7777777777777679E-3</v>
      </c>
      <c r="C15" s="5">
        <v>0.3611111111111111</v>
      </c>
      <c r="D15" s="5">
        <v>0.37986111111111115</v>
      </c>
      <c r="E15" s="6">
        <v>27</v>
      </c>
    </row>
    <row r="16" spans="1:5" ht="14.25" customHeight="1" x14ac:dyDescent="0.35">
      <c r="A16" s="4">
        <f t="shared" si="0"/>
        <v>4</v>
      </c>
      <c r="B16" s="5">
        <f t="shared" si="1"/>
        <v>2.7777777777777679E-3</v>
      </c>
      <c r="C16" s="5">
        <v>0.36388888888888887</v>
      </c>
      <c r="D16" s="5"/>
      <c r="E16" s="6">
        <v>26</v>
      </c>
    </row>
    <row r="17" spans="1:5" ht="14.25" customHeight="1" x14ac:dyDescent="0.35">
      <c r="A17" s="4">
        <f t="shared" si="0"/>
        <v>4</v>
      </c>
      <c r="B17" s="5">
        <f t="shared" si="1"/>
        <v>2.7777777777778234E-3</v>
      </c>
      <c r="C17" s="5">
        <v>0.3666666666666667</v>
      </c>
      <c r="D17" s="5">
        <v>0.3840277777777778</v>
      </c>
      <c r="E17" s="6">
        <v>25</v>
      </c>
    </row>
    <row r="18" spans="1:5" ht="14.25" customHeight="1" x14ac:dyDescent="0.35">
      <c r="A18" s="4">
        <f t="shared" si="0"/>
        <v>4</v>
      </c>
      <c r="B18" s="5">
        <f t="shared" si="1"/>
        <v>2.7777777777777679E-3</v>
      </c>
      <c r="C18" s="5">
        <v>0.36944444444444446</v>
      </c>
      <c r="D18" s="5">
        <v>0.38680555555555557</v>
      </c>
      <c r="E18" s="6">
        <v>25</v>
      </c>
    </row>
    <row r="19" spans="1:5" ht="14.25" customHeight="1" x14ac:dyDescent="0.35">
      <c r="A19" s="4">
        <f t="shared" si="0"/>
        <v>4</v>
      </c>
      <c r="B19" s="5">
        <f t="shared" si="1"/>
        <v>2.7777777777777679E-3</v>
      </c>
      <c r="C19" s="5">
        <v>0.37222222222222223</v>
      </c>
      <c r="D19" s="5"/>
      <c r="E19" s="6">
        <v>24</v>
      </c>
    </row>
    <row r="20" spans="1:5" ht="14.25" customHeight="1" x14ac:dyDescent="0.35">
      <c r="A20" s="4">
        <f t="shared" si="0"/>
        <v>4</v>
      </c>
      <c r="B20" s="5">
        <f t="shared" si="1"/>
        <v>2.7777777777777679E-3</v>
      </c>
      <c r="C20" s="5">
        <v>0.375</v>
      </c>
      <c r="D20" s="5">
        <v>0.39166666666666666</v>
      </c>
      <c r="E20" s="6">
        <v>24</v>
      </c>
    </row>
    <row r="21" spans="1:5" ht="14.25" customHeight="1" x14ac:dyDescent="0.35">
      <c r="A21" s="4">
        <f t="shared" si="0"/>
        <v>4</v>
      </c>
      <c r="B21" s="5">
        <f t="shared" si="1"/>
        <v>2.7777777777777679E-3</v>
      </c>
      <c r="C21" s="5">
        <v>0.37777777777777777</v>
      </c>
      <c r="D21" s="5"/>
      <c r="E21" s="6">
        <v>24</v>
      </c>
    </row>
    <row r="22" spans="1:5" ht="14.25" customHeight="1" x14ac:dyDescent="0.35">
      <c r="A22" s="4">
        <f t="shared" si="0"/>
        <v>5</v>
      </c>
      <c r="B22" s="5">
        <f t="shared" si="1"/>
        <v>3.4722222222222654E-3</v>
      </c>
      <c r="C22" s="5">
        <v>0.38125000000000003</v>
      </c>
      <c r="D22" s="5"/>
      <c r="E22" s="6">
        <v>24</v>
      </c>
    </row>
    <row r="23" spans="1:5" ht="14.25" customHeight="1" x14ac:dyDescent="0.35">
      <c r="A23" s="4">
        <f t="shared" si="0"/>
        <v>4</v>
      </c>
      <c r="B23" s="5">
        <f t="shared" si="1"/>
        <v>2.7777777777777679E-3</v>
      </c>
      <c r="C23" s="5">
        <v>0.3840277777777778</v>
      </c>
      <c r="D23" s="5">
        <v>0.40069444444444446</v>
      </c>
      <c r="E23" s="6">
        <v>24</v>
      </c>
    </row>
    <row r="24" spans="1:5" ht="14.25" customHeight="1" x14ac:dyDescent="0.35">
      <c r="A24" s="4">
        <f t="shared" si="0"/>
        <v>4</v>
      </c>
      <c r="B24" s="5">
        <f t="shared" si="1"/>
        <v>2.7777777777777679E-3</v>
      </c>
      <c r="C24" s="5">
        <v>0.38680555555555557</v>
      </c>
      <c r="D24" s="5"/>
      <c r="E24" s="6">
        <v>24</v>
      </c>
    </row>
    <row r="25" spans="1:5" ht="14.25" customHeight="1" x14ac:dyDescent="0.35">
      <c r="A25" s="4">
        <f t="shared" si="0"/>
        <v>6</v>
      </c>
      <c r="B25" s="5">
        <f t="shared" si="1"/>
        <v>4.1666666666666519E-3</v>
      </c>
      <c r="C25" s="5">
        <v>0.39097222222222222</v>
      </c>
      <c r="D25" s="5"/>
      <c r="E25" s="6">
        <v>24</v>
      </c>
    </row>
    <row r="26" spans="1:5" ht="14.25" customHeight="1" x14ac:dyDescent="0.35">
      <c r="A26" s="4">
        <f t="shared" si="0"/>
        <v>6</v>
      </c>
      <c r="B26" s="5">
        <f t="shared" si="1"/>
        <v>4.1666666666666519E-3</v>
      </c>
      <c r="C26" s="5">
        <v>0.39513888888888887</v>
      </c>
      <c r="D26" s="5">
        <v>0.41180555555555554</v>
      </c>
      <c r="E26" s="6">
        <v>24</v>
      </c>
    </row>
    <row r="27" spans="1:5" ht="14.25" customHeight="1" x14ac:dyDescent="0.35">
      <c r="A27" s="4">
        <f t="shared" si="0"/>
        <v>8</v>
      </c>
      <c r="B27" s="5">
        <f t="shared" si="1"/>
        <v>5.5555555555555913E-3</v>
      </c>
      <c r="C27" s="5">
        <v>0.40069444444444446</v>
      </c>
      <c r="D27" s="5">
        <v>0.41736111111111113</v>
      </c>
      <c r="E27" s="6">
        <v>24</v>
      </c>
    </row>
    <row r="28" spans="1:5" ht="14.25" customHeight="1" x14ac:dyDescent="0.35">
      <c r="A28" s="4">
        <f t="shared" si="0"/>
        <v>8</v>
      </c>
      <c r="B28" s="5">
        <f t="shared" si="1"/>
        <v>5.5555555555555358E-3</v>
      </c>
      <c r="C28" s="5">
        <v>0.40625</v>
      </c>
      <c r="D28" s="5">
        <v>0.42291666666666666</v>
      </c>
      <c r="E28" s="6">
        <v>24</v>
      </c>
    </row>
    <row r="29" spans="1:5" ht="14.25" customHeight="1" x14ac:dyDescent="0.35">
      <c r="A29" s="4">
        <f t="shared" si="0"/>
        <v>8</v>
      </c>
      <c r="B29" s="5">
        <f t="shared" si="1"/>
        <v>5.5555555555555358E-3</v>
      </c>
      <c r="C29" s="5">
        <v>0.41180555555555554</v>
      </c>
      <c r="D29" s="5">
        <v>0.4284722222222222</v>
      </c>
      <c r="E29" s="6">
        <v>24</v>
      </c>
    </row>
    <row r="30" spans="1:5" ht="14.25" customHeight="1" x14ac:dyDescent="0.35">
      <c r="A30" s="4">
        <f t="shared" si="0"/>
        <v>9</v>
      </c>
      <c r="B30" s="5">
        <f t="shared" si="1"/>
        <v>6.2500000000000333E-3</v>
      </c>
      <c r="C30" s="14">
        <v>0.41805555555555557</v>
      </c>
      <c r="D30" s="15">
        <v>0.43472222222222223</v>
      </c>
      <c r="E30" s="6">
        <v>24</v>
      </c>
    </row>
    <row r="31" spans="1:5" ht="14.25" customHeight="1" x14ac:dyDescent="0.35">
      <c r="A31" s="4">
        <f t="shared" si="0"/>
        <v>10</v>
      </c>
      <c r="B31" s="5">
        <f t="shared" si="1"/>
        <v>6.9444444444444198E-3</v>
      </c>
      <c r="C31" s="16">
        <v>0.42499999999999999</v>
      </c>
      <c r="D31" s="15">
        <v>0.44166666666666665</v>
      </c>
      <c r="E31" s="6">
        <v>24</v>
      </c>
    </row>
    <row r="32" spans="1:5" ht="14.25" customHeight="1" x14ac:dyDescent="0.35">
      <c r="A32" s="4">
        <f t="shared" si="0"/>
        <v>10</v>
      </c>
      <c r="B32" s="5">
        <f t="shared" si="1"/>
        <v>6.9444444444444753E-3</v>
      </c>
      <c r="C32" s="14">
        <v>0.43194444444444446</v>
      </c>
      <c r="D32" s="15">
        <v>0.44861111111111113</v>
      </c>
      <c r="E32" s="6">
        <v>24</v>
      </c>
    </row>
    <row r="33" spans="1:5" ht="14.25" customHeight="1" x14ac:dyDescent="0.35">
      <c r="A33" s="4">
        <f t="shared" si="0"/>
        <v>10</v>
      </c>
      <c r="B33" s="5">
        <f t="shared" si="1"/>
        <v>6.9444444444444198E-3</v>
      </c>
      <c r="C33" s="14">
        <v>0.43888888888888888</v>
      </c>
      <c r="D33" s="15">
        <v>0.45555555555555555</v>
      </c>
      <c r="E33" s="6">
        <v>24</v>
      </c>
    </row>
    <row r="34" spans="1:5" ht="14.25" customHeight="1" x14ac:dyDescent="0.35">
      <c r="A34" s="4">
        <f t="shared" si="0"/>
        <v>12</v>
      </c>
      <c r="B34" s="5">
        <f t="shared" si="1"/>
        <v>8.3333333333333592E-3</v>
      </c>
      <c r="C34" s="14">
        <v>0.44722222222222224</v>
      </c>
      <c r="D34" s="15">
        <v>0.46388888888888891</v>
      </c>
      <c r="E34" s="6">
        <v>24</v>
      </c>
    </row>
    <row r="35" spans="1:5" ht="14.25" customHeight="1" x14ac:dyDescent="0.35">
      <c r="A35" s="4">
        <f t="shared" si="0"/>
        <v>12</v>
      </c>
      <c r="B35" s="5">
        <f t="shared" si="1"/>
        <v>8.3333333333333037E-3</v>
      </c>
      <c r="C35" s="14">
        <v>0.45555555555555555</v>
      </c>
      <c r="D35" s="15">
        <v>0.47222222222222221</v>
      </c>
      <c r="E35" s="6">
        <v>24</v>
      </c>
    </row>
    <row r="36" spans="1:5" ht="14.25" customHeight="1" x14ac:dyDescent="0.35">
      <c r="A36" s="4">
        <f t="shared" si="0"/>
        <v>12</v>
      </c>
      <c r="B36" s="5">
        <f t="shared" si="1"/>
        <v>8.3333333333333592E-3</v>
      </c>
      <c r="C36" s="14">
        <v>0.46388888888888891</v>
      </c>
      <c r="D36" s="15">
        <v>0.48055555555555557</v>
      </c>
      <c r="E36" s="6">
        <v>24</v>
      </c>
    </row>
    <row r="37" spans="1:5" ht="14.25" customHeight="1" x14ac:dyDescent="0.35">
      <c r="A37" s="4">
        <f t="shared" si="0"/>
        <v>12</v>
      </c>
      <c r="B37" s="5">
        <f t="shared" si="1"/>
        <v>8.3333333333333037E-3</v>
      </c>
      <c r="C37" s="14">
        <v>0.47222222222222221</v>
      </c>
      <c r="D37" s="15">
        <v>0.48888888888888887</v>
      </c>
      <c r="E37" s="6">
        <v>24</v>
      </c>
    </row>
    <row r="38" spans="1:5" ht="14.25" customHeight="1" x14ac:dyDescent="0.35">
      <c r="A38" s="4">
        <f t="shared" si="0"/>
        <v>12</v>
      </c>
      <c r="B38" s="5">
        <f t="shared" si="1"/>
        <v>8.3333333333333592E-3</v>
      </c>
      <c r="C38" s="14">
        <v>0.48055555555555557</v>
      </c>
      <c r="D38" s="15">
        <v>0.49722222222222223</v>
      </c>
      <c r="E38" s="6">
        <v>24</v>
      </c>
    </row>
    <row r="39" spans="1:5" ht="14.25" customHeight="1" x14ac:dyDescent="0.35">
      <c r="A39" s="4">
        <f t="shared" si="0"/>
        <v>12</v>
      </c>
      <c r="B39" s="5">
        <f t="shared" si="1"/>
        <v>8.3333333333333037E-3</v>
      </c>
      <c r="C39" s="14">
        <v>0.48888888888888887</v>
      </c>
      <c r="D39" s="15">
        <v>0.50555555555555554</v>
      </c>
      <c r="E39" s="6">
        <v>24</v>
      </c>
    </row>
    <row r="40" spans="1:5" ht="14.25" customHeight="1" x14ac:dyDescent="0.35">
      <c r="A40" s="4">
        <f t="shared" si="0"/>
        <v>12</v>
      </c>
      <c r="B40" s="5">
        <f t="shared" si="1"/>
        <v>8.3333333333333592E-3</v>
      </c>
      <c r="C40" s="14">
        <v>0.49722222222222223</v>
      </c>
      <c r="D40" s="15">
        <v>0.51388888888888884</v>
      </c>
      <c r="E40" s="6">
        <v>24</v>
      </c>
    </row>
    <row r="41" spans="1:5" ht="14.25" customHeight="1" x14ac:dyDescent="0.35">
      <c r="A41" s="4">
        <f t="shared" si="0"/>
        <v>12</v>
      </c>
      <c r="B41" s="5">
        <f t="shared" si="1"/>
        <v>8.3333333333333037E-3</v>
      </c>
      <c r="C41" s="14">
        <v>0.50555555555555554</v>
      </c>
      <c r="D41" s="15">
        <v>0.52222222222222225</v>
      </c>
      <c r="E41" s="6">
        <v>24</v>
      </c>
    </row>
    <row r="42" spans="1:5" ht="14.25" customHeight="1" x14ac:dyDescent="0.35">
      <c r="A42" s="4">
        <f t="shared" si="0"/>
        <v>12</v>
      </c>
      <c r="B42" s="5">
        <f t="shared" si="1"/>
        <v>8.3333333333333037E-3</v>
      </c>
      <c r="C42" s="14">
        <v>0.51388888888888884</v>
      </c>
      <c r="D42" s="15">
        <v>0.53055555555555556</v>
      </c>
      <c r="E42" s="6">
        <v>24</v>
      </c>
    </row>
    <row r="43" spans="1:5" ht="14.25" customHeight="1" x14ac:dyDescent="0.35">
      <c r="A43" s="4">
        <f t="shared" si="0"/>
        <v>12</v>
      </c>
      <c r="B43" s="5">
        <f t="shared" si="1"/>
        <v>8.3333333333334147E-3</v>
      </c>
      <c r="C43" s="14">
        <v>0.52222222222222225</v>
      </c>
      <c r="D43" s="15">
        <v>0.53888888888888886</v>
      </c>
      <c r="E43" s="6">
        <v>24</v>
      </c>
    </row>
    <row r="44" spans="1:5" ht="14.25" customHeight="1" x14ac:dyDescent="0.35">
      <c r="A44" s="4">
        <f t="shared" si="0"/>
        <v>15</v>
      </c>
      <c r="B44" s="5">
        <f t="shared" si="1"/>
        <v>1.041666666666663E-2</v>
      </c>
      <c r="C44" s="14">
        <v>0.53263888888888888</v>
      </c>
      <c r="D44" s="15">
        <v>0.5493055555555556</v>
      </c>
      <c r="E44" s="6">
        <v>24</v>
      </c>
    </row>
    <row r="45" spans="1:5" ht="14.25" customHeight="1" x14ac:dyDescent="0.35">
      <c r="A45" s="4">
        <f t="shared" si="0"/>
        <v>15</v>
      </c>
      <c r="B45" s="5">
        <f t="shared" si="1"/>
        <v>1.041666666666663E-2</v>
      </c>
      <c r="C45" s="16">
        <v>0.54305555555555551</v>
      </c>
      <c r="D45" s="14">
        <v>0.55972222222222223</v>
      </c>
      <c r="E45" s="6">
        <v>24</v>
      </c>
    </row>
    <row r="46" spans="1:5" ht="14.25" customHeight="1" x14ac:dyDescent="0.35">
      <c r="A46" s="4">
        <f t="shared" si="0"/>
        <v>15</v>
      </c>
      <c r="B46" s="5">
        <f t="shared" si="1"/>
        <v>1.0416666666666741E-2</v>
      </c>
      <c r="C46" s="14">
        <v>0.55347222222222225</v>
      </c>
      <c r="D46" s="15">
        <v>0.57013888888888886</v>
      </c>
      <c r="E46" s="6">
        <v>24</v>
      </c>
    </row>
    <row r="47" spans="1:5" ht="14.25" customHeight="1" x14ac:dyDescent="0.35">
      <c r="A47" s="4">
        <f t="shared" si="0"/>
        <v>15</v>
      </c>
      <c r="B47" s="5">
        <f t="shared" si="1"/>
        <v>1.041666666666663E-2</v>
      </c>
      <c r="C47" s="14">
        <v>0.56388888888888888</v>
      </c>
      <c r="D47" s="15">
        <v>0.5805555555555556</v>
      </c>
      <c r="E47" s="6">
        <v>24</v>
      </c>
    </row>
    <row r="48" spans="1:5" ht="14.25" customHeight="1" x14ac:dyDescent="0.35">
      <c r="A48" s="4">
        <f t="shared" si="0"/>
        <v>15</v>
      </c>
      <c r="B48" s="5">
        <f t="shared" si="1"/>
        <v>1.041666666666663E-2</v>
      </c>
      <c r="C48" s="14">
        <v>0.57430555555555551</v>
      </c>
      <c r="D48" s="15">
        <v>0.59097222222222223</v>
      </c>
      <c r="E48" s="6">
        <v>24</v>
      </c>
    </row>
    <row r="49" spans="1:5" ht="14.25" customHeight="1" x14ac:dyDescent="0.35">
      <c r="A49" s="4">
        <f t="shared" si="0"/>
        <v>15</v>
      </c>
      <c r="B49" s="5">
        <f t="shared" si="1"/>
        <v>1.0416666666666741E-2</v>
      </c>
      <c r="C49" s="14">
        <v>0.58472222222222225</v>
      </c>
      <c r="D49" s="15">
        <v>0.60138888888888886</v>
      </c>
      <c r="E49" s="6">
        <v>24</v>
      </c>
    </row>
    <row r="50" spans="1:5" ht="14.25" customHeight="1" x14ac:dyDescent="0.35">
      <c r="A50" s="4">
        <f t="shared" si="0"/>
        <v>15</v>
      </c>
      <c r="B50" s="5">
        <f t="shared" si="1"/>
        <v>1.041666666666663E-2</v>
      </c>
      <c r="C50" s="16">
        <v>0.59513888888888888</v>
      </c>
      <c r="D50" s="15">
        <v>0.6118055555555556</v>
      </c>
      <c r="E50" s="6">
        <v>24</v>
      </c>
    </row>
    <row r="51" spans="1:5" ht="14.25" customHeight="1" x14ac:dyDescent="0.35">
      <c r="A51" s="4">
        <f t="shared" si="0"/>
        <v>15</v>
      </c>
      <c r="B51" s="5">
        <f t="shared" si="1"/>
        <v>1.041666666666663E-2</v>
      </c>
      <c r="C51" s="14">
        <v>0.60555555555555551</v>
      </c>
      <c r="D51" s="15">
        <v>0.62222222222222223</v>
      </c>
      <c r="E51" s="6">
        <v>24</v>
      </c>
    </row>
    <row r="52" spans="1:5" ht="14.25" customHeight="1" x14ac:dyDescent="0.35">
      <c r="A52" s="4">
        <f t="shared" si="0"/>
        <v>12</v>
      </c>
      <c r="B52" s="5">
        <f t="shared" si="1"/>
        <v>8.3333333333334147E-3</v>
      </c>
      <c r="C52" s="14">
        <v>0.61388888888888893</v>
      </c>
      <c r="D52" s="15">
        <v>0.63055555555555554</v>
      </c>
      <c r="E52" s="6">
        <v>24</v>
      </c>
    </row>
    <row r="53" spans="1:5" ht="14.25" customHeight="1" x14ac:dyDescent="0.35">
      <c r="A53" s="4">
        <f t="shared" si="0"/>
        <v>12</v>
      </c>
      <c r="B53" s="5">
        <f t="shared" si="1"/>
        <v>8.3333333333333037E-3</v>
      </c>
      <c r="C53" s="14">
        <v>0.62222222222222223</v>
      </c>
      <c r="D53" s="15">
        <v>0.63888888888888884</v>
      </c>
      <c r="E53" s="6">
        <v>24</v>
      </c>
    </row>
    <row r="54" spans="1:5" ht="14.25" customHeight="1" x14ac:dyDescent="0.35">
      <c r="A54" s="4">
        <f t="shared" si="0"/>
        <v>12</v>
      </c>
      <c r="B54" s="5">
        <f t="shared" si="1"/>
        <v>8.3333333333333037E-3</v>
      </c>
      <c r="C54" s="14">
        <v>0.63055555555555554</v>
      </c>
      <c r="D54" s="15">
        <v>0.64722222222222225</v>
      </c>
      <c r="E54" s="6">
        <v>24</v>
      </c>
    </row>
    <row r="55" spans="1:5" ht="14.25" customHeight="1" x14ac:dyDescent="0.35">
      <c r="A55" s="4">
        <f t="shared" si="0"/>
        <v>12</v>
      </c>
      <c r="B55" s="5">
        <f t="shared" si="1"/>
        <v>8.3333333333333037E-3</v>
      </c>
      <c r="C55" s="14">
        <v>0.63888888888888884</v>
      </c>
      <c r="D55" s="15">
        <v>0.65555555555555556</v>
      </c>
      <c r="E55" s="6">
        <v>24</v>
      </c>
    </row>
    <row r="56" spans="1:5" ht="14.25" customHeight="1" x14ac:dyDescent="0.35">
      <c r="A56" s="4">
        <f t="shared" si="0"/>
        <v>7</v>
      </c>
      <c r="B56" s="5">
        <f t="shared" si="1"/>
        <v>4.8611111111112049E-3</v>
      </c>
      <c r="C56" s="14">
        <v>0.64375000000000004</v>
      </c>
      <c r="D56" s="18"/>
      <c r="E56" s="19">
        <v>24</v>
      </c>
    </row>
    <row r="57" spans="1:5" ht="14.25" customHeight="1" x14ac:dyDescent="0.35">
      <c r="A57" s="4">
        <f t="shared" si="0"/>
        <v>3</v>
      </c>
      <c r="B57" s="5">
        <f t="shared" si="1"/>
        <v>2.0833333333333259E-3</v>
      </c>
      <c r="C57" s="14">
        <v>0.64583333333333337</v>
      </c>
      <c r="D57" s="15">
        <v>0.66249999999999998</v>
      </c>
      <c r="E57" s="6">
        <v>24</v>
      </c>
    </row>
    <row r="58" spans="1:5" ht="14.25" customHeight="1" x14ac:dyDescent="0.35">
      <c r="A58" s="4">
        <f t="shared" si="0"/>
        <v>7</v>
      </c>
      <c r="B58" s="5">
        <f t="shared" si="1"/>
        <v>4.8611111111110938E-3</v>
      </c>
      <c r="C58" s="16">
        <v>0.65069444444444446</v>
      </c>
      <c r="D58" s="18"/>
      <c r="E58" s="19">
        <v>24</v>
      </c>
    </row>
    <row r="59" spans="1:5" ht="14.25" customHeight="1" x14ac:dyDescent="0.35">
      <c r="A59" s="4">
        <f t="shared" si="0"/>
        <v>3</v>
      </c>
      <c r="B59" s="5">
        <f t="shared" si="1"/>
        <v>2.0833333333333259E-3</v>
      </c>
      <c r="C59" s="20">
        <v>0.65277777777777779</v>
      </c>
      <c r="D59" s="15">
        <v>0.6694444444444444</v>
      </c>
      <c r="E59" s="6">
        <v>24</v>
      </c>
    </row>
    <row r="60" spans="1:5" ht="14.25" customHeight="1" x14ac:dyDescent="0.35">
      <c r="A60" s="4">
        <f t="shared" si="0"/>
        <v>7</v>
      </c>
      <c r="B60" s="5">
        <f t="shared" si="1"/>
        <v>4.8611111111110938E-3</v>
      </c>
      <c r="C60" s="14">
        <v>0.65763888888888888</v>
      </c>
      <c r="D60" s="18"/>
      <c r="E60" s="19">
        <v>25</v>
      </c>
    </row>
    <row r="61" spans="1:5" ht="14.25" customHeight="1" x14ac:dyDescent="0.35">
      <c r="A61" s="4">
        <f t="shared" si="0"/>
        <v>5</v>
      </c>
      <c r="B61" s="5">
        <f t="shared" si="1"/>
        <v>3.4722222222222099E-3</v>
      </c>
      <c r="C61" s="14">
        <v>0.66111111111111109</v>
      </c>
      <c r="D61" s="15">
        <v>0.67847222222222225</v>
      </c>
      <c r="E61" s="19">
        <v>25</v>
      </c>
    </row>
    <row r="62" spans="1:5" ht="14.25" customHeight="1" x14ac:dyDescent="0.35">
      <c r="A62" s="4">
        <f t="shared" si="0"/>
        <v>5</v>
      </c>
      <c r="B62" s="5">
        <f t="shared" si="1"/>
        <v>3.4722222222222099E-3</v>
      </c>
      <c r="C62" s="14">
        <v>0.6645833333333333</v>
      </c>
      <c r="D62" s="18"/>
      <c r="E62" s="19">
        <v>25</v>
      </c>
    </row>
    <row r="63" spans="1:5" ht="14.25" customHeight="1" x14ac:dyDescent="0.35">
      <c r="A63" s="4">
        <f t="shared" si="0"/>
        <v>5</v>
      </c>
      <c r="B63" s="5">
        <f t="shared" si="1"/>
        <v>3.4722222222222099E-3</v>
      </c>
      <c r="C63" s="16">
        <v>0.66805555555555551</v>
      </c>
      <c r="D63" s="15">
        <v>0.68541666666666667</v>
      </c>
      <c r="E63" s="19">
        <v>25</v>
      </c>
    </row>
    <row r="64" spans="1:5" ht="14.25" customHeight="1" x14ac:dyDescent="0.35">
      <c r="A64" s="4">
        <f t="shared" si="0"/>
        <v>5</v>
      </c>
      <c r="B64" s="5">
        <f t="shared" si="1"/>
        <v>3.4722222222222099E-3</v>
      </c>
      <c r="C64" s="20">
        <v>0.67152777777777772</v>
      </c>
      <c r="D64" s="18"/>
      <c r="E64" s="19">
        <v>25</v>
      </c>
    </row>
    <row r="65" spans="1:5" ht="14.25" customHeight="1" x14ac:dyDescent="0.35">
      <c r="A65" s="4">
        <f t="shared" si="0"/>
        <v>5</v>
      </c>
      <c r="B65" s="5">
        <f t="shared" si="1"/>
        <v>3.4722222222223209E-3</v>
      </c>
      <c r="C65" s="14">
        <v>0.67500000000000004</v>
      </c>
      <c r="D65" s="15">
        <v>0.69236111111111109</v>
      </c>
      <c r="E65" s="19">
        <v>25</v>
      </c>
    </row>
    <row r="66" spans="1:5" ht="14.25" customHeight="1" x14ac:dyDescent="0.35">
      <c r="A66" s="4">
        <f t="shared" si="0"/>
        <v>5</v>
      </c>
      <c r="B66" s="5">
        <f t="shared" si="1"/>
        <v>3.4722222222222099E-3</v>
      </c>
      <c r="C66" s="14">
        <v>0.67847222222222225</v>
      </c>
      <c r="D66" s="18"/>
      <c r="E66" s="19">
        <v>25</v>
      </c>
    </row>
    <row r="67" spans="1:5" ht="14.25" customHeight="1" x14ac:dyDescent="0.35">
      <c r="A67" s="4">
        <f t="shared" si="0"/>
        <v>5</v>
      </c>
      <c r="B67" s="5">
        <f t="shared" si="1"/>
        <v>3.4722222222222099E-3</v>
      </c>
      <c r="C67" s="14">
        <v>0.68194444444444446</v>
      </c>
      <c r="D67" s="15">
        <v>0.69930555555555551</v>
      </c>
      <c r="E67" s="6">
        <v>25</v>
      </c>
    </row>
    <row r="68" spans="1:5" ht="14.25" customHeight="1" x14ac:dyDescent="0.35">
      <c r="A68" s="4">
        <f t="shared" si="0"/>
        <v>4</v>
      </c>
      <c r="B68" s="5">
        <f t="shared" si="1"/>
        <v>2.7777777777777679E-3</v>
      </c>
      <c r="C68" s="14">
        <v>0.68472222222222223</v>
      </c>
      <c r="D68" s="18"/>
      <c r="E68" s="19">
        <v>25</v>
      </c>
    </row>
    <row r="69" spans="1:5" ht="14.25" customHeight="1" x14ac:dyDescent="0.35">
      <c r="A69" s="4">
        <f t="shared" si="0"/>
        <v>5</v>
      </c>
      <c r="B69" s="5">
        <f t="shared" si="1"/>
        <v>3.4722222222222099E-3</v>
      </c>
      <c r="C69" s="14">
        <v>0.68819444444444444</v>
      </c>
      <c r="D69" s="15">
        <v>0.7055555555555556</v>
      </c>
      <c r="E69" s="6">
        <v>25</v>
      </c>
    </row>
    <row r="70" spans="1:5" ht="14.25" customHeight="1" x14ac:dyDescent="0.35">
      <c r="A70" s="4">
        <f t="shared" si="0"/>
        <v>5</v>
      </c>
      <c r="B70" s="5">
        <f t="shared" si="1"/>
        <v>3.4722222222222099E-3</v>
      </c>
      <c r="C70" s="14">
        <v>0.69166666666666665</v>
      </c>
      <c r="D70" s="18"/>
      <c r="E70" s="19">
        <v>25</v>
      </c>
    </row>
    <row r="71" spans="1:5" ht="14.25" customHeight="1" x14ac:dyDescent="0.35">
      <c r="A71" s="4">
        <f t="shared" si="0"/>
        <v>5</v>
      </c>
      <c r="B71" s="5">
        <f t="shared" si="1"/>
        <v>3.4722222222222099E-3</v>
      </c>
      <c r="C71" s="14">
        <v>0.69513888888888886</v>
      </c>
      <c r="D71" s="15">
        <v>0.71250000000000002</v>
      </c>
      <c r="E71" s="6">
        <v>25</v>
      </c>
    </row>
    <row r="72" spans="1:5" ht="14.25" customHeight="1" x14ac:dyDescent="0.35">
      <c r="A72" s="4">
        <f t="shared" si="0"/>
        <v>5</v>
      </c>
      <c r="B72" s="5">
        <f t="shared" si="1"/>
        <v>3.4722222222222099E-3</v>
      </c>
      <c r="C72" s="14">
        <v>0.69861111111111107</v>
      </c>
      <c r="D72" s="18"/>
      <c r="E72" s="19">
        <v>25</v>
      </c>
    </row>
    <row r="73" spans="1:5" ht="14.25" customHeight="1" x14ac:dyDescent="0.35">
      <c r="A73" s="4">
        <f t="shared" si="0"/>
        <v>5</v>
      </c>
      <c r="B73" s="5">
        <f t="shared" si="1"/>
        <v>3.4722222222222099E-3</v>
      </c>
      <c r="C73" s="14">
        <v>0.70208333333333328</v>
      </c>
      <c r="D73" s="15">
        <v>0.71944444444444444</v>
      </c>
      <c r="E73" s="6">
        <v>25</v>
      </c>
    </row>
    <row r="74" spans="1:5" ht="14.25" customHeight="1" x14ac:dyDescent="0.35">
      <c r="A74" s="4">
        <f t="shared" si="0"/>
        <v>5</v>
      </c>
      <c r="B74" s="5">
        <f t="shared" si="1"/>
        <v>3.4722222222223209E-3</v>
      </c>
      <c r="C74" s="14">
        <v>0.7055555555555556</v>
      </c>
      <c r="E74" s="19">
        <v>25</v>
      </c>
    </row>
    <row r="75" spans="1:5" ht="14.25" customHeight="1" x14ac:dyDescent="0.35">
      <c r="A75" s="4">
        <f t="shared" si="0"/>
        <v>5</v>
      </c>
      <c r="B75" s="5">
        <f t="shared" si="1"/>
        <v>3.4722222222222099E-3</v>
      </c>
      <c r="C75" s="16">
        <v>0.70902777777777781</v>
      </c>
      <c r="D75" s="15">
        <v>0.72638888888888886</v>
      </c>
      <c r="E75" s="6">
        <v>25</v>
      </c>
    </row>
    <row r="76" spans="1:5" ht="14.25" customHeight="1" x14ac:dyDescent="0.35">
      <c r="A76" s="4">
        <f t="shared" si="0"/>
        <v>10</v>
      </c>
      <c r="B76" s="5">
        <f t="shared" si="1"/>
        <v>6.9444444444444198E-3</v>
      </c>
      <c r="C76" s="14">
        <v>0.71597222222222223</v>
      </c>
      <c r="D76" s="15">
        <v>0.73333333333333328</v>
      </c>
      <c r="E76" s="6">
        <v>25</v>
      </c>
    </row>
    <row r="77" spans="1:5" ht="14.25" customHeight="1" x14ac:dyDescent="0.35">
      <c r="A77" s="4">
        <f t="shared" si="0"/>
        <v>10</v>
      </c>
      <c r="B77" s="5">
        <f t="shared" si="1"/>
        <v>6.9444444444444198E-3</v>
      </c>
      <c r="C77" s="20">
        <v>0.72291666666666665</v>
      </c>
      <c r="D77" s="15">
        <v>0.74027777777777781</v>
      </c>
      <c r="E77" s="6">
        <v>25</v>
      </c>
    </row>
    <row r="78" spans="1:5" ht="14.25" customHeight="1" x14ac:dyDescent="0.35">
      <c r="A78" s="4">
        <f t="shared" si="0"/>
        <v>10</v>
      </c>
      <c r="B78" s="5">
        <f t="shared" si="1"/>
        <v>6.9444444444444198E-3</v>
      </c>
      <c r="C78" s="14">
        <v>0.72986111111111107</v>
      </c>
      <c r="D78" s="15">
        <v>0.74722222222222223</v>
      </c>
      <c r="E78" s="6">
        <v>25</v>
      </c>
    </row>
    <row r="79" spans="1:5" ht="14.25" customHeight="1" x14ac:dyDescent="0.35">
      <c r="A79" s="4">
        <f t="shared" si="0"/>
        <v>10</v>
      </c>
      <c r="B79" s="5">
        <f t="shared" si="1"/>
        <v>6.9444444444445308E-3</v>
      </c>
      <c r="C79" s="14">
        <v>0.7368055555555556</v>
      </c>
      <c r="D79" s="15">
        <v>0.75416666666666665</v>
      </c>
      <c r="E79" s="6">
        <v>25</v>
      </c>
    </row>
    <row r="80" spans="1:5" ht="14.25" customHeight="1" x14ac:dyDescent="0.35">
      <c r="A80" s="4">
        <f t="shared" si="0"/>
        <v>10</v>
      </c>
      <c r="B80" s="5">
        <f t="shared" si="1"/>
        <v>6.9444444444444198E-3</v>
      </c>
      <c r="C80" s="14">
        <v>0.74375000000000002</v>
      </c>
      <c r="D80" s="15">
        <v>0.76111111111111107</v>
      </c>
      <c r="E80" s="6">
        <v>25</v>
      </c>
    </row>
    <row r="81" spans="1:5" ht="14.25" customHeight="1" x14ac:dyDescent="0.35">
      <c r="A81" s="4">
        <f t="shared" si="0"/>
        <v>10</v>
      </c>
      <c r="B81" s="5">
        <f t="shared" si="1"/>
        <v>6.9444444444444198E-3</v>
      </c>
      <c r="C81" s="14">
        <v>0.75069444444444444</v>
      </c>
      <c r="D81" s="15">
        <v>0.7680555555555556</v>
      </c>
      <c r="E81" s="6">
        <v>25</v>
      </c>
    </row>
    <row r="82" spans="1:5" ht="14.25" customHeight="1" x14ac:dyDescent="0.35">
      <c r="A82" s="4">
        <f t="shared" si="0"/>
        <v>10</v>
      </c>
      <c r="B82" s="5">
        <f t="shared" si="1"/>
        <v>6.9444444444444198E-3</v>
      </c>
      <c r="C82" s="14">
        <v>0.75763888888888886</v>
      </c>
      <c r="D82" s="15">
        <v>0.77500000000000002</v>
      </c>
      <c r="E82" s="6">
        <v>25</v>
      </c>
    </row>
    <row r="83" spans="1:5" ht="14.25" customHeight="1" x14ac:dyDescent="0.35">
      <c r="A83" s="4">
        <f t="shared" si="0"/>
        <v>10</v>
      </c>
      <c r="B83" s="5">
        <f t="shared" si="1"/>
        <v>6.9444444444444198E-3</v>
      </c>
      <c r="C83" s="20">
        <v>0.76458333333333328</v>
      </c>
      <c r="D83" s="15">
        <v>0.78194444444444444</v>
      </c>
      <c r="E83" s="6">
        <v>25</v>
      </c>
    </row>
    <row r="84" spans="1:5" ht="14.25" customHeight="1" x14ac:dyDescent="0.35">
      <c r="A84" s="4">
        <f t="shared" si="0"/>
        <v>10</v>
      </c>
      <c r="B84" s="5">
        <f t="shared" si="1"/>
        <v>6.9444444444445308E-3</v>
      </c>
      <c r="C84" s="20">
        <v>0.77152777777777781</v>
      </c>
      <c r="D84" s="15">
        <v>0.78888888888888886</v>
      </c>
      <c r="E84" s="6">
        <v>25</v>
      </c>
    </row>
    <row r="85" spans="1:5" ht="14.25" customHeight="1" x14ac:dyDescent="0.35">
      <c r="A85" s="4">
        <f t="shared" si="0"/>
        <v>15</v>
      </c>
      <c r="B85" s="5">
        <f t="shared" si="1"/>
        <v>1.041666666666663E-2</v>
      </c>
      <c r="C85" s="20">
        <v>0.78194444444444444</v>
      </c>
      <c r="D85" s="15">
        <v>0.79861111111111116</v>
      </c>
      <c r="E85" s="6">
        <v>24</v>
      </c>
    </row>
    <row r="86" spans="1:5" ht="14.25" customHeight="1" x14ac:dyDescent="0.35">
      <c r="A86" s="4">
        <f t="shared" si="0"/>
        <v>15</v>
      </c>
      <c r="B86" s="5">
        <f t="shared" si="1"/>
        <v>1.041666666666663E-2</v>
      </c>
      <c r="C86" s="16">
        <v>0.79236111111111107</v>
      </c>
      <c r="D86" s="15">
        <v>0.80833333333333335</v>
      </c>
      <c r="E86" s="6">
        <v>23</v>
      </c>
    </row>
    <row r="87" spans="1:5" ht="14.25" customHeight="1" x14ac:dyDescent="0.35">
      <c r="A87" s="4">
        <f t="shared" si="0"/>
        <v>29</v>
      </c>
      <c r="B87" s="5">
        <f t="shared" si="1"/>
        <v>2.0138888888888928E-2</v>
      </c>
      <c r="C87" s="14">
        <v>0.8125</v>
      </c>
      <c r="D87" s="15">
        <v>0.82847222222222228</v>
      </c>
      <c r="E87" s="6">
        <v>23</v>
      </c>
    </row>
    <row r="88" spans="1:5" ht="14.25" customHeight="1" x14ac:dyDescent="0.35">
      <c r="A88" s="4">
        <f t="shared" si="0"/>
        <v>20</v>
      </c>
      <c r="B88" s="5">
        <f t="shared" si="1"/>
        <v>1.388888888888884E-2</v>
      </c>
      <c r="C88" s="20">
        <v>0.82638888888888884</v>
      </c>
      <c r="D88" s="15">
        <v>0.84236111111111112</v>
      </c>
      <c r="E88" s="6">
        <v>23</v>
      </c>
    </row>
    <row r="89" spans="1:5" ht="14.25" customHeight="1" x14ac:dyDescent="0.35">
      <c r="A89" s="4">
        <f t="shared" si="0"/>
        <v>10</v>
      </c>
      <c r="B89" s="5">
        <f t="shared" si="1"/>
        <v>6.9444444444445308E-3</v>
      </c>
      <c r="C89" s="16">
        <v>0.83333333333333337</v>
      </c>
      <c r="D89" s="15">
        <v>0.84930555555555554</v>
      </c>
      <c r="E89" s="6">
        <v>23</v>
      </c>
    </row>
    <row r="90" spans="1:5" ht="14.25" customHeight="1" x14ac:dyDescent="0.35">
      <c r="A90" s="4">
        <f t="shared" si="0"/>
        <v>30</v>
      </c>
      <c r="B90" s="5">
        <f t="shared" si="1"/>
        <v>2.0833333333333259E-2</v>
      </c>
      <c r="C90" s="14">
        <v>0.85416666666666663</v>
      </c>
      <c r="D90" s="15">
        <v>0.87013888888888891</v>
      </c>
      <c r="E90" s="6">
        <v>23</v>
      </c>
    </row>
    <row r="91" spans="1:5" ht="14.25" customHeight="1" x14ac:dyDescent="0.35">
      <c r="A91" s="4">
        <f t="shared" si="0"/>
        <v>30</v>
      </c>
      <c r="B91" s="5">
        <f t="shared" si="1"/>
        <v>2.083333333333337E-2</v>
      </c>
      <c r="C91" s="14">
        <v>0.875</v>
      </c>
      <c r="D91" s="15">
        <v>0.89097222222222228</v>
      </c>
      <c r="E91" s="6">
        <v>23</v>
      </c>
    </row>
    <row r="92" spans="1:5" ht="14.25" customHeight="1" x14ac:dyDescent="0.35">
      <c r="A92" s="4">
        <f t="shared" si="0"/>
        <v>35</v>
      </c>
      <c r="B92" s="5">
        <f t="shared" si="1"/>
        <v>2.430555555555558E-2</v>
      </c>
      <c r="C92" s="14">
        <v>0.89930555555555558</v>
      </c>
      <c r="D92" s="15">
        <v>0.91527777777777775</v>
      </c>
      <c r="E92" s="6">
        <v>23</v>
      </c>
    </row>
    <row r="93" spans="1:5" ht="14.25" customHeight="1" x14ac:dyDescent="0.35">
      <c r="A93" s="4">
        <f t="shared" si="0"/>
        <v>34</v>
      </c>
      <c r="B93" s="5">
        <f t="shared" si="1"/>
        <v>2.3611111111111138E-2</v>
      </c>
      <c r="C93" s="14">
        <v>0.92291666666666672</v>
      </c>
      <c r="D93" s="26">
        <v>0.93611111111111112</v>
      </c>
      <c r="E93" s="6">
        <v>19</v>
      </c>
    </row>
    <row r="94" spans="1:5" ht="14.25" customHeight="1" x14ac:dyDescent="0.35">
      <c r="A94" s="4">
        <f t="shared" si="0"/>
        <v>49</v>
      </c>
      <c r="B94" s="5">
        <f t="shared" si="1"/>
        <v>3.4027777777777768E-2</v>
      </c>
      <c r="C94" s="14">
        <v>0.95694444444444449</v>
      </c>
      <c r="D94" s="15">
        <v>0.97013888888888888</v>
      </c>
      <c r="E94" s="6">
        <v>19</v>
      </c>
    </row>
    <row r="95" spans="1:5" ht="14.25" customHeight="1" x14ac:dyDescent="0.35">
      <c r="A95" s="27">
        <v>60</v>
      </c>
      <c r="B95" s="5">
        <f t="shared" si="1"/>
        <v>4.166666666666663E-2</v>
      </c>
      <c r="C95" s="14">
        <v>0.99861111111111112</v>
      </c>
      <c r="D95" s="15">
        <v>1.1805555555555555E-2</v>
      </c>
      <c r="E95" s="19">
        <v>19</v>
      </c>
    </row>
    <row r="96" spans="1:5" ht="14.25" customHeight="1" x14ac:dyDescent="0.35">
      <c r="D96" s="28"/>
    </row>
    <row r="97" spans="4:4" ht="14.25" customHeight="1" x14ac:dyDescent="0.35">
      <c r="D97" s="28"/>
    </row>
    <row r="98" spans="4:4" ht="14.25" customHeight="1" x14ac:dyDescent="0.35">
      <c r="D98" s="28"/>
    </row>
    <row r="99" spans="4:4" ht="14.25" customHeight="1" x14ac:dyDescent="0.35">
      <c r="D99" s="28"/>
    </row>
    <row r="100" spans="4:4" ht="14.25" customHeight="1" x14ac:dyDescent="0.35">
      <c r="D100" s="28"/>
    </row>
    <row r="101" spans="4:4" ht="14.25" customHeight="1" x14ac:dyDescent="0.35">
      <c r="D101" s="28"/>
    </row>
    <row r="102" spans="4:4" ht="14.25" customHeight="1" x14ac:dyDescent="0.35">
      <c r="D102" s="28"/>
    </row>
    <row r="103" spans="4:4" ht="14.25" customHeight="1" x14ac:dyDescent="0.35">
      <c r="D103" s="28"/>
    </row>
    <row r="104" spans="4:4" ht="14.25" customHeight="1" x14ac:dyDescent="0.35">
      <c r="D104" s="28"/>
    </row>
    <row r="105" spans="4:4" ht="14.25" customHeight="1" x14ac:dyDescent="0.35">
      <c r="D105" s="28"/>
    </row>
    <row r="106" spans="4:4" ht="14.25" customHeight="1" x14ac:dyDescent="0.35">
      <c r="D106" s="28"/>
    </row>
    <row r="107" spans="4:4" ht="14.25" customHeight="1" x14ac:dyDescent="0.35">
      <c r="D107" s="28"/>
    </row>
    <row r="108" spans="4:4" ht="14.25" customHeight="1" x14ac:dyDescent="0.35">
      <c r="D108" s="28"/>
    </row>
    <row r="109" spans="4:4" ht="14.25" customHeight="1" x14ac:dyDescent="0.35">
      <c r="D109" s="28"/>
    </row>
    <row r="110" spans="4:4" ht="14.25" customHeight="1" x14ac:dyDescent="0.35">
      <c r="D110" s="28"/>
    </row>
    <row r="111" spans="4:4" ht="14.25" customHeight="1" x14ac:dyDescent="0.35">
      <c r="D111" s="28"/>
    </row>
    <row r="112" spans="4:4" ht="14.25" customHeight="1" x14ac:dyDescent="0.35">
      <c r="D112" s="28"/>
    </row>
    <row r="113" spans="4:4" ht="14.25" customHeight="1" x14ac:dyDescent="0.35">
      <c r="D113" s="28"/>
    </row>
    <row r="114" spans="4:4" ht="14.25" customHeight="1" x14ac:dyDescent="0.35">
      <c r="D114" s="28"/>
    </row>
    <row r="115" spans="4:4" ht="14.25" customHeight="1" x14ac:dyDescent="0.35">
      <c r="D115" s="28"/>
    </row>
    <row r="116" spans="4:4" ht="14.25" customHeight="1" x14ac:dyDescent="0.35">
      <c r="D116" s="28"/>
    </row>
    <row r="117" spans="4:4" ht="14.25" customHeight="1" x14ac:dyDescent="0.35">
      <c r="D117" s="28"/>
    </row>
    <row r="118" spans="4:4" ht="14.25" customHeight="1" x14ac:dyDescent="0.35">
      <c r="D118" s="28"/>
    </row>
    <row r="119" spans="4:4" ht="14.25" customHeight="1" x14ac:dyDescent="0.35">
      <c r="D119" s="28"/>
    </row>
    <row r="120" spans="4:4" ht="14.25" customHeight="1" x14ac:dyDescent="0.35">
      <c r="D120" s="28"/>
    </row>
    <row r="121" spans="4:4" ht="14.25" customHeight="1" x14ac:dyDescent="0.35">
      <c r="D121" s="28"/>
    </row>
    <row r="122" spans="4:4" ht="14.25" customHeight="1" x14ac:dyDescent="0.35">
      <c r="D122" s="28"/>
    </row>
    <row r="123" spans="4:4" ht="14.25" customHeight="1" x14ac:dyDescent="0.35">
      <c r="D123" s="28"/>
    </row>
    <row r="124" spans="4:4" ht="14.25" customHeight="1" x14ac:dyDescent="0.35">
      <c r="D124" s="28"/>
    </row>
    <row r="125" spans="4:4" ht="14.25" customHeight="1" x14ac:dyDescent="0.35">
      <c r="D125" s="28"/>
    </row>
    <row r="126" spans="4:4" ht="14.25" customHeight="1" x14ac:dyDescent="0.35">
      <c r="D126" s="28"/>
    </row>
    <row r="127" spans="4:4" ht="14.25" customHeight="1" x14ac:dyDescent="0.35">
      <c r="D127" s="28"/>
    </row>
    <row r="128" spans="4:4" ht="14.25" customHeight="1" x14ac:dyDescent="0.35">
      <c r="D128" s="28"/>
    </row>
    <row r="129" spans="4:4" ht="14.25" customHeight="1" x14ac:dyDescent="0.35">
      <c r="D129" s="28"/>
    </row>
    <row r="130" spans="4:4" ht="14.25" customHeight="1" x14ac:dyDescent="0.35">
      <c r="D130" s="28"/>
    </row>
    <row r="131" spans="4:4" ht="14.25" customHeight="1" x14ac:dyDescent="0.35">
      <c r="D131" s="28"/>
    </row>
    <row r="132" spans="4:4" ht="14.25" customHeight="1" x14ac:dyDescent="0.35">
      <c r="D132" s="28"/>
    </row>
    <row r="133" spans="4:4" ht="14.25" customHeight="1" x14ac:dyDescent="0.35">
      <c r="D133" s="28"/>
    </row>
    <row r="134" spans="4:4" ht="14.25" customHeight="1" x14ac:dyDescent="0.35">
      <c r="D134" s="28"/>
    </row>
    <row r="135" spans="4:4" ht="14.25" customHeight="1" x14ac:dyDescent="0.35">
      <c r="D135" s="28"/>
    </row>
    <row r="136" spans="4:4" ht="14.25" customHeight="1" x14ac:dyDescent="0.35">
      <c r="D136" s="28"/>
    </row>
    <row r="137" spans="4:4" ht="14.25" customHeight="1" x14ac:dyDescent="0.35">
      <c r="D137" s="28"/>
    </row>
    <row r="138" spans="4:4" ht="14.25" customHeight="1" x14ac:dyDescent="0.35">
      <c r="D138" s="28"/>
    </row>
    <row r="139" spans="4:4" ht="14.25" customHeight="1" x14ac:dyDescent="0.35">
      <c r="D139" s="28"/>
    </row>
    <row r="140" spans="4:4" ht="14.25" customHeight="1" x14ac:dyDescent="0.35">
      <c r="D140" s="28"/>
    </row>
    <row r="141" spans="4:4" ht="14.25" customHeight="1" x14ac:dyDescent="0.35">
      <c r="D141" s="28"/>
    </row>
    <row r="142" spans="4:4" ht="14.25" customHeight="1" x14ac:dyDescent="0.35">
      <c r="D142" s="28"/>
    </row>
    <row r="143" spans="4:4" ht="14.25" customHeight="1" x14ac:dyDescent="0.35">
      <c r="D143" s="28"/>
    </row>
    <row r="144" spans="4:4" ht="14.25" customHeight="1" x14ac:dyDescent="0.35">
      <c r="D144" s="28"/>
    </row>
    <row r="145" spans="4:4" ht="14.25" customHeight="1" x14ac:dyDescent="0.35">
      <c r="D145" s="28"/>
    </row>
    <row r="146" spans="4:4" ht="14.25" customHeight="1" x14ac:dyDescent="0.35">
      <c r="D146" s="28"/>
    </row>
    <row r="147" spans="4:4" ht="14.25" customHeight="1" x14ac:dyDescent="0.35">
      <c r="D147" s="28"/>
    </row>
    <row r="148" spans="4:4" ht="14.25" customHeight="1" x14ac:dyDescent="0.35">
      <c r="D148" s="28"/>
    </row>
    <row r="149" spans="4:4" ht="14.25" customHeight="1" x14ac:dyDescent="0.35">
      <c r="D149" s="28"/>
    </row>
    <row r="150" spans="4:4" ht="14.25" customHeight="1" x14ac:dyDescent="0.35">
      <c r="D150" s="28"/>
    </row>
    <row r="151" spans="4:4" ht="14.25" customHeight="1" x14ac:dyDescent="0.35">
      <c r="D151" s="28"/>
    </row>
    <row r="152" spans="4:4" ht="14.25" customHeight="1" x14ac:dyDescent="0.35">
      <c r="D152" s="28"/>
    </row>
    <row r="153" spans="4:4" ht="14.25" customHeight="1" x14ac:dyDescent="0.35">
      <c r="D153" s="28"/>
    </row>
    <row r="154" spans="4:4" ht="14.25" customHeight="1" x14ac:dyDescent="0.35">
      <c r="D154" s="28"/>
    </row>
    <row r="155" spans="4:4" ht="14.25" customHeight="1" x14ac:dyDescent="0.35">
      <c r="D155" s="28"/>
    </row>
    <row r="156" spans="4:4" ht="14.25" customHeight="1" x14ac:dyDescent="0.35">
      <c r="D156" s="28"/>
    </row>
    <row r="157" spans="4:4" ht="14.25" customHeight="1" x14ac:dyDescent="0.35">
      <c r="D157" s="28"/>
    </row>
    <row r="158" spans="4:4" ht="14.25" customHeight="1" x14ac:dyDescent="0.35">
      <c r="D158" s="28"/>
    </row>
    <row r="159" spans="4:4" ht="14.25" customHeight="1" x14ac:dyDescent="0.35">
      <c r="D159" s="28"/>
    </row>
    <row r="160" spans="4:4" ht="14.25" customHeight="1" x14ac:dyDescent="0.35">
      <c r="D160" s="28"/>
    </row>
    <row r="161" spans="4:4" ht="14.25" customHeight="1" x14ac:dyDescent="0.35">
      <c r="D161" s="28"/>
    </row>
    <row r="162" spans="4:4" ht="14.25" customHeight="1" x14ac:dyDescent="0.35">
      <c r="D162" s="28"/>
    </row>
    <row r="163" spans="4:4" ht="14.25" customHeight="1" x14ac:dyDescent="0.35">
      <c r="D163" s="28"/>
    </row>
    <row r="164" spans="4:4" ht="14.25" customHeight="1" x14ac:dyDescent="0.35">
      <c r="D164" s="28"/>
    </row>
    <row r="165" spans="4:4" ht="14.25" customHeight="1" x14ac:dyDescent="0.35">
      <c r="D165" s="28"/>
    </row>
    <row r="166" spans="4:4" ht="14.25" customHeight="1" x14ac:dyDescent="0.35">
      <c r="D166" s="28"/>
    </row>
    <row r="167" spans="4:4" ht="14.25" customHeight="1" x14ac:dyDescent="0.35">
      <c r="D167" s="28"/>
    </row>
    <row r="168" spans="4:4" ht="14.25" customHeight="1" x14ac:dyDescent="0.35">
      <c r="D168" s="28"/>
    </row>
    <row r="169" spans="4:4" ht="14.25" customHeight="1" x14ac:dyDescent="0.35">
      <c r="D169" s="28"/>
    </row>
    <row r="170" spans="4:4" ht="14.25" customHeight="1" x14ac:dyDescent="0.35">
      <c r="D170" s="28"/>
    </row>
    <row r="171" spans="4:4" ht="14.25" customHeight="1" x14ac:dyDescent="0.35">
      <c r="D171" s="28"/>
    </row>
    <row r="172" spans="4:4" ht="14.25" customHeight="1" x14ac:dyDescent="0.35">
      <c r="D172" s="28"/>
    </row>
    <row r="173" spans="4:4" ht="14.25" customHeight="1" x14ac:dyDescent="0.35">
      <c r="D173" s="28"/>
    </row>
    <row r="174" spans="4:4" ht="14.25" customHeight="1" x14ac:dyDescent="0.35">
      <c r="D174" s="28"/>
    </row>
    <row r="175" spans="4:4" ht="14.25" customHeight="1" x14ac:dyDescent="0.35">
      <c r="D175" s="28"/>
    </row>
    <row r="176" spans="4:4" ht="14.25" customHeight="1" x14ac:dyDescent="0.35">
      <c r="D176" s="28"/>
    </row>
    <row r="177" spans="4:4" ht="14.25" customHeight="1" x14ac:dyDescent="0.35">
      <c r="D177" s="28"/>
    </row>
    <row r="178" spans="4:4" ht="14.25" customHeight="1" x14ac:dyDescent="0.35">
      <c r="D178" s="28"/>
    </row>
    <row r="179" spans="4:4" ht="14.25" customHeight="1" x14ac:dyDescent="0.35">
      <c r="D179" s="28"/>
    </row>
    <row r="180" spans="4:4" ht="14.25" customHeight="1" x14ac:dyDescent="0.35">
      <c r="D180" s="28"/>
    </row>
    <row r="181" spans="4:4" ht="14.25" customHeight="1" x14ac:dyDescent="0.35">
      <c r="D181" s="28"/>
    </row>
    <row r="182" spans="4:4" ht="14.25" customHeight="1" x14ac:dyDescent="0.35">
      <c r="D182" s="28"/>
    </row>
    <row r="183" spans="4:4" ht="14.25" customHeight="1" x14ac:dyDescent="0.35">
      <c r="D183" s="28"/>
    </row>
    <row r="184" spans="4:4" ht="14.25" customHeight="1" x14ac:dyDescent="0.35">
      <c r="D184" s="28"/>
    </row>
    <row r="185" spans="4:4" ht="14.25" customHeight="1" x14ac:dyDescent="0.35">
      <c r="D185" s="28"/>
    </row>
    <row r="186" spans="4:4" ht="14.25" customHeight="1" x14ac:dyDescent="0.35">
      <c r="D186" s="28"/>
    </row>
    <row r="187" spans="4:4" ht="14.25" customHeight="1" x14ac:dyDescent="0.35">
      <c r="D187" s="28"/>
    </row>
    <row r="188" spans="4:4" ht="14.25" customHeight="1" x14ac:dyDescent="0.35">
      <c r="D188" s="28"/>
    </row>
    <row r="189" spans="4:4" ht="14.25" customHeight="1" x14ac:dyDescent="0.35">
      <c r="D189" s="28"/>
    </row>
    <row r="190" spans="4:4" ht="14.25" customHeight="1" x14ac:dyDescent="0.35">
      <c r="D190" s="28"/>
    </row>
    <row r="191" spans="4:4" ht="14.25" customHeight="1" x14ac:dyDescent="0.35">
      <c r="D191" s="28"/>
    </row>
    <row r="192" spans="4:4" ht="14.25" customHeight="1" x14ac:dyDescent="0.35">
      <c r="D192" s="28"/>
    </row>
    <row r="193" spans="4:4" ht="14.25" customHeight="1" x14ac:dyDescent="0.35">
      <c r="D193" s="28"/>
    </row>
    <row r="194" spans="4:4" ht="14.25" customHeight="1" x14ac:dyDescent="0.35">
      <c r="D194" s="28"/>
    </row>
    <row r="195" spans="4:4" ht="14.25" customHeight="1" x14ac:dyDescent="0.35">
      <c r="D195" s="28"/>
    </row>
    <row r="196" spans="4:4" ht="14.25" customHeight="1" x14ac:dyDescent="0.35">
      <c r="D196" s="28"/>
    </row>
    <row r="197" spans="4:4" ht="14.25" customHeight="1" x14ac:dyDescent="0.35">
      <c r="D197" s="28"/>
    </row>
    <row r="198" spans="4:4" ht="14.25" customHeight="1" x14ac:dyDescent="0.35">
      <c r="D198" s="28"/>
    </row>
    <row r="199" spans="4:4" ht="14.25" customHeight="1" x14ac:dyDescent="0.35">
      <c r="D199" s="28"/>
    </row>
    <row r="200" spans="4:4" ht="14.25" customHeight="1" x14ac:dyDescent="0.35">
      <c r="D200" s="28"/>
    </row>
    <row r="201" spans="4:4" ht="14.25" customHeight="1" x14ac:dyDescent="0.35">
      <c r="D201" s="28"/>
    </row>
    <row r="202" spans="4:4" ht="14.25" customHeight="1" x14ac:dyDescent="0.35">
      <c r="D202" s="28"/>
    </row>
    <row r="203" spans="4:4" ht="14.25" customHeight="1" x14ac:dyDescent="0.35">
      <c r="D203" s="28"/>
    </row>
    <row r="204" spans="4:4" ht="14.25" customHeight="1" x14ac:dyDescent="0.35">
      <c r="D204" s="28"/>
    </row>
    <row r="205" spans="4:4" ht="14.25" customHeight="1" x14ac:dyDescent="0.35">
      <c r="D205" s="28"/>
    </row>
    <row r="206" spans="4:4" ht="14.25" customHeight="1" x14ac:dyDescent="0.35">
      <c r="D206" s="28"/>
    </row>
    <row r="207" spans="4:4" ht="14.25" customHeight="1" x14ac:dyDescent="0.35">
      <c r="D207" s="28"/>
    </row>
    <row r="208" spans="4:4" ht="14.25" customHeight="1" x14ac:dyDescent="0.35">
      <c r="D208" s="28"/>
    </row>
    <row r="209" spans="4:4" ht="14.25" customHeight="1" x14ac:dyDescent="0.35">
      <c r="D209" s="28"/>
    </row>
    <row r="210" spans="4:4" ht="14.25" customHeight="1" x14ac:dyDescent="0.35">
      <c r="D210" s="28"/>
    </row>
    <row r="211" spans="4:4" ht="14.25" customHeight="1" x14ac:dyDescent="0.35">
      <c r="D211" s="28"/>
    </row>
    <row r="212" spans="4:4" ht="14.25" customHeight="1" x14ac:dyDescent="0.35">
      <c r="D212" s="28"/>
    </row>
    <row r="213" spans="4:4" ht="14.25" customHeight="1" x14ac:dyDescent="0.35">
      <c r="D213" s="28"/>
    </row>
    <row r="214" spans="4:4" ht="14.25" customHeight="1" x14ac:dyDescent="0.35">
      <c r="D214" s="28"/>
    </row>
    <row r="215" spans="4:4" ht="14.25" customHeight="1" x14ac:dyDescent="0.35">
      <c r="D215" s="28"/>
    </row>
    <row r="216" spans="4:4" ht="14.25" customHeight="1" x14ac:dyDescent="0.35">
      <c r="D216" s="28"/>
    </row>
    <row r="217" spans="4:4" ht="14.25" customHeight="1" x14ac:dyDescent="0.35">
      <c r="D217" s="28"/>
    </row>
    <row r="218" spans="4:4" ht="14.25" customHeight="1" x14ac:dyDescent="0.35">
      <c r="D218" s="28"/>
    </row>
    <row r="219" spans="4:4" ht="14.25" customHeight="1" x14ac:dyDescent="0.35">
      <c r="D219" s="28"/>
    </row>
    <row r="220" spans="4:4" ht="14.25" customHeight="1" x14ac:dyDescent="0.35">
      <c r="D220" s="28"/>
    </row>
    <row r="221" spans="4:4" ht="14.25" customHeight="1" x14ac:dyDescent="0.35">
      <c r="D221" s="28"/>
    </row>
    <row r="222" spans="4:4" ht="14.25" customHeight="1" x14ac:dyDescent="0.35">
      <c r="D222" s="28"/>
    </row>
    <row r="223" spans="4:4" ht="14.25" customHeight="1" x14ac:dyDescent="0.35">
      <c r="D223" s="28"/>
    </row>
    <row r="224" spans="4:4" ht="14.25" customHeight="1" x14ac:dyDescent="0.35">
      <c r="D224" s="28"/>
    </row>
    <row r="225" spans="4:4" ht="14.25" customHeight="1" x14ac:dyDescent="0.35">
      <c r="D225" s="28"/>
    </row>
    <row r="226" spans="4:4" ht="14.25" customHeight="1" x14ac:dyDescent="0.35">
      <c r="D226" s="28"/>
    </row>
    <row r="227" spans="4:4" ht="14.25" customHeight="1" x14ac:dyDescent="0.35">
      <c r="D227" s="28"/>
    </row>
    <row r="228" spans="4:4" ht="14.25" customHeight="1" x14ac:dyDescent="0.35">
      <c r="D228" s="28"/>
    </row>
    <row r="229" spans="4:4" ht="14.25" customHeight="1" x14ac:dyDescent="0.35">
      <c r="D229" s="28"/>
    </row>
    <row r="230" spans="4:4" ht="14.25" customHeight="1" x14ac:dyDescent="0.35">
      <c r="D230" s="28"/>
    </row>
    <row r="231" spans="4:4" ht="14.25" customHeight="1" x14ac:dyDescent="0.35">
      <c r="D231" s="28"/>
    </row>
    <row r="232" spans="4:4" ht="14.25" customHeight="1" x14ac:dyDescent="0.35">
      <c r="D232" s="28"/>
    </row>
    <row r="233" spans="4:4" ht="14.25" customHeight="1" x14ac:dyDescent="0.35">
      <c r="D233" s="28"/>
    </row>
    <row r="234" spans="4:4" ht="14.25" customHeight="1" x14ac:dyDescent="0.35">
      <c r="D234" s="28"/>
    </row>
    <row r="235" spans="4:4" ht="14.25" customHeight="1" x14ac:dyDescent="0.35">
      <c r="D235" s="28"/>
    </row>
    <row r="236" spans="4:4" ht="14.25" customHeight="1" x14ac:dyDescent="0.35">
      <c r="D236" s="28"/>
    </row>
    <row r="237" spans="4:4" ht="14.25" customHeight="1" x14ac:dyDescent="0.35">
      <c r="D237" s="28"/>
    </row>
    <row r="238" spans="4:4" ht="14.25" customHeight="1" x14ac:dyDescent="0.35">
      <c r="D238" s="28"/>
    </row>
    <row r="239" spans="4:4" ht="14.25" customHeight="1" x14ac:dyDescent="0.35">
      <c r="D239" s="28"/>
    </row>
    <row r="240" spans="4:4" ht="14.25" customHeight="1" x14ac:dyDescent="0.35">
      <c r="D240" s="28"/>
    </row>
    <row r="241" spans="4:4" ht="14.25" customHeight="1" x14ac:dyDescent="0.35">
      <c r="D241" s="28"/>
    </row>
    <row r="242" spans="4:4" ht="14.25" customHeight="1" x14ac:dyDescent="0.35">
      <c r="D242" s="28"/>
    </row>
    <row r="243" spans="4:4" ht="14.25" customHeight="1" x14ac:dyDescent="0.35">
      <c r="D243" s="28"/>
    </row>
    <row r="244" spans="4:4" ht="14.25" customHeight="1" x14ac:dyDescent="0.35">
      <c r="D244" s="28"/>
    </row>
    <row r="245" spans="4:4" ht="14.25" customHeight="1" x14ac:dyDescent="0.35">
      <c r="D245" s="28"/>
    </row>
    <row r="246" spans="4:4" ht="14.25" customHeight="1" x14ac:dyDescent="0.35">
      <c r="D246" s="28"/>
    </row>
    <row r="247" spans="4:4" ht="14.25" customHeight="1" x14ac:dyDescent="0.35">
      <c r="D247" s="28"/>
    </row>
    <row r="248" spans="4:4" ht="14.25" customHeight="1" x14ac:dyDescent="0.35">
      <c r="D248" s="28"/>
    </row>
    <row r="249" spans="4:4" ht="14.25" customHeight="1" x14ac:dyDescent="0.35">
      <c r="D249" s="28"/>
    </row>
    <row r="250" spans="4:4" ht="14.25" customHeight="1" x14ac:dyDescent="0.35">
      <c r="D250" s="28"/>
    </row>
    <row r="251" spans="4:4" ht="14.25" customHeight="1" x14ac:dyDescent="0.35">
      <c r="D251" s="28"/>
    </row>
    <row r="252" spans="4:4" ht="14.25" customHeight="1" x14ac:dyDescent="0.35">
      <c r="D252" s="28"/>
    </row>
    <row r="253" spans="4:4" ht="14.25" customHeight="1" x14ac:dyDescent="0.35">
      <c r="D253" s="28"/>
    </row>
    <row r="254" spans="4:4" ht="14.25" customHeight="1" x14ac:dyDescent="0.35">
      <c r="D254" s="28"/>
    </row>
    <row r="255" spans="4:4" ht="14.25" customHeight="1" x14ac:dyDescent="0.35">
      <c r="D255" s="28"/>
    </row>
    <row r="256" spans="4:4" ht="14.25" customHeight="1" x14ac:dyDescent="0.35">
      <c r="D256" s="28"/>
    </row>
    <row r="257" spans="4:4" ht="14.25" customHeight="1" x14ac:dyDescent="0.35">
      <c r="D257" s="28"/>
    </row>
    <row r="258" spans="4:4" ht="14.25" customHeight="1" x14ac:dyDescent="0.35">
      <c r="D258" s="28"/>
    </row>
    <row r="259" spans="4:4" ht="14.25" customHeight="1" x14ac:dyDescent="0.35">
      <c r="D259" s="28"/>
    </row>
    <row r="260" spans="4:4" ht="14.25" customHeight="1" x14ac:dyDescent="0.35">
      <c r="D260" s="28"/>
    </row>
    <row r="261" spans="4:4" ht="14.25" customHeight="1" x14ac:dyDescent="0.35">
      <c r="D261" s="28"/>
    </row>
    <row r="262" spans="4:4" ht="14.25" customHeight="1" x14ac:dyDescent="0.35">
      <c r="D262" s="28"/>
    </row>
    <row r="263" spans="4:4" ht="14.25" customHeight="1" x14ac:dyDescent="0.35">
      <c r="D263" s="28"/>
    </row>
    <row r="264" spans="4:4" ht="14.25" customHeight="1" x14ac:dyDescent="0.35">
      <c r="D264" s="28"/>
    </row>
    <row r="265" spans="4:4" ht="14.25" customHeight="1" x14ac:dyDescent="0.35">
      <c r="D265" s="28"/>
    </row>
    <row r="266" spans="4:4" ht="14.25" customHeight="1" x14ac:dyDescent="0.35">
      <c r="D266" s="28"/>
    </row>
    <row r="267" spans="4:4" ht="14.25" customHeight="1" x14ac:dyDescent="0.35">
      <c r="D267" s="28"/>
    </row>
    <row r="268" spans="4:4" ht="14.25" customHeight="1" x14ac:dyDescent="0.35">
      <c r="D268" s="28"/>
    </row>
    <row r="269" spans="4:4" ht="14.25" customHeight="1" x14ac:dyDescent="0.35">
      <c r="D269" s="28"/>
    </row>
    <row r="270" spans="4:4" ht="14.25" customHeight="1" x14ac:dyDescent="0.35">
      <c r="D270" s="28"/>
    </row>
    <row r="271" spans="4:4" ht="14.25" customHeight="1" x14ac:dyDescent="0.35">
      <c r="D271" s="28"/>
    </row>
    <row r="272" spans="4:4" ht="14.25" customHeight="1" x14ac:dyDescent="0.35">
      <c r="D272" s="28"/>
    </row>
    <row r="273" spans="4:4" ht="14.25" customHeight="1" x14ac:dyDescent="0.35">
      <c r="D273" s="28"/>
    </row>
    <row r="274" spans="4:4" ht="14.25" customHeight="1" x14ac:dyDescent="0.35">
      <c r="D274" s="28"/>
    </row>
    <row r="275" spans="4:4" ht="14.25" customHeight="1" x14ac:dyDescent="0.35">
      <c r="D275" s="28"/>
    </row>
    <row r="276" spans="4:4" ht="14.25" customHeight="1" x14ac:dyDescent="0.35">
      <c r="D276" s="28"/>
    </row>
    <row r="277" spans="4:4" ht="14.25" customHeight="1" x14ac:dyDescent="0.35">
      <c r="D277" s="28"/>
    </row>
    <row r="278" spans="4:4" ht="14.25" customHeight="1" x14ac:dyDescent="0.35">
      <c r="D278" s="28"/>
    </row>
    <row r="279" spans="4:4" ht="14.25" customHeight="1" x14ac:dyDescent="0.35">
      <c r="D279" s="28"/>
    </row>
    <row r="280" spans="4:4" ht="14.25" customHeight="1" x14ac:dyDescent="0.35">
      <c r="D280" s="28"/>
    </row>
    <row r="281" spans="4:4" ht="14.25" customHeight="1" x14ac:dyDescent="0.35">
      <c r="D281" s="28"/>
    </row>
    <row r="282" spans="4:4" ht="14.25" customHeight="1" x14ac:dyDescent="0.35">
      <c r="D282" s="28"/>
    </row>
    <row r="283" spans="4:4" ht="14.25" customHeight="1" x14ac:dyDescent="0.35">
      <c r="D283" s="28"/>
    </row>
    <row r="284" spans="4:4" ht="14.25" customHeight="1" x14ac:dyDescent="0.35">
      <c r="D284" s="28"/>
    </row>
    <row r="285" spans="4:4" ht="14.25" customHeight="1" x14ac:dyDescent="0.35">
      <c r="D285" s="28"/>
    </row>
    <row r="286" spans="4:4" ht="14.25" customHeight="1" x14ac:dyDescent="0.35">
      <c r="D286" s="28"/>
    </row>
    <row r="287" spans="4:4" ht="14.25" customHeight="1" x14ac:dyDescent="0.35">
      <c r="D287" s="28"/>
    </row>
    <row r="288" spans="4:4" ht="14.25" customHeight="1" x14ac:dyDescent="0.35">
      <c r="D288" s="28"/>
    </row>
    <row r="289" spans="4:4" ht="14.25" customHeight="1" x14ac:dyDescent="0.35">
      <c r="D289" s="28"/>
    </row>
    <row r="290" spans="4:4" ht="14.25" customHeight="1" x14ac:dyDescent="0.35">
      <c r="D290" s="28"/>
    </row>
    <row r="291" spans="4:4" ht="14.25" customHeight="1" x14ac:dyDescent="0.35">
      <c r="D291" s="28"/>
    </row>
    <row r="292" spans="4:4" ht="14.25" customHeight="1" x14ac:dyDescent="0.35">
      <c r="D292" s="28"/>
    </row>
    <row r="293" spans="4:4" ht="14.25" customHeight="1" x14ac:dyDescent="0.35">
      <c r="D293" s="28"/>
    </row>
    <row r="294" spans="4:4" ht="14.25" customHeight="1" x14ac:dyDescent="0.35">
      <c r="D294" s="28"/>
    </row>
    <row r="295" spans="4:4" ht="14.25" customHeight="1" x14ac:dyDescent="0.35">
      <c r="D295" s="28"/>
    </row>
    <row r="296" spans="4:4" ht="14.25" customHeight="1" x14ac:dyDescent="0.35">
      <c r="D296" s="28"/>
    </row>
    <row r="297" spans="4:4" ht="14.25" customHeight="1" x14ac:dyDescent="0.35">
      <c r="D297" s="28"/>
    </row>
    <row r="298" spans="4:4" ht="14.25" customHeight="1" x14ac:dyDescent="0.35">
      <c r="D298" s="28"/>
    </row>
    <row r="299" spans="4:4" ht="14.25" customHeight="1" x14ac:dyDescent="0.35">
      <c r="D299" s="28"/>
    </row>
    <row r="300" spans="4:4" ht="14.25" customHeight="1" x14ac:dyDescent="0.35">
      <c r="D300" s="28"/>
    </row>
    <row r="301" spans="4:4" ht="14.25" customHeight="1" x14ac:dyDescent="0.35">
      <c r="D301" s="28"/>
    </row>
    <row r="302" spans="4:4" ht="14.25" customHeight="1" x14ac:dyDescent="0.35">
      <c r="D302" s="28"/>
    </row>
    <row r="303" spans="4:4" ht="14.25" customHeight="1" x14ac:dyDescent="0.35">
      <c r="D303" s="28"/>
    </row>
    <row r="304" spans="4:4" ht="14.25" customHeight="1" x14ac:dyDescent="0.35">
      <c r="D304" s="28"/>
    </row>
    <row r="305" spans="4:4" ht="14.25" customHeight="1" x14ac:dyDescent="0.35">
      <c r="D305" s="28"/>
    </row>
    <row r="306" spans="4:4" ht="14.25" customHeight="1" x14ac:dyDescent="0.35">
      <c r="D306" s="28"/>
    </row>
    <row r="307" spans="4:4" ht="14.25" customHeight="1" x14ac:dyDescent="0.35">
      <c r="D307" s="28"/>
    </row>
    <row r="308" spans="4:4" ht="14.25" customHeight="1" x14ac:dyDescent="0.35">
      <c r="D308" s="28"/>
    </row>
    <row r="309" spans="4:4" ht="14.25" customHeight="1" x14ac:dyDescent="0.35">
      <c r="D309" s="28"/>
    </row>
    <row r="310" spans="4:4" ht="14.25" customHeight="1" x14ac:dyDescent="0.35">
      <c r="D310" s="28"/>
    </row>
    <row r="311" spans="4:4" ht="14.25" customHeight="1" x14ac:dyDescent="0.35">
      <c r="D311" s="28"/>
    </row>
    <row r="312" spans="4:4" ht="14.25" customHeight="1" x14ac:dyDescent="0.35">
      <c r="D312" s="28"/>
    </row>
    <row r="313" spans="4:4" ht="14.25" customHeight="1" x14ac:dyDescent="0.35">
      <c r="D313" s="28"/>
    </row>
    <row r="314" spans="4:4" ht="14.25" customHeight="1" x14ac:dyDescent="0.35">
      <c r="D314" s="28"/>
    </row>
    <row r="315" spans="4:4" ht="14.25" customHeight="1" x14ac:dyDescent="0.35">
      <c r="D315" s="28"/>
    </row>
    <row r="316" spans="4:4" ht="14.25" customHeight="1" x14ac:dyDescent="0.35">
      <c r="D316" s="28"/>
    </row>
    <row r="317" spans="4:4" ht="14.25" customHeight="1" x14ac:dyDescent="0.35">
      <c r="D317" s="28"/>
    </row>
    <row r="318" spans="4:4" ht="14.25" customHeight="1" x14ac:dyDescent="0.35">
      <c r="D318" s="28"/>
    </row>
    <row r="319" spans="4:4" ht="14.25" customHeight="1" x14ac:dyDescent="0.35">
      <c r="D319" s="28"/>
    </row>
    <row r="320" spans="4:4" ht="14.25" customHeight="1" x14ac:dyDescent="0.35">
      <c r="D320" s="28"/>
    </row>
    <row r="321" spans="4:4" ht="14.25" customHeight="1" x14ac:dyDescent="0.35">
      <c r="D321" s="28"/>
    </row>
    <row r="322" spans="4:4" ht="14.25" customHeight="1" x14ac:dyDescent="0.35">
      <c r="D322" s="28"/>
    </row>
    <row r="323" spans="4:4" ht="14.25" customHeight="1" x14ac:dyDescent="0.35">
      <c r="D323" s="28"/>
    </row>
    <row r="324" spans="4:4" ht="14.25" customHeight="1" x14ac:dyDescent="0.35">
      <c r="D324" s="28"/>
    </row>
    <row r="325" spans="4:4" ht="14.25" customHeight="1" x14ac:dyDescent="0.35">
      <c r="D325" s="28"/>
    </row>
    <row r="326" spans="4:4" ht="14.25" customHeight="1" x14ac:dyDescent="0.35">
      <c r="D326" s="28"/>
    </row>
    <row r="327" spans="4:4" ht="14.25" customHeight="1" x14ac:dyDescent="0.35">
      <c r="D327" s="28"/>
    </row>
    <row r="328" spans="4:4" ht="14.25" customHeight="1" x14ac:dyDescent="0.35">
      <c r="D328" s="28"/>
    </row>
    <row r="329" spans="4:4" ht="14.25" customHeight="1" x14ac:dyDescent="0.35">
      <c r="D329" s="28"/>
    </row>
    <row r="330" spans="4:4" ht="14.25" customHeight="1" x14ac:dyDescent="0.35">
      <c r="D330" s="28"/>
    </row>
    <row r="331" spans="4:4" ht="14.25" customHeight="1" x14ac:dyDescent="0.35">
      <c r="D331" s="28"/>
    </row>
    <row r="332" spans="4:4" ht="14.25" customHeight="1" x14ac:dyDescent="0.35">
      <c r="D332" s="28"/>
    </row>
    <row r="333" spans="4:4" ht="14.25" customHeight="1" x14ac:dyDescent="0.35">
      <c r="D333" s="28"/>
    </row>
    <row r="334" spans="4:4" ht="14.25" customHeight="1" x14ac:dyDescent="0.35">
      <c r="D334" s="28"/>
    </row>
    <row r="335" spans="4:4" ht="14.25" customHeight="1" x14ac:dyDescent="0.35">
      <c r="D335" s="28"/>
    </row>
    <row r="336" spans="4:4" ht="14.25" customHeight="1" x14ac:dyDescent="0.35">
      <c r="D336" s="28"/>
    </row>
    <row r="337" spans="4:4" ht="14.25" customHeight="1" x14ac:dyDescent="0.35">
      <c r="D337" s="28"/>
    </row>
    <row r="338" spans="4:4" ht="14.25" customHeight="1" x14ac:dyDescent="0.35">
      <c r="D338" s="28"/>
    </row>
    <row r="339" spans="4:4" ht="14.25" customHeight="1" x14ac:dyDescent="0.35">
      <c r="D339" s="28"/>
    </row>
    <row r="340" spans="4:4" ht="14.25" customHeight="1" x14ac:dyDescent="0.35">
      <c r="D340" s="28"/>
    </row>
    <row r="341" spans="4:4" ht="14.25" customHeight="1" x14ac:dyDescent="0.35">
      <c r="D341" s="28"/>
    </row>
    <row r="342" spans="4:4" ht="14.25" customHeight="1" x14ac:dyDescent="0.35">
      <c r="D342" s="28"/>
    </row>
    <row r="343" spans="4:4" ht="14.25" customHeight="1" x14ac:dyDescent="0.35">
      <c r="D343" s="28"/>
    </row>
    <row r="344" spans="4:4" ht="14.25" customHeight="1" x14ac:dyDescent="0.35">
      <c r="D344" s="28"/>
    </row>
    <row r="345" spans="4:4" ht="14.25" customHeight="1" x14ac:dyDescent="0.35">
      <c r="D345" s="28"/>
    </row>
    <row r="346" spans="4:4" ht="14.25" customHeight="1" x14ac:dyDescent="0.35">
      <c r="D346" s="28"/>
    </row>
    <row r="347" spans="4:4" ht="14.25" customHeight="1" x14ac:dyDescent="0.35">
      <c r="D347" s="28"/>
    </row>
    <row r="348" spans="4:4" ht="14.25" customHeight="1" x14ac:dyDescent="0.35">
      <c r="D348" s="28"/>
    </row>
    <row r="349" spans="4:4" ht="14.25" customHeight="1" x14ac:dyDescent="0.35">
      <c r="D349" s="28"/>
    </row>
    <row r="350" spans="4:4" ht="14.25" customHeight="1" x14ac:dyDescent="0.35">
      <c r="D350" s="28"/>
    </row>
    <row r="351" spans="4:4" ht="14.25" customHeight="1" x14ac:dyDescent="0.35">
      <c r="D351" s="28"/>
    </row>
    <row r="352" spans="4:4" ht="14.25" customHeight="1" x14ac:dyDescent="0.35">
      <c r="D352" s="28"/>
    </row>
    <row r="353" spans="4:4" ht="14.25" customHeight="1" x14ac:dyDescent="0.35">
      <c r="D353" s="28"/>
    </row>
    <row r="354" spans="4:4" ht="14.25" customHeight="1" x14ac:dyDescent="0.35">
      <c r="D354" s="28"/>
    </row>
    <row r="355" spans="4:4" ht="14.25" customHeight="1" x14ac:dyDescent="0.35">
      <c r="D355" s="28"/>
    </row>
    <row r="356" spans="4:4" ht="14.25" customHeight="1" x14ac:dyDescent="0.35">
      <c r="D356" s="28"/>
    </row>
    <row r="357" spans="4:4" ht="14.25" customHeight="1" x14ac:dyDescent="0.35">
      <c r="D357" s="28"/>
    </row>
    <row r="358" spans="4:4" ht="14.25" customHeight="1" x14ac:dyDescent="0.35">
      <c r="D358" s="28"/>
    </row>
    <row r="359" spans="4:4" ht="14.25" customHeight="1" x14ac:dyDescent="0.35">
      <c r="D359" s="28"/>
    </row>
    <row r="360" spans="4:4" ht="14.25" customHeight="1" x14ac:dyDescent="0.35">
      <c r="D360" s="28"/>
    </row>
    <row r="361" spans="4:4" ht="14.25" customHeight="1" x14ac:dyDescent="0.35">
      <c r="D361" s="28"/>
    </row>
    <row r="362" spans="4:4" ht="14.25" customHeight="1" x14ac:dyDescent="0.35">
      <c r="D362" s="28"/>
    </row>
    <row r="363" spans="4:4" ht="14.25" customHeight="1" x14ac:dyDescent="0.35">
      <c r="D363" s="28"/>
    </row>
    <row r="364" spans="4:4" ht="14.25" customHeight="1" x14ac:dyDescent="0.35">
      <c r="D364" s="28"/>
    </row>
    <row r="365" spans="4:4" ht="14.25" customHeight="1" x14ac:dyDescent="0.35">
      <c r="D365" s="28"/>
    </row>
    <row r="366" spans="4:4" ht="14.25" customHeight="1" x14ac:dyDescent="0.35">
      <c r="D366" s="28"/>
    </row>
    <row r="367" spans="4:4" ht="14.25" customHeight="1" x14ac:dyDescent="0.35">
      <c r="D367" s="28"/>
    </row>
    <row r="368" spans="4:4" ht="14.25" customHeight="1" x14ac:dyDescent="0.35">
      <c r="D368" s="28"/>
    </row>
    <row r="369" spans="4:4" ht="14.25" customHeight="1" x14ac:dyDescent="0.35">
      <c r="D369" s="28"/>
    </row>
    <row r="370" spans="4:4" ht="14.25" customHeight="1" x14ac:dyDescent="0.35">
      <c r="D370" s="28"/>
    </row>
    <row r="371" spans="4:4" ht="14.25" customHeight="1" x14ac:dyDescent="0.35">
      <c r="D371" s="28"/>
    </row>
    <row r="372" spans="4:4" ht="14.25" customHeight="1" x14ac:dyDescent="0.35">
      <c r="D372" s="28"/>
    </row>
    <row r="373" spans="4:4" ht="14.25" customHeight="1" x14ac:dyDescent="0.35">
      <c r="D373" s="28"/>
    </row>
    <row r="374" spans="4:4" ht="14.25" customHeight="1" x14ac:dyDescent="0.35">
      <c r="D374" s="28"/>
    </row>
    <row r="375" spans="4:4" ht="14.25" customHeight="1" x14ac:dyDescent="0.35">
      <c r="D375" s="28"/>
    </row>
    <row r="376" spans="4:4" ht="14.25" customHeight="1" x14ac:dyDescent="0.35">
      <c r="D376" s="28"/>
    </row>
    <row r="377" spans="4:4" ht="14.25" customHeight="1" x14ac:dyDescent="0.35">
      <c r="D377" s="28"/>
    </row>
    <row r="378" spans="4:4" ht="14.25" customHeight="1" x14ac:dyDescent="0.35">
      <c r="D378" s="28"/>
    </row>
    <row r="379" spans="4:4" ht="14.25" customHeight="1" x14ac:dyDescent="0.35">
      <c r="D379" s="28"/>
    </row>
    <row r="380" spans="4:4" ht="14.25" customHeight="1" x14ac:dyDescent="0.35">
      <c r="D380" s="28"/>
    </row>
    <row r="381" spans="4:4" ht="14.25" customHeight="1" x14ac:dyDescent="0.35">
      <c r="D381" s="28"/>
    </row>
    <row r="382" spans="4:4" ht="14.25" customHeight="1" x14ac:dyDescent="0.35">
      <c r="D382" s="28"/>
    </row>
    <row r="383" spans="4:4" ht="14.25" customHeight="1" x14ac:dyDescent="0.35">
      <c r="D383" s="28"/>
    </row>
    <row r="384" spans="4:4" ht="14.25" customHeight="1" x14ac:dyDescent="0.35">
      <c r="D384" s="28"/>
    </row>
    <row r="385" spans="4:4" ht="14.25" customHeight="1" x14ac:dyDescent="0.35">
      <c r="D385" s="28"/>
    </row>
    <row r="386" spans="4:4" ht="14.25" customHeight="1" x14ac:dyDescent="0.35">
      <c r="D386" s="28"/>
    </row>
    <row r="387" spans="4:4" ht="14.25" customHeight="1" x14ac:dyDescent="0.35">
      <c r="D387" s="28"/>
    </row>
    <row r="388" spans="4:4" ht="14.25" customHeight="1" x14ac:dyDescent="0.35">
      <c r="D388" s="28"/>
    </row>
    <row r="389" spans="4:4" ht="14.25" customHeight="1" x14ac:dyDescent="0.35">
      <c r="D389" s="28"/>
    </row>
    <row r="390" spans="4:4" ht="14.25" customHeight="1" x14ac:dyDescent="0.35">
      <c r="D390" s="28"/>
    </row>
    <row r="391" spans="4:4" ht="14.25" customHeight="1" x14ac:dyDescent="0.35">
      <c r="D391" s="28"/>
    </row>
    <row r="392" spans="4:4" ht="14.25" customHeight="1" x14ac:dyDescent="0.35">
      <c r="D392" s="28"/>
    </row>
    <row r="393" spans="4:4" ht="14.25" customHeight="1" x14ac:dyDescent="0.35">
      <c r="D393" s="28"/>
    </row>
    <row r="394" spans="4:4" ht="14.25" customHeight="1" x14ac:dyDescent="0.35">
      <c r="D394" s="28"/>
    </row>
    <row r="395" spans="4:4" ht="14.25" customHeight="1" x14ac:dyDescent="0.35">
      <c r="D395" s="28"/>
    </row>
    <row r="396" spans="4:4" ht="14.25" customHeight="1" x14ac:dyDescent="0.35">
      <c r="D396" s="28"/>
    </row>
    <row r="397" spans="4:4" ht="14.25" customHeight="1" x14ac:dyDescent="0.35">
      <c r="D397" s="28"/>
    </row>
    <row r="398" spans="4:4" ht="14.25" customHeight="1" x14ac:dyDescent="0.35">
      <c r="D398" s="28"/>
    </row>
    <row r="399" spans="4:4" ht="14.25" customHeight="1" x14ac:dyDescent="0.35">
      <c r="D399" s="28"/>
    </row>
    <row r="400" spans="4:4" ht="14.25" customHeight="1" x14ac:dyDescent="0.35">
      <c r="D400" s="28"/>
    </row>
    <row r="401" spans="4:4" ht="14.25" customHeight="1" x14ac:dyDescent="0.35">
      <c r="D401" s="28"/>
    </row>
    <row r="402" spans="4:4" ht="14.25" customHeight="1" x14ac:dyDescent="0.35">
      <c r="D402" s="28"/>
    </row>
    <row r="403" spans="4:4" ht="14.25" customHeight="1" x14ac:dyDescent="0.35">
      <c r="D403" s="28"/>
    </row>
    <row r="404" spans="4:4" ht="14.25" customHeight="1" x14ac:dyDescent="0.35">
      <c r="D404" s="28"/>
    </row>
    <row r="405" spans="4:4" ht="14.25" customHeight="1" x14ac:dyDescent="0.35">
      <c r="D405" s="28"/>
    </row>
    <row r="406" spans="4:4" ht="14.25" customHeight="1" x14ac:dyDescent="0.35">
      <c r="D406" s="28"/>
    </row>
    <row r="407" spans="4:4" ht="14.25" customHeight="1" x14ac:dyDescent="0.35">
      <c r="D407" s="28"/>
    </row>
    <row r="408" spans="4:4" ht="14.25" customHeight="1" x14ac:dyDescent="0.35">
      <c r="D408" s="28"/>
    </row>
    <row r="409" spans="4:4" ht="14.25" customHeight="1" x14ac:dyDescent="0.35">
      <c r="D409" s="28"/>
    </row>
    <row r="410" spans="4:4" ht="14.25" customHeight="1" x14ac:dyDescent="0.35">
      <c r="D410" s="28"/>
    </row>
    <row r="411" spans="4:4" ht="14.25" customHeight="1" x14ac:dyDescent="0.35">
      <c r="D411" s="28"/>
    </row>
    <row r="412" spans="4:4" ht="14.25" customHeight="1" x14ac:dyDescent="0.35">
      <c r="D412" s="28"/>
    </row>
    <row r="413" spans="4:4" ht="14.25" customHeight="1" x14ac:dyDescent="0.35">
      <c r="D413" s="28"/>
    </row>
    <row r="414" spans="4:4" ht="14.25" customHeight="1" x14ac:dyDescent="0.35">
      <c r="D414" s="28"/>
    </row>
    <row r="415" spans="4:4" ht="14.25" customHeight="1" x14ac:dyDescent="0.35">
      <c r="D415" s="28"/>
    </row>
    <row r="416" spans="4:4" ht="14.25" customHeight="1" x14ac:dyDescent="0.35">
      <c r="D416" s="28"/>
    </row>
    <row r="417" spans="4:4" ht="14.25" customHeight="1" x14ac:dyDescent="0.35">
      <c r="D417" s="28"/>
    </row>
    <row r="418" spans="4:4" ht="14.25" customHeight="1" x14ac:dyDescent="0.35">
      <c r="D418" s="28"/>
    </row>
    <row r="419" spans="4:4" ht="14.25" customHeight="1" x14ac:dyDescent="0.35">
      <c r="D419" s="28"/>
    </row>
    <row r="420" spans="4:4" ht="14.25" customHeight="1" x14ac:dyDescent="0.35">
      <c r="D420" s="28"/>
    </row>
    <row r="421" spans="4:4" ht="14.25" customHeight="1" x14ac:dyDescent="0.35">
      <c r="D421" s="28"/>
    </row>
    <row r="422" spans="4:4" ht="14.25" customHeight="1" x14ac:dyDescent="0.35">
      <c r="D422" s="28"/>
    </row>
    <row r="423" spans="4:4" ht="14.25" customHeight="1" x14ac:dyDescent="0.35">
      <c r="D423" s="28"/>
    </row>
    <row r="424" spans="4:4" ht="14.25" customHeight="1" x14ac:dyDescent="0.35">
      <c r="D424" s="28"/>
    </row>
    <row r="425" spans="4:4" ht="14.25" customHeight="1" x14ac:dyDescent="0.35">
      <c r="D425" s="28"/>
    </row>
    <row r="426" spans="4:4" ht="14.25" customHeight="1" x14ac:dyDescent="0.35">
      <c r="D426" s="28"/>
    </row>
    <row r="427" spans="4:4" ht="14.25" customHeight="1" x14ac:dyDescent="0.35">
      <c r="D427" s="28"/>
    </row>
    <row r="428" spans="4:4" ht="14.25" customHeight="1" x14ac:dyDescent="0.35">
      <c r="D428" s="28"/>
    </row>
    <row r="429" spans="4:4" ht="14.25" customHeight="1" x14ac:dyDescent="0.35">
      <c r="D429" s="28"/>
    </row>
    <row r="430" spans="4:4" ht="14.25" customHeight="1" x14ac:dyDescent="0.35">
      <c r="D430" s="28"/>
    </row>
    <row r="431" spans="4:4" ht="14.25" customHeight="1" x14ac:dyDescent="0.35">
      <c r="D431" s="28"/>
    </row>
    <row r="432" spans="4:4" ht="14.25" customHeight="1" x14ac:dyDescent="0.35">
      <c r="D432" s="28"/>
    </row>
    <row r="433" spans="4:4" ht="14.25" customHeight="1" x14ac:dyDescent="0.35">
      <c r="D433" s="28"/>
    </row>
    <row r="434" spans="4:4" ht="14.25" customHeight="1" x14ac:dyDescent="0.35">
      <c r="D434" s="28"/>
    </row>
    <row r="435" spans="4:4" ht="14.25" customHeight="1" x14ac:dyDescent="0.35">
      <c r="D435" s="28"/>
    </row>
    <row r="436" spans="4:4" ht="14.25" customHeight="1" x14ac:dyDescent="0.35">
      <c r="D436" s="28"/>
    </row>
    <row r="437" spans="4:4" ht="14.25" customHeight="1" x14ac:dyDescent="0.35">
      <c r="D437" s="28"/>
    </row>
    <row r="438" spans="4:4" ht="14.25" customHeight="1" x14ac:dyDescent="0.35">
      <c r="D438" s="28"/>
    </row>
    <row r="439" spans="4:4" ht="14.25" customHeight="1" x14ac:dyDescent="0.35">
      <c r="D439" s="28"/>
    </row>
    <row r="440" spans="4:4" ht="14.25" customHeight="1" x14ac:dyDescent="0.35">
      <c r="D440" s="28"/>
    </row>
    <row r="441" spans="4:4" ht="14.25" customHeight="1" x14ac:dyDescent="0.35">
      <c r="D441" s="28"/>
    </row>
    <row r="442" spans="4:4" ht="14.25" customHeight="1" x14ac:dyDescent="0.35">
      <c r="D442" s="28"/>
    </row>
    <row r="443" spans="4:4" ht="14.25" customHeight="1" x14ac:dyDescent="0.35">
      <c r="D443" s="28"/>
    </row>
    <row r="444" spans="4:4" ht="14.25" customHeight="1" x14ac:dyDescent="0.35">
      <c r="D444" s="28"/>
    </row>
    <row r="445" spans="4:4" ht="14.25" customHeight="1" x14ac:dyDescent="0.35">
      <c r="D445" s="28"/>
    </row>
    <row r="446" spans="4:4" ht="14.25" customHeight="1" x14ac:dyDescent="0.35">
      <c r="D446" s="28"/>
    </row>
    <row r="447" spans="4:4" ht="14.25" customHeight="1" x14ac:dyDescent="0.35">
      <c r="D447" s="28"/>
    </row>
    <row r="448" spans="4:4" ht="14.25" customHeight="1" x14ac:dyDescent="0.35">
      <c r="D448" s="28"/>
    </row>
    <row r="449" spans="4:4" ht="14.25" customHeight="1" x14ac:dyDescent="0.35">
      <c r="D449" s="28"/>
    </row>
    <row r="450" spans="4:4" ht="14.25" customHeight="1" x14ac:dyDescent="0.35">
      <c r="D450" s="28"/>
    </row>
    <row r="451" spans="4:4" ht="14.25" customHeight="1" x14ac:dyDescent="0.35">
      <c r="D451" s="28"/>
    </row>
    <row r="452" spans="4:4" ht="14.25" customHeight="1" x14ac:dyDescent="0.35">
      <c r="D452" s="28"/>
    </row>
    <row r="453" spans="4:4" ht="14.25" customHeight="1" x14ac:dyDescent="0.35">
      <c r="D453" s="28"/>
    </row>
    <row r="454" spans="4:4" ht="14.25" customHeight="1" x14ac:dyDescent="0.35">
      <c r="D454" s="28"/>
    </row>
    <row r="455" spans="4:4" ht="14.25" customHeight="1" x14ac:dyDescent="0.35">
      <c r="D455" s="28"/>
    </row>
    <row r="456" spans="4:4" ht="14.25" customHeight="1" x14ac:dyDescent="0.35">
      <c r="D456" s="28"/>
    </row>
    <row r="457" spans="4:4" ht="14.25" customHeight="1" x14ac:dyDescent="0.35">
      <c r="D457" s="28"/>
    </row>
    <row r="458" spans="4:4" ht="14.25" customHeight="1" x14ac:dyDescent="0.35">
      <c r="D458" s="28"/>
    </row>
    <row r="459" spans="4:4" ht="14.25" customHeight="1" x14ac:dyDescent="0.35">
      <c r="D459" s="28"/>
    </row>
    <row r="460" spans="4:4" ht="14.25" customHeight="1" x14ac:dyDescent="0.35">
      <c r="D460" s="28"/>
    </row>
    <row r="461" spans="4:4" ht="14.25" customHeight="1" x14ac:dyDescent="0.35">
      <c r="D461" s="28"/>
    </row>
    <row r="462" spans="4:4" ht="14.25" customHeight="1" x14ac:dyDescent="0.35">
      <c r="D462" s="28"/>
    </row>
    <row r="463" spans="4:4" ht="14.25" customHeight="1" x14ac:dyDescent="0.35">
      <c r="D463" s="28"/>
    </row>
    <row r="464" spans="4:4" ht="14.25" customHeight="1" x14ac:dyDescent="0.35">
      <c r="D464" s="28"/>
    </row>
    <row r="465" spans="4:4" ht="14.25" customHeight="1" x14ac:dyDescent="0.35">
      <c r="D465" s="28"/>
    </row>
    <row r="466" spans="4:4" ht="14.25" customHeight="1" x14ac:dyDescent="0.35">
      <c r="D466" s="28"/>
    </row>
    <row r="467" spans="4:4" ht="14.25" customHeight="1" x14ac:dyDescent="0.35">
      <c r="D467" s="28"/>
    </row>
    <row r="468" spans="4:4" ht="14.25" customHeight="1" x14ac:dyDescent="0.35">
      <c r="D468" s="28"/>
    </row>
    <row r="469" spans="4:4" ht="14.25" customHeight="1" x14ac:dyDescent="0.35">
      <c r="D469" s="28"/>
    </row>
    <row r="470" spans="4:4" ht="14.25" customHeight="1" x14ac:dyDescent="0.35">
      <c r="D470" s="28"/>
    </row>
    <row r="471" spans="4:4" ht="14.25" customHeight="1" x14ac:dyDescent="0.35">
      <c r="D471" s="28"/>
    </row>
    <row r="472" spans="4:4" ht="14.25" customHeight="1" x14ac:dyDescent="0.35">
      <c r="D472" s="28"/>
    </row>
    <row r="473" spans="4:4" ht="14.25" customHeight="1" x14ac:dyDescent="0.35">
      <c r="D473" s="28"/>
    </row>
    <row r="474" spans="4:4" ht="14.25" customHeight="1" x14ac:dyDescent="0.35">
      <c r="D474" s="28"/>
    </row>
    <row r="475" spans="4:4" ht="14.25" customHeight="1" x14ac:dyDescent="0.35">
      <c r="D475" s="28"/>
    </row>
    <row r="476" spans="4:4" ht="14.25" customHeight="1" x14ac:dyDescent="0.35">
      <c r="D476" s="28"/>
    </row>
    <row r="477" spans="4:4" ht="14.25" customHeight="1" x14ac:dyDescent="0.35">
      <c r="D477" s="28"/>
    </row>
    <row r="478" spans="4:4" ht="14.25" customHeight="1" x14ac:dyDescent="0.35">
      <c r="D478" s="28"/>
    </row>
    <row r="479" spans="4:4" ht="14.25" customHeight="1" x14ac:dyDescent="0.35">
      <c r="D479" s="28"/>
    </row>
    <row r="480" spans="4:4" ht="14.25" customHeight="1" x14ac:dyDescent="0.35">
      <c r="D480" s="28"/>
    </row>
    <row r="481" spans="4:4" ht="14.25" customHeight="1" x14ac:dyDescent="0.35">
      <c r="D481" s="28"/>
    </row>
    <row r="482" spans="4:4" ht="14.25" customHeight="1" x14ac:dyDescent="0.35">
      <c r="D482" s="28"/>
    </row>
    <row r="483" spans="4:4" ht="14.25" customHeight="1" x14ac:dyDescent="0.35">
      <c r="D483" s="28"/>
    </row>
    <row r="484" spans="4:4" ht="14.25" customHeight="1" x14ac:dyDescent="0.35">
      <c r="D484" s="28"/>
    </row>
    <row r="485" spans="4:4" ht="14.25" customHeight="1" x14ac:dyDescent="0.35">
      <c r="D485" s="28"/>
    </row>
    <row r="486" spans="4:4" ht="14.25" customHeight="1" x14ac:dyDescent="0.35">
      <c r="D486" s="28"/>
    </row>
    <row r="487" spans="4:4" ht="14.25" customHeight="1" x14ac:dyDescent="0.35">
      <c r="D487" s="28"/>
    </row>
    <row r="488" spans="4:4" ht="14.25" customHeight="1" x14ac:dyDescent="0.35">
      <c r="D488" s="28"/>
    </row>
    <row r="489" spans="4:4" ht="14.25" customHeight="1" x14ac:dyDescent="0.35">
      <c r="D489" s="28"/>
    </row>
    <row r="490" spans="4:4" ht="14.25" customHeight="1" x14ac:dyDescent="0.35">
      <c r="D490" s="28"/>
    </row>
    <row r="491" spans="4:4" ht="14.25" customHeight="1" x14ac:dyDescent="0.35">
      <c r="D491" s="28"/>
    </row>
    <row r="492" spans="4:4" ht="14.25" customHeight="1" x14ac:dyDescent="0.35">
      <c r="D492" s="28"/>
    </row>
    <row r="493" spans="4:4" ht="14.25" customHeight="1" x14ac:dyDescent="0.35">
      <c r="D493" s="28"/>
    </row>
    <row r="494" spans="4:4" ht="14.25" customHeight="1" x14ac:dyDescent="0.35">
      <c r="D494" s="28"/>
    </row>
    <row r="495" spans="4:4" ht="14.25" customHeight="1" x14ac:dyDescent="0.35">
      <c r="D495" s="28"/>
    </row>
    <row r="496" spans="4:4" ht="14.25" customHeight="1" x14ac:dyDescent="0.35">
      <c r="D496" s="28"/>
    </row>
    <row r="497" spans="4:4" ht="14.25" customHeight="1" x14ac:dyDescent="0.35">
      <c r="D497" s="28"/>
    </row>
    <row r="498" spans="4:4" ht="14.25" customHeight="1" x14ac:dyDescent="0.35">
      <c r="D498" s="28"/>
    </row>
    <row r="499" spans="4:4" ht="14.25" customHeight="1" x14ac:dyDescent="0.35">
      <c r="D499" s="28"/>
    </row>
    <row r="500" spans="4:4" ht="14.25" customHeight="1" x14ac:dyDescent="0.35">
      <c r="D500" s="28"/>
    </row>
    <row r="501" spans="4:4" ht="14.25" customHeight="1" x14ac:dyDescent="0.35">
      <c r="D501" s="28"/>
    </row>
    <row r="502" spans="4:4" ht="14.25" customHeight="1" x14ac:dyDescent="0.35">
      <c r="D502" s="28"/>
    </row>
    <row r="503" spans="4:4" ht="14.25" customHeight="1" x14ac:dyDescent="0.35">
      <c r="D503" s="28"/>
    </row>
    <row r="504" spans="4:4" ht="14.25" customHeight="1" x14ac:dyDescent="0.35">
      <c r="D504" s="28"/>
    </row>
    <row r="505" spans="4:4" ht="14.25" customHeight="1" x14ac:dyDescent="0.35">
      <c r="D505" s="28"/>
    </row>
    <row r="506" spans="4:4" ht="14.25" customHeight="1" x14ac:dyDescent="0.35">
      <c r="D506" s="28"/>
    </row>
    <row r="507" spans="4:4" ht="14.25" customHeight="1" x14ac:dyDescent="0.35">
      <c r="D507" s="28"/>
    </row>
    <row r="508" spans="4:4" ht="14.25" customHeight="1" x14ac:dyDescent="0.35">
      <c r="D508" s="28"/>
    </row>
    <row r="509" spans="4:4" ht="14.25" customHeight="1" x14ac:dyDescent="0.35">
      <c r="D509" s="28"/>
    </row>
    <row r="510" spans="4:4" ht="14.25" customHeight="1" x14ac:dyDescent="0.35">
      <c r="D510" s="28"/>
    </row>
    <row r="511" spans="4:4" ht="14.25" customHeight="1" x14ac:dyDescent="0.35">
      <c r="D511" s="28"/>
    </row>
    <row r="512" spans="4:4" ht="14.25" customHeight="1" x14ac:dyDescent="0.35">
      <c r="D512" s="28"/>
    </row>
    <row r="513" spans="4:4" ht="14.25" customHeight="1" x14ac:dyDescent="0.35">
      <c r="D513" s="28"/>
    </row>
    <row r="514" spans="4:4" ht="14.25" customHeight="1" x14ac:dyDescent="0.35">
      <c r="D514" s="28"/>
    </row>
    <row r="515" spans="4:4" ht="14.25" customHeight="1" x14ac:dyDescent="0.35">
      <c r="D515" s="28"/>
    </row>
    <row r="516" spans="4:4" ht="14.25" customHeight="1" x14ac:dyDescent="0.35">
      <c r="D516" s="28"/>
    </row>
    <row r="517" spans="4:4" ht="14.25" customHeight="1" x14ac:dyDescent="0.35">
      <c r="D517" s="28"/>
    </row>
    <row r="518" spans="4:4" ht="14.25" customHeight="1" x14ac:dyDescent="0.35">
      <c r="D518" s="28"/>
    </row>
    <row r="519" spans="4:4" ht="14.25" customHeight="1" x14ac:dyDescent="0.35">
      <c r="D519" s="28"/>
    </row>
    <row r="520" spans="4:4" ht="14.25" customHeight="1" x14ac:dyDescent="0.35">
      <c r="D520" s="28"/>
    </row>
    <row r="521" spans="4:4" ht="14.25" customHeight="1" x14ac:dyDescent="0.35">
      <c r="D521" s="28"/>
    </row>
    <row r="522" spans="4:4" ht="14.25" customHeight="1" x14ac:dyDescent="0.35">
      <c r="D522" s="28"/>
    </row>
    <row r="523" spans="4:4" ht="14.25" customHeight="1" x14ac:dyDescent="0.35">
      <c r="D523" s="28"/>
    </row>
    <row r="524" spans="4:4" ht="14.25" customHeight="1" x14ac:dyDescent="0.35">
      <c r="D524" s="28"/>
    </row>
    <row r="525" spans="4:4" ht="14.25" customHeight="1" x14ac:dyDescent="0.35">
      <c r="D525" s="28"/>
    </row>
    <row r="526" spans="4:4" ht="14.25" customHeight="1" x14ac:dyDescent="0.35">
      <c r="D526" s="28"/>
    </row>
    <row r="527" spans="4:4" ht="14.25" customHeight="1" x14ac:dyDescent="0.35">
      <c r="D527" s="28"/>
    </row>
    <row r="528" spans="4:4" ht="14.25" customHeight="1" x14ac:dyDescent="0.35">
      <c r="D528" s="28"/>
    </row>
    <row r="529" spans="4:4" ht="14.25" customHeight="1" x14ac:dyDescent="0.35">
      <c r="D529" s="28"/>
    </row>
    <row r="530" spans="4:4" ht="14.25" customHeight="1" x14ac:dyDescent="0.35">
      <c r="D530" s="28"/>
    </row>
    <row r="531" spans="4:4" ht="14.25" customHeight="1" x14ac:dyDescent="0.35">
      <c r="D531" s="28"/>
    </row>
    <row r="532" spans="4:4" ht="14.25" customHeight="1" x14ac:dyDescent="0.35">
      <c r="D532" s="28"/>
    </row>
    <row r="533" spans="4:4" ht="14.25" customHeight="1" x14ac:dyDescent="0.35">
      <c r="D533" s="28"/>
    </row>
    <row r="534" spans="4:4" ht="14.25" customHeight="1" x14ac:dyDescent="0.35">
      <c r="D534" s="28"/>
    </row>
    <row r="535" spans="4:4" ht="14.25" customHeight="1" x14ac:dyDescent="0.35">
      <c r="D535" s="28"/>
    </row>
    <row r="536" spans="4:4" ht="14.25" customHeight="1" x14ac:dyDescent="0.35">
      <c r="D536" s="28"/>
    </row>
    <row r="537" spans="4:4" ht="14.25" customHeight="1" x14ac:dyDescent="0.35">
      <c r="D537" s="28"/>
    </row>
    <row r="538" spans="4:4" ht="14.25" customHeight="1" x14ac:dyDescent="0.35">
      <c r="D538" s="28"/>
    </row>
    <row r="539" spans="4:4" ht="14.25" customHeight="1" x14ac:dyDescent="0.35">
      <c r="D539" s="28"/>
    </row>
    <row r="540" spans="4:4" ht="14.25" customHeight="1" x14ac:dyDescent="0.35">
      <c r="D540" s="28"/>
    </row>
    <row r="541" spans="4:4" ht="14.25" customHeight="1" x14ac:dyDescent="0.35">
      <c r="D541" s="28"/>
    </row>
    <row r="542" spans="4:4" ht="14.25" customHeight="1" x14ac:dyDescent="0.35">
      <c r="D542" s="28"/>
    </row>
    <row r="543" spans="4:4" ht="14.25" customHeight="1" x14ac:dyDescent="0.35">
      <c r="D543" s="28"/>
    </row>
    <row r="544" spans="4:4" ht="14.25" customHeight="1" x14ac:dyDescent="0.35">
      <c r="D544" s="28"/>
    </row>
    <row r="545" spans="4:4" ht="14.25" customHeight="1" x14ac:dyDescent="0.35">
      <c r="D545" s="28"/>
    </row>
    <row r="546" spans="4:4" ht="14.25" customHeight="1" x14ac:dyDescent="0.35">
      <c r="D546" s="28"/>
    </row>
    <row r="547" spans="4:4" ht="14.25" customHeight="1" x14ac:dyDescent="0.35">
      <c r="D547" s="28"/>
    </row>
    <row r="548" spans="4:4" ht="14.25" customHeight="1" x14ac:dyDescent="0.35">
      <c r="D548" s="28"/>
    </row>
    <row r="549" spans="4:4" ht="14.25" customHeight="1" x14ac:dyDescent="0.35">
      <c r="D549" s="28"/>
    </row>
    <row r="550" spans="4:4" ht="14.25" customHeight="1" x14ac:dyDescent="0.35">
      <c r="D550" s="28"/>
    </row>
    <row r="551" spans="4:4" ht="14.25" customHeight="1" x14ac:dyDescent="0.35">
      <c r="D551" s="28"/>
    </row>
    <row r="552" spans="4:4" ht="14.25" customHeight="1" x14ac:dyDescent="0.35">
      <c r="D552" s="28"/>
    </row>
    <row r="553" spans="4:4" ht="14.25" customHeight="1" x14ac:dyDescent="0.35">
      <c r="D553" s="28"/>
    </row>
    <row r="554" spans="4:4" ht="14.25" customHeight="1" x14ac:dyDescent="0.35">
      <c r="D554" s="28"/>
    </row>
    <row r="555" spans="4:4" ht="14.25" customHeight="1" x14ac:dyDescent="0.35">
      <c r="D555" s="28"/>
    </row>
    <row r="556" spans="4:4" ht="14.25" customHeight="1" x14ac:dyDescent="0.35">
      <c r="D556" s="28"/>
    </row>
    <row r="557" spans="4:4" ht="14.25" customHeight="1" x14ac:dyDescent="0.35">
      <c r="D557" s="28"/>
    </row>
    <row r="558" spans="4:4" ht="14.25" customHeight="1" x14ac:dyDescent="0.35">
      <c r="D558" s="28"/>
    </row>
    <row r="559" spans="4:4" ht="14.25" customHeight="1" x14ac:dyDescent="0.35">
      <c r="D559" s="28"/>
    </row>
    <row r="560" spans="4:4" ht="14.25" customHeight="1" x14ac:dyDescent="0.35">
      <c r="D560" s="28"/>
    </row>
    <row r="561" spans="4:4" ht="14.25" customHeight="1" x14ac:dyDescent="0.35">
      <c r="D561" s="28"/>
    </row>
    <row r="562" spans="4:4" ht="14.25" customHeight="1" x14ac:dyDescent="0.35">
      <c r="D562" s="28"/>
    </row>
    <row r="563" spans="4:4" ht="14.25" customHeight="1" x14ac:dyDescent="0.35">
      <c r="D563" s="28"/>
    </row>
    <row r="564" spans="4:4" ht="14.25" customHeight="1" x14ac:dyDescent="0.35">
      <c r="D564" s="28"/>
    </row>
    <row r="565" spans="4:4" ht="14.25" customHeight="1" x14ac:dyDescent="0.35">
      <c r="D565" s="28"/>
    </row>
    <row r="566" spans="4:4" ht="14.25" customHeight="1" x14ac:dyDescent="0.35">
      <c r="D566" s="28"/>
    </row>
    <row r="567" spans="4:4" ht="14.25" customHeight="1" x14ac:dyDescent="0.35">
      <c r="D567" s="28"/>
    </row>
    <row r="568" spans="4:4" ht="14.25" customHeight="1" x14ac:dyDescent="0.35">
      <c r="D568" s="28"/>
    </row>
    <row r="569" spans="4:4" ht="14.25" customHeight="1" x14ac:dyDescent="0.35">
      <c r="D569" s="28"/>
    </row>
    <row r="570" spans="4:4" ht="14.25" customHeight="1" x14ac:dyDescent="0.35">
      <c r="D570" s="28"/>
    </row>
    <row r="571" spans="4:4" ht="14.25" customHeight="1" x14ac:dyDescent="0.35">
      <c r="D571" s="28"/>
    </row>
    <row r="572" spans="4:4" ht="14.25" customHeight="1" x14ac:dyDescent="0.35">
      <c r="D572" s="28"/>
    </row>
    <row r="573" spans="4:4" ht="14.25" customHeight="1" x14ac:dyDescent="0.35">
      <c r="D573" s="28"/>
    </row>
    <row r="574" spans="4:4" ht="14.25" customHeight="1" x14ac:dyDescent="0.35">
      <c r="D574" s="28"/>
    </row>
    <row r="575" spans="4:4" ht="14.25" customHeight="1" x14ac:dyDescent="0.35">
      <c r="D575" s="28"/>
    </row>
    <row r="576" spans="4:4" ht="14.25" customHeight="1" x14ac:dyDescent="0.35">
      <c r="D576" s="28"/>
    </row>
    <row r="577" spans="4:4" ht="14.25" customHeight="1" x14ac:dyDescent="0.35">
      <c r="D577" s="28"/>
    </row>
    <row r="578" spans="4:4" ht="14.25" customHeight="1" x14ac:dyDescent="0.35">
      <c r="D578" s="28"/>
    </row>
    <row r="579" spans="4:4" ht="14.25" customHeight="1" x14ac:dyDescent="0.35">
      <c r="D579" s="28"/>
    </row>
    <row r="580" spans="4:4" ht="14.25" customHeight="1" x14ac:dyDescent="0.35">
      <c r="D580" s="28"/>
    </row>
    <row r="581" spans="4:4" ht="14.25" customHeight="1" x14ac:dyDescent="0.35">
      <c r="D581" s="28"/>
    </row>
    <row r="582" spans="4:4" ht="14.25" customHeight="1" x14ac:dyDescent="0.35">
      <c r="D582" s="28"/>
    </row>
    <row r="583" spans="4:4" ht="14.25" customHeight="1" x14ac:dyDescent="0.35">
      <c r="D583" s="28"/>
    </row>
    <row r="584" spans="4:4" ht="14.25" customHeight="1" x14ac:dyDescent="0.35">
      <c r="D584" s="28"/>
    </row>
    <row r="585" spans="4:4" ht="14.25" customHeight="1" x14ac:dyDescent="0.35">
      <c r="D585" s="28"/>
    </row>
    <row r="586" spans="4:4" ht="14.25" customHeight="1" x14ac:dyDescent="0.35">
      <c r="D586" s="28"/>
    </row>
    <row r="587" spans="4:4" ht="14.25" customHeight="1" x14ac:dyDescent="0.35">
      <c r="D587" s="28"/>
    </row>
    <row r="588" spans="4:4" ht="14.25" customHeight="1" x14ac:dyDescent="0.35">
      <c r="D588" s="28"/>
    </row>
    <row r="589" spans="4:4" ht="14.25" customHeight="1" x14ac:dyDescent="0.35">
      <c r="D589" s="28"/>
    </row>
    <row r="590" spans="4:4" ht="14.25" customHeight="1" x14ac:dyDescent="0.35">
      <c r="D590" s="28"/>
    </row>
    <row r="591" spans="4:4" ht="14.25" customHeight="1" x14ac:dyDescent="0.35">
      <c r="D591" s="28"/>
    </row>
    <row r="592" spans="4:4" ht="14.25" customHeight="1" x14ac:dyDescent="0.35">
      <c r="D592" s="28"/>
    </row>
    <row r="593" spans="4:4" ht="14.25" customHeight="1" x14ac:dyDescent="0.35">
      <c r="D593" s="28"/>
    </row>
    <row r="594" spans="4:4" ht="14.25" customHeight="1" x14ac:dyDescent="0.35">
      <c r="D594" s="28"/>
    </row>
    <row r="595" spans="4:4" ht="14.25" customHeight="1" x14ac:dyDescent="0.35">
      <c r="D595" s="28"/>
    </row>
    <row r="596" spans="4:4" ht="14.25" customHeight="1" x14ac:dyDescent="0.35">
      <c r="D596" s="28"/>
    </row>
    <row r="597" spans="4:4" ht="14.25" customHeight="1" x14ac:dyDescent="0.35">
      <c r="D597" s="28"/>
    </row>
    <row r="598" spans="4:4" ht="14.25" customHeight="1" x14ac:dyDescent="0.35">
      <c r="D598" s="28"/>
    </row>
    <row r="599" spans="4:4" ht="14.25" customHeight="1" x14ac:dyDescent="0.35">
      <c r="D599" s="28"/>
    </row>
    <row r="600" spans="4:4" ht="14.25" customHeight="1" x14ac:dyDescent="0.35">
      <c r="D600" s="28"/>
    </row>
    <row r="601" spans="4:4" ht="14.25" customHeight="1" x14ac:dyDescent="0.35">
      <c r="D601" s="28"/>
    </row>
    <row r="602" spans="4:4" ht="14.25" customHeight="1" x14ac:dyDescent="0.35">
      <c r="D602" s="28"/>
    </row>
    <row r="603" spans="4:4" ht="14.25" customHeight="1" x14ac:dyDescent="0.35">
      <c r="D603" s="28"/>
    </row>
    <row r="604" spans="4:4" ht="14.25" customHeight="1" x14ac:dyDescent="0.35">
      <c r="D604" s="28"/>
    </row>
    <row r="605" spans="4:4" ht="14.25" customHeight="1" x14ac:dyDescent="0.35">
      <c r="D605" s="28"/>
    </row>
    <row r="606" spans="4:4" ht="14.25" customHeight="1" x14ac:dyDescent="0.35">
      <c r="D606" s="28"/>
    </row>
    <row r="607" spans="4:4" ht="14.25" customHeight="1" x14ac:dyDescent="0.35">
      <c r="D607" s="28"/>
    </row>
    <row r="608" spans="4:4" ht="14.25" customHeight="1" x14ac:dyDescent="0.35">
      <c r="D608" s="28"/>
    </row>
    <row r="609" spans="4:4" ht="14.25" customHeight="1" x14ac:dyDescent="0.35">
      <c r="D609" s="28"/>
    </row>
    <row r="610" spans="4:4" ht="14.25" customHeight="1" x14ac:dyDescent="0.35">
      <c r="D610" s="28"/>
    </row>
    <row r="611" spans="4:4" ht="14.25" customHeight="1" x14ac:dyDescent="0.35">
      <c r="D611" s="28"/>
    </row>
    <row r="612" spans="4:4" ht="14.25" customHeight="1" x14ac:dyDescent="0.35">
      <c r="D612" s="28"/>
    </row>
    <row r="613" spans="4:4" ht="14.25" customHeight="1" x14ac:dyDescent="0.35">
      <c r="D613" s="28"/>
    </row>
    <row r="614" spans="4:4" ht="14.25" customHeight="1" x14ac:dyDescent="0.35">
      <c r="D614" s="28"/>
    </row>
    <row r="615" spans="4:4" ht="14.25" customHeight="1" x14ac:dyDescent="0.35">
      <c r="D615" s="28"/>
    </row>
    <row r="616" spans="4:4" ht="14.25" customHeight="1" x14ac:dyDescent="0.35">
      <c r="D616" s="28"/>
    </row>
    <row r="617" spans="4:4" ht="14.25" customHeight="1" x14ac:dyDescent="0.35">
      <c r="D617" s="28"/>
    </row>
    <row r="618" spans="4:4" ht="14.25" customHeight="1" x14ac:dyDescent="0.35">
      <c r="D618" s="28"/>
    </row>
    <row r="619" spans="4:4" ht="14.25" customHeight="1" x14ac:dyDescent="0.35">
      <c r="D619" s="28"/>
    </row>
    <row r="620" spans="4:4" ht="14.25" customHeight="1" x14ac:dyDescent="0.35">
      <c r="D620" s="28"/>
    </row>
    <row r="621" spans="4:4" ht="14.25" customHeight="1" x14ac:dyDescent="0.35">
      <c r="D621" s="28"/>
    </row>
    <row r="622" spans="4:4" ht="14.25" customHeight="1" x14ac:dyDescent="0.35">
      <c r="D622" s="28"/>
    </row>
    <row r="623" spans="4:4" ht="14.25" customHeight="1" x14ac:dyDescent="0.35">
      <c r="D623" s="28"/>
    </row>
    <row r="624" spans="4:4" ht="14.25" customHeight="1" x14ac:dyDescent="0.35">
      <c r="D624" s="28"/>
    </row>
    <row r="625" spans="4:4" ht="14.25" customHeight="1" x14ac:dyDescent="0.35">
      <c r="D625" s="28"/>
    </row>
    <row r="626" spans="4:4" ht="14.25" customHeight="1" x14ac:dyDescent="0.35">
      <c r="D626" s="28"/>
    </row>
    <row r="627" spans="4:4" ht="14.25" customHeight="1" x14ac:dyDescent="0.35">
      <c r="D627" s="28"/>
    </row>
    <row r="628" spans="4:4" ht="14.25" customHeight="1" x14ac:dyDescent="0.35">
      <c r="D628" s="28"/>
    </row>
    <row r="629" spans="4:4" ht="14.25" customHeight="1" x14ac:dyDescent="0.35">
      <c r="D629" s="28"/>
    </row>
    <row r="630" spans="4:4" ht="14.25" customHeight="1" x14ac:dyDescent="0.35">
      <c r="D630" s="28"/>
    </row>
    <row r="631" spans="4:4" ht="14.25" customHeight="1" x14ac:dyDescent="0.35">
      <c r="D631" s="28"/>
    </row>
    <row r="632" spans="4:4" ht="14.25" customHeight="1" x14ac:dyDescent="0.35">
      <c r="D632" s="28"/>
    </row>
    <row r="633" spans="4:4" ht="14.25" customHeight="1" x14ac:dyDescent="0.35">
      <c r="D633" s="28"/>
    </row>
    <row r="634" spans="4:4" ht="14.25" customHeight="1" x14ac:dyDescent="0.35">
      <c r="D634" s="28"/>
    </row>
    <row r="635" spans="4:4" ht="14.25" customHeight="1" x14ac:dyDescent="0.35">
      <c r="D635" s="28"/>
    </row>
    <row r="636" spans="4:4" ht="14.25" customHeight="1" x14ac:dyDescent="0.35">
      <c r="D636" s="28"/>
    </row>
    <row r="637" spans="4:4" ht="14.25" customHeight="1" x14ac:dyDescent="0.35">
      <c r="D637" s="28"/>
    </row>
    <row r="638" spans="4:4" ht="14.25" customHeight="1" x14ac:dyDescent="0.35">
      <c r="D638" s="28"/>
    </row>
    <row r="639" spans="4:4" ht="14.25" customHeight="1" x14ac:dyDescent="0.35">
      <c r="D639" s="28"/>
    </row>
    <row r="640" spans="4:4" ht="14.25" customHeight="1" x14ac:dyDescent="0.35">
      <c r="D640" s="28"/>
    </row>
    <row r="641" spans="4:4" ht="14.25" customHeight="1" x14ac:dyDescent="0.35">
      <c r="D641" s="28"/>
    </row>
    <row r="642" spans="4:4" ht="14.25" customHeight="1" x14ac:dyDescent="0.35">
      <c r="D642" s="28"/>
    </row>
    <row r="643" spans="4:4" ht="14.25" customHeight="1" x14ac:dyDescent="0.35">
      <c r="D643" s="28"/>
    </row>
    <row r="644" spans="4:4" ht="14.25" customHeight="1" x14ac:dyDescent="0.35">
      <c r="D644" s="28"/>
    </row>
    <row r="645" spans="4:4" ht="14.25" customHeight="1" x14ac:dyDescent="0.35">
      <c r="D645" s="28"/>
    </row>
    <row r="646" spans="4:4" ht="14.25" customHeight="1" x14ac:dyDescent="0.35">
      <c r="D646" s="28"/>
    </row>
    <row r="647" spans="4:4" ht="14.25" customHeight="1" x14ac:dyDescent="0.35">
      <c r="D647" s="28"/>
    </row>
    <row r="648" spans="4:4" ht="14.25" customHeight="1" x14ac:dyDescent="0.35">
      <c r="D648" s="28"/>
    </row>
    <row r="649" spans="4:4" ht="14.25" customHeight="1" x14ac:dyDescent="0.35">
      <c r="D649" s="28"/>
    </row>
    <row r="650" spans="4:4" ht="14.25" customHeight="1" x14ac:dyDescent="0.35">
      <c r="D650" s="28"/>
    </row>
    <row r="651" spans="4:4" ht="14.25" customHeight="1" x14ac:dyDescent="0.35">
      <c r="D651" s="28"/>
    </row>
    <row r="652" spans="4:4" ht="14.25" customHeight="1" x14ac:dyDescent="0.35">
      <c r="D652" s="28"/>
    </row>
    <row r="653" spans="4:4" ht="14.25" customHeight="1" x14ac:dyDescent="0.35">
      <c r="D653" s="28"/>
    </row>
    <row r="654" spans="4:4" ht="14.25" customHeight="1" x14ac:dyDescent="0.35">
      <c r="D654" s="28"/>
    </row>
    <row r="655" spans="4:4" ht="14.25" customHeight="1" x14ac:dyDescent="0.35">
      <c r="D655" s="28"/>
    </row>
    <row r="656" spans="4:4" ht="14.25" customHeight="1" x14ac:dyDescent="0.35">
      <c r="D656" s="28"/>
    </row>
    <row r="657" spans="4:4" ht="14.25" customHeight="1" x14ac:dyDescent="0.35">
      <c r="D657" s="28"/>
    </row>
    <row r="658" spans="4:4" ht="14.25" customHeight="1" x14ac:dyDescent="0.35">
      <c r="D658" s="28"/>
    </row>
    <row r="659" spans="4:4" ht="14.25" customHeight="1" x14ac:dyDescent="0.35">
      <c r="D659" s="28"/>
    </row>
    <row r="660" spans="4:4" ht="14.25" customHeight="1" x14ac:dyDescent="0.35">
      <c r="D660" s="28"/>
    </row>
    <row r="661" spans="4:4" ht="14.25" customHeight="1" x14ac:dyDescent="0.35">
      <c r="D661" s="28"/>
    </row>
    <row r="662" spans="4:4" ht="14.25" customHeight="1" x14ac:dyDescent="0.35">
      <c r="D662" s="28"/>
    </row>
    <row r="663" spans="4:4" ht="14.25" customHeight="1" x14ac:dyDescent="0.35">
      <c r="D663" s="28"/>
    </row>
    <row r="664" spans="4:4" ht="14.25" customHeight="1" x14ac:dyDescent="0.35">
      <c r="D664" s="28"/>
    </row>
    <row r="665" spans="4:4" ht="14.25" customHeight="1" x14ac:dyDescent="0.35">
      <c r="D665" s="28"/>
    </row>
    <row r="666" spans="4:4" ht="14.25" customHeight="1" x14ac:dyDescent="0.35">
      <c r="D666" s="28"/>
    </row>
    <row r="667" spans="4:4" ht="14.25" customHeight="1" x14ac:dyDescent="0.35">
      <c r="D667" s="28"/>
    </row>
    <row r="668" spans="4:4" ht="14.25" customHeight="1" x14ac:dyDescent="0.35">
      <c r="D668" s="28"/>
    </row>
    <row r="669" spans="4:4" ht="14.25" customHeight="1" x14ac:dyDescent="0.35">
      <c r="D669" s="28"/>
    </row>
    <row r="670" spans="4:4" ht="14.25" customHeight="1" x14ac:dyDescent="0.35">
      <c r="D670" s="28"/>
    </row>
    <row r="671" spans="4:4" ht="14.25" customHeight="1" x14ac:dyDescent="0.35">
      <c r="D671" s="28"/>
    </row>
    <row r="672" spans="4:4" ht="14.25" customHeight="1" x14ac:dyDescent="0.35">
      <c r="D672" s="28"/>
    </row>
    <row r="673" spans="4:4" ht="14.25" customHeight="1" x14ac:dyDescent="0.35">
      <c r="D673" s="28"/>
    </row>
    <row r="674" spans="4:4" ht="14.25" customHeight="1" x14ac:dyDescent="0.35">
      <c r="D674" s="28"/>
    </row>
    <row r="675" spans="4:4" ht="14.25" customHeight="1" x14ac:dyDescent="0.35">
      <c r="D675" s="28"/>
    </row>
    <row r="676" spans="4:4" ht="14.25" customHeight="1" x14ac:dyDescent="0.35">
      <c r="D676" s="28"/>
    </row>
    <row r="677" spans="4:4" ht="14.25" customHeight="1" x14ac:dyDescent="0.35">
      <c r="D677" s="28"/>
    </row>
    <row r="678" spans="4:4" ht="14.25" customHeight="1" x14ac:dyDescent="0.35">
      <c r="D678" s="28"/>
    </row>
    <row r="679" spans="4:4" ht="14.25" customHeight="1" x14ac:dyDescent="0.35">
      <c r="D679" s="28"/>
    </row>
    <row r="680" spans="4:4" ht="14.25" customHeight="1" x14ac:dyDescent="0.35">
      <c r="D680" s="28"/>
    </row>
    <row r="681" spans="4:4" ht="14.25" customHeight="1" x14ac:dyDescent="0.35">
      <c r="D681" s="28"/>
    </row>
    <row r="682" spans="4:4" ht="14.25" customHeight="1" x14ac:dyDescent="0.35">
      <c r="D682" s="28"/>
    </row>
    <row r="683" spans="4:4" ht="14.25" customHeight="1" x14ac:dyDescent="0.35">
      <c r="D683" s="28"/>
    </row>
    <row r="684" spans="4:4" ht="14.25" customHeight="1" x14ac:dyDescent="0.35">
      <c r="D684" s="28"/>
    </row>
    <row r="685" spans="4:4" ht="14.25" customHeight="1" x14ac:dyDescent="0.35">
      <c r="D685" s="28"/>
    </row>
    <row r="686" spans="4:4" ht="14.25" customHeight="1" x14ac:dyDescent="0.35">
      <c r="D686" s="28"/>
    </row>
    <row r="687" spans="4:4" ht="14.25" customHeight="1" x14ac:dyDescent="0.35">
      <c r="D687" s="28"/>
    </row>
    <row r="688" spans="4:4" ht="14.25" customHeight="1" x14ac:dyDescent="0.35">
      <c r="D688" s="28"/>
    </row>
    <row r="689" spans="4:4" ht="14.25" customHeight="1" x14ac:dyDescent="0.35">
      <c r="D689" s="28"/>
    </row>
    <row r="690" spans="4:4" ht="14.25" customHeight="1" x14ac:dyDescent="0.35">
      <c r="D690" s="28"/>
    </row>
    <row r="691" spans="4:4" ht="14.25" customHeight="1" x14ac:dyDescent="0.35">
      <c r="D691" s="28"/>
    </row>
    <row r="692" spans="4:4" ht="14.25" customHeight="1" x14ac:dyDescent="0.35">
      <c r="D692" s="28"/>
    </row>
    <row r="693" spans="4:4" ht="14.25" customHeight="1" x14ac:dyDescent="0.35">
      <c r="D693" s="28"/>
    </row>
    <row r="694" spans="4:4" ht="14.25" customHeight="1" x14ac:dyDescent="0.35">
      <c r="D694" s="28"/>
    </row>
    <row r="695" spans="4:4" ht="14.25" customHeight="1" x14ac:dyDescent="0.35">
      <c r="D695" s="28"/>
    </row>
    <row r="696" spans="4:4" ht="14.25" customHeight="1" x14ac:dyDescent="0.35">
      <c r="D696" s="28"/>
    </row>
    <row r="697" spans="4:4" ht="14.25" customHeight="1" x14ac:dyDescent="0.35">
      <c r="D697" s="28"/>
    </row>
    <row r="698" spans="4:4" ht="14.25" customHeight="1" x14ac:dyDescent="0.35">
      <c r="D698" s="28"/>
    </row>
    <row r="699" spans="4:4" ht="14.25" customHeight="1" x14ac:dyDescent="0.35">
      <c r="D699" s="28"/>
    </row>
    <row r="700" spans="4:4" ht="14.25" customHeight="1" x14ac:dyDescent="0.35">
      <c r="D700" s="28"/>
    </row>
    <row r="701" spans="4:4" ht="14.25" customHeight="1" x14ac:dyDescent="0.35">
      <c r="D701" s="28"/>
    </row>
    <row r="702" spans="4:4" ht="14.25" customHeight="1" x14ac:dyDescent="0.35">
      <c r="D702" s="28"/>
    </row>
    <row r="703" spans="4:4" ht="14.25" customHeight="1" x14ac:dyDescent="0.35">
      <c r="D703" s="28"/>
    </row>
    <row r="704" spans="4:4" ht="14.25" customHeight="1" x14ac:dyDescent="0.35">
      <c r="D704" s="28"/>
    </row>
    <row r="705" spans="4:4" ht="14.25" customHeight="1" x14ac:dyDescent="0.35">
      <c r="D705" s="28"/>
    </row>
    <row r="706" spans="4:4" ht="14.25" customHeight="1" x14ac:dyDescent="0.35">
      <c r="D706" s="28"/>
    </row>
    <row r="707" spans="4:4" ht="14.25" customHeight="1" x14ac:dyDescent="0.35">
      <c r="D707" s="28"/>
    </row>
    <row r="708" spans="4:4" ht="14.25" customHeight="1" x14ac:dyDescent="0.35">
      <c r="D708" s="28"/>
    </row>
    <row r="709" spans="4:4" ht="14.25" customHeight="1" x14ac:dyDescent="0.35">
      <c r="D709" s="28"/>
    </row>
    <row r="710" spans="4:4" ht="14.25" customHeight="1" x14ac:dyDescent="0.35">
      <c r="D710" s="28"/>
    </row>
    <row r="711" spans="4:4" ht="14.25" customHeight="1" x14ac:dyDescent="0.35">
      <c r="D711" s="28"/>
    </row>
    <row r="712" spans="4:4" ht="14.25" customHeight="1" x14ac:dyDescent="0.35">
      <c r="D712" s="28"/>
    </row>
    <row r="713" spans="4:4" ht="14.25" customHeight="1" x14ac:dyDescent="0.35">
      <c r="D713" s="28"/>
    </row>
    <row r="714" spans="4:4" ht="14.25" customHeight="1" x14ac:dyDescent="0.35">
      <c r="D714" s="28"/>
    </row>
    <row r="715" spans="4:4" ht="14.25" customHeight="1" x14ac:dyDescent="0.35">
      <c r="D715" s="28"/>
    </row>
    <row r="716" spans="4:4" ht="14.25" customHeight="1" x14ac:dyDescent="0.35">
      <c r="D716" s="28"/>
    </row>
    <row r="717" spans="4:4" ht="14.25" customHeight="1" x14ac:dyDescent="0.35">
      <c r="D717" s="28"/>
    </row>
    <row r="718" spans="4:4" ht="14.25" customHeight="1" x14ac:dyDescent="0.35">
      <c r="D718" s="28"/>
    </row>
    <row r="719" spans="4:4" ht="14.25" customHeight="1" x14ac:dyDescent="0.35">
      <c r="D719" s="28"/>
    </row>
    <row r="720" spans="4:4" ht="14.25" customHeight="1" x14ac:dyDescent="0.35">
      <c r="D720" s="28"/>
    </row>
    <row r="721" spans="4:4" ht="14.25" customHeight="1" x14ac:dyDescent="0.35">
      <c r="D721" s="28"/>
    </row>
    <row r="722" spans="4:4" ht="14.25" customHeight="1" x14ac:dyDescent="0.35">
      <c r="D722" s="28"/>
    </row>
    <row r="723" spans="4:4" ht="14.25" customHeight="1" x14ac:dyDescent="0.35">
      <c r="D723" s="28"/>
    </row>
    <row r="724" spans="4:4" ht="14.25" customHeight="1" x14ac:dyDescent="0.35">
      <c r="D724" s="28"/>
    </row>
    <row r="725" spans="4:4" ht="14.25" customHeight="1" x14ac:dyDescent="0.35">
      <c r="D725" s="28"/>
    </row>
    <row r="726" spans="4:4" ht="14.25" customHeight="1" x14ac:dyDescent="0.35">
      <c r="D726" s="28"/>
    </row>
    <row r="727" spans="4:4" ht="14.25" customHeight="1" x14ac:dyDescent="0.35">
      <c r="D727" s="28"/>
    </row>
    <row r="728" spans="4:4" ht="14.25" customHeight="1" x14ac:dyDescent="0.35">
      <c r="D728" s="28"/>
    </row>
    <row r="729" spans="4:4" ht="14.25" customHeight="1" x14ac:dyDescent="0.35">
      <c r="D729" s="28"/>
    </row>
    <row r="730" spans="4:4" ht="14.25" customHeight="1" x14ac:dyDescent="0.35">
      <c r="D730" s="28"/>
    </row>
    <row r="731" spans="4:4" ht="14.25" customHeight="1" x14ac:dyDescent="0.35">
      <c r="D731" s="28"/>
    </row>
    <row r="732" spans="4:4" ht="14.25" customHeight="1" x14ac:dyDescent="0.35">
      <c r="D732" s="28"/>
    </row>
    <row r="733" spans="4:4" ht="14.25" customHeight="1" x14ac:dyDescent="0.35">
      <c r="D733" s="28"/>
    </row>
    <row r="734" spans="4:4" ht="14.25" customHeight="1" x14ac:dyDescent="0.35">
      <c r="D734" s="28"/>
    </row>
    <row r="735" spans="4:4" ht="14.25" customHeight="1" x14ac:dyDescent="0.35">
      <c r="D735" s="28"/>
    </row>
    <row r="736" spans="4:4" ht="14.25" customHeight="1" x14ac:dyDescent="0.35">
      <c r="D736" s="28"/>
    </row>
    <row r="737" spans="4:4" ht="14.25" customHeight="1" x14ac:dyDescent="0.35">
      <c r="D737" s="28"/>
    </row>
    <row r="738" spans="4:4" ht="14.25" customHeight="1" x14ac:dyDescent="0.35">
      <c r="D738" s="28"/>
    </row>
    <row r="739" spans="4:4" ht="14.25" customHeight="1" x14ac:dyDescent="0.35">
      <c r="D739" s="28"/>
    </row>
    <row r="740" spans="4:4" ht="14.25" customHeight="1" x14ac:dyDescent="0.35">
      <c r="D740" s="28"/>
    </row>
    <row r="741" spans="4:4" ht="14.25" customHeight="1" x14ac:dyDescent="0.35">
      <c r="D741" s="28"/>
    </row>
    <row r="742" spans="4:4" ht="14.25" customHeight="1" x14ac:dyDescent="0.35">
      <c r="D742" s="28"/>
    </row>
    <row r="743" spans="4:4" ht="14.25" customHeight="1" x14ac:dyDescent="0.35">
      <c r="D743" s="28"/>
    </row>
    <row r="744" spans="4:4" ht="14.25" customHeight="1" x14ac:dyDescent="0.35">
      <c r="D744" s="28"/>
    </row>
    <row r="745" spans="4:4" ht="14.25" customHeight="1" x14ac:dyDescent="0.35">
      <c r="D745" s="28"/>
    </row>
    <row r="746" spans="4:4" ht="14.25" customHeight="1" x14ac:dyDescent="0.35">
      <c r="D746" s="28"/>
    </row>
    <row r="747" spans="4:4" ht="14.25" customHeight="1" x14ac:dyDescent="0.35">
      <c r="D747" s="28"/>
    </row>
    <row r="748" spans="4:4" ht="14.25" customHeight="1" x14ac:dyDescent="0.35">
      <c r="D748" s="28"/>
    </row>
    <row r="749" spans="4:4" ht="14.25" customHeight="1" x14ac:dyDescent="0.35">
      <c r="D749" s="28"/>
    </row>
    <row r="750" spans="4:4" ht="14.25" customHeight="1" x14ac:dyDescent="0.35">
      <c r="D750" s="28"/>
    </row>
    <row r="751" spans="4:4" ht="14.25" customHeight="1" x14ac:dyDescent="0.35">
      <c r="D751" s="28"/>
    </row>
    <row r="752" spans="4:4" ht="14.25" customHeight="1" x14ac:dyDescent="0.35">
      <c r="D752" s="28"/>
    </row>
    <row r="753" spans="4:4" ht="14.25" customHeight="1" x14ac:dyDescent="0.35">
      <c r="D753" s="28"/>
    </row>
    <row r="754" spans="4:4" ht="14.25" customHeight="1" x14ac:dyDescent="0.35">
      <c r="D754" s="28"/>
    </row>
    <row r="755" spans="4:4" ht="14.25" customHeight="1" x14ac:dyDescent="0.35">
      <c r="D755" s="28"/>
    </row>
    <row r="756" spans="4:4" ht="14.25" customHeight="1" x14ac:dyDescent="0.35">
      <c r="D756" s="28"/>
    </row>
    <row r="757" spans="4:4" ht="14.25" customHeight="1" x14ac:dyDescent="0.35">
      <c r="D757" s="28"/>
    </row>
    <row r="758" spans="4:4" ht="14.25" customHeight="1" x14ac:dyDescent="0.35">
      <c r="D758" s="28"/>
    </row>
    <row r="759" spans="4:4" ht="14.25" customHeight="1" x14ac:dyDescent="0.35">
      <c r="D759" s="28"/>
    </row>
    <row r="760" spans="4:4" ht="14.25" customHeight="1" x14ac:dyDescent="0.35">
      <c r="D760" s="28"/>
    </row>
    <row r="761" spans="4:4" ht="14.25" customHeight="1" x14ac:dyDescent="0.35">
      <c r="D761" s="28"/>
    </row>
    <row r="762" spans="4:4" ht="14.25" customHeight="1" x14ac:dyDescent="0.35">
      <c r="D762" s="28"/>
    </row>
    <row r="763" spans="4:4" ht="14.25" customHeight="1" x14ac:dyDescent="0.35">
      <c r="D763" s="28"/>
    </row>
    <row r="764" spans="4:4" ht="14.25" customHeight="1" x14ac:dyDescent="0.35">
      <c r="D764" s="28"/>
    </row>
    <row r="765" spans="4:4" ht="14.25" customHeight="1" x14ac:dyDescent="0.35">
      <c r="D765" s="28"/>
    </row>
    <row r="766" spans="4:4" ht="14.25" customHeight="1" x14ac:dyDescent="0.35">
      <c r="D766" s="28"/>
    </row>
    <row r="767" spans="4:4" ht="14.25" customHeight="1" x14ac:dyDescent="0.35">
      <c r="D767" s="28"/>
    </row>
    <row r="768" spans="4:4" ht="14.25" customHeight="1" x14ac:dyDescent="0.35">
      <c r="D768" s="28"/>
    </row>
    <row r="769" spans="4:4" ht="14.25" customHeight="1" x14ac:dyDescent="0.35">
      <c r="D769" s="28"/>
    </row>
    <row r="770" spans="4:4" ht="14.25" customHeight="1" x14ac:dyDescent="0.35">
      <c r="D770" s="28"/>
    </row>
    <row r="771" spans="4:4" ht="14.25" customHeight="1" x14ac:dyDescent="0.35">
      <c r="D771" s="28"/>
    </row>
    <row r="772" spans="4:4" ht="14.25" customHeight="1" x14ac:dyDescent="0.35">
      <c r="D772" s="28"/>
    </row>
    <row r="773" spans="4:4" ht="14.25" customHeight="1" x14ac:dyDescent="0.35">
      <c r="D773" s="28"/>
    </row>
    <row r="774" spans="4:4" ht="14.25" customHeight="1" x14ac:dyDescent="0.35">
      <c r="D774" s="28"/>
    </row>
    <row r="775" spans="4:4" ht="14.25" customHeight="1" x14ac:dyDescent="0.35">
      <c r="D775" s="28"/>
    </row>
    <row r="776" spans="4:4" ht="14.25" customHeight="1" x14ac:dyDescent="0.35">
      <c r="D776" s="28"/>
    </row>
    <row r="777" spans="4:4" ht="14.25" customHeight="1" x14ac:dyDescent="0.35">
      <c r="D777" s="28"/>
    </row>
    <row r="778" spans="4:4" ht="14.25" customHeight="1" x14ac:dyDescent="0.35">
      <c r="D778" s="28"/>
    </row>
    <row r="779" spans="4:4" ht="14.25" customHeight="1" x14ac:dyDescent="0.35">
      <c r="D779" s="28"/>
    </row>
    <row r="780" spans="4:4" ht="14.25" customHeight="1" x14ac:dyDescent="0.35">
      <c r="D780" s="28"/>
    </row>
    <row r="781" spans="4:4" ht="14.25" customHeight="1" x14ac:dyDescent="0.35">
      <c r="D781" s="28"/>
    </row>
    <row r="782" spans="4:4" ht="14.25" customHeight="1" x14ac:dyDescent="0.35">
      <c r="D782" s="28"/>
    </row>
    <row r="783" spans="4:4" ht="14.25" customHeight="1" x14ac:dyDescent="0.35">
      <c r="D783" s="28"/>
    </row>
    <row r="784" spans="4:4" ht="14.25" customHeight="1" x14ac:dyDescent="0.35">
      <c r="D784" s="28"/>
    </row>
    <row r="785" spans="4:4" ht="14.25" customHeight="1" x14ac:dyDescent="0.35">
      <c r="D785" s="28"/>
    </row>
    <row r="786" spans="4:4" ht="14.25" customHeight="1" x14ac:dyDescent="0.35">
      <c r="D786" s="28"/>
    </row>
    <row r="787" spans="4:4" ht="14.25" customHeight="1" x14ac:dyDescent="0.35">
      <c r="D787" s="28"/>
    </row>
    <row r="788" spans="4:4" ht="14.25" customHeight="1" x14ac:dyDescent="0.35">
      <c r="D788" s="28"/>
    </row>
    <row r="789" spans="4:4" ht="14.25" customHeight="1" x14ac:dyDescent="0.35">
      <c r="D789" s="28"/>
    </row>
    <row r="790" spans="4:4" ht="14.25" customHeight="1" x14ac:dyDescent="0.35">
      <c r="D790" s="28"/>
    </row>
    <row r="791" spans="4:4" ht="14.25" customHeight="1" x14ac:dyDescent="0.35">
      <c r="D791" s="28"/>
    </row>
    <row r="792" spans="4:4" ht="14.25" customHeight="1" x14ac:dyDescent="0.35">
      <c r="D792" s="28"/>
    </row>
    <row r="793" spans="4:4" ht="14.25" customHeight="1" x14ac:dyDescent="0.35">
      <c r="D793" s="28"/>
    </row>
    <row r="794" spans="4:4" ht="14.25" customHeight="1" x14ac:dyDescent="0.35">
      <c r="D794" s="28"/>
    </row>
    <row r="795" spans="4:4" ht="14.25" customHeight="1" x14ac:dyDescent="0.35">
      <c r="D795" s="28"/>
    </row>
    <row r="796" spans="4:4" ht="14.25" customHeight="1" x14ac:dyDescent="0.35">
      <c r="D796" s="28"/>
    </row>
    <row r="797" spans="4:4" ht="14.25" customHeight="1" x14ac:dyDescent="0.35">
      <c r="D797" s="28"/>
    </row>
    <row r="798" spans="4:4" ht="14.25" customHeight="1" x14ac:dyDescent="0.35">
      <c r="D798" s="28"/>
    </row>
    <row r="799" spans="4:4" ht="14.25" customHeight="1" x14ac:dyDescent="0.35">
      <c r="D799" s="28"/>
    </row>
    <row r="800" spans="4:4" ht="14.25" customHeight="1" x14ac:dyDescent="0.35">
      <c r="D800" s="28"/>
    </row>
    <row r="801" spans="4:4" ht="14.25" customHeight="1" x14ac:dyDescent="0.35">
      <c r="D801" s="28"/>
    </row>
    <row r="802" spans="4:4" ht="14.25" customHeight="1" x14ac:dyDescent="0.35">
      <c r="D802" s="28"/>
    </row>
    <row r="803" spans="4:4" ht="14.25" customHeight="1" x14ac:dyDescent="0.35">
      <c r="D803" s="28"/>
    </row>
    <row r="804" spans="4:4" ht="14.25" customHeight="1" x14ac:dyDescent="0.35">
      <c r="D804" s="28"/>
    </row>
    <row r="805" spans="4:4" ht="14.25" customHeight="1" x14ac:dyDescent="0.35">
      <c r="D805" s="28"/>
    </row>
    <row r="806" spans="4:4" ht="14.25" customHeight="1" x14ac:dyDescent="0.35">
      <c r="D806" s="28"/>
    </row>
    <row r="807" spans="4:4" ht="14.25" customHeight="1" x14ac:dyDescent="0.35">
      <c r="D807" s="28"/>
    </row>
    <row r="808" spans="4:4" ht="14.25" customHeight="1" x14ac:dyDescent="0.35">
      <c r="D808" s="28"/>
    </row>
    <row r="809" spans="4:4" ht="14.25" customHeight="1" x14ac:dyDescent="0.35">
      <c r="D809" s="28"/>
    </row>
    <row r="810" spans="4:4" ht="14.25" customHeight="1" x14ac:dyDescent="0.35">
      <c r="D810" s="28"/>
    </row>
    <row r="811" spans="4:4" ht="14.25" customHeight="1" x14ac:dyDescent="0.35">
      <c r="D811" s="28"/>
    </row>
    <row r="812" spans="4:4" ht="14.25" customHeight="1" x14ac:dyDescent="0.35">
      <c r="D812" s="28"/>
    </row>
    <row r="813" spans="4:4" ht="14.25" customHeight="1" x14ac:dyDescent="0.35">
      <c r="D813" s="28"/>
    </row>
    <row r="814" spans="4:4" ht="14.25" customHeight="1" x14ac:dyDescent="0.35">
      <c r="D814" s="28"/>
    </row>
    <row r="815" spans="4:4" ht="14.25" customHeight="1" x14ac:dyDescent="0.35">
      <c r="D815" s="28"/>
    </row>
    <row r="816" spans="4:4" ht="14.25" customHeight="1" x14ac:dyDescent="0.35">
      <c r="D816" s="28"/>
    </row>
    <row r="817" spans="4:4" ht="14.25" customHeight="1" x14ac:dyDescent="0.35">
      <c r="D817" s="28"/>
    </row>
    <row r="818" spans="4:4" ht="14.25" customHeight="1" x14ac:dyDescent="0.35">
      <c r="D818" s="28"/>
    </row>
    <row r="819" spans="4:4" ht="14.25" customHeight="1" x14ac:dyDescent="0.35">
      <c r="D819" s="28"/>
    </row>
    <row r="820" spans="4:4" ht="14.25" customHeight="1" x14ac:dyDescent="0.35">
      <c r="D820" s="28"/>
    </row>
    <row r="821" spans="4:4" ht="14.25" customHeight="1" x14ac:dyDescent="0.35">
      <c r="D821" s="28"/>
    </row>
    <row r="822" spans="4:4" ht="14.25" customHeight="1" x14ac:dyDescent="0.35">
      <c r="D822" s="28"/>
    </row>
    <row r="823" spans="4:4" ht="14.25" customHeight="1" x14ac:dyDescent="0.35">
      <c r="D823" s="28"/>
    </row>
    <row r="824" spans="4:4" ht="14.25" customHeight="1" x14ac:dyDescent="0.35">
      <c r="D824" s="28"/>
    </row>
    <row r="825" spans="4:4" ht="14.25" customHeight="1" x14ac:dyDescent="0.35">
      <c r="D825" s="28"/>
    </row>
    <row r="826" spans="4:4" ht="14.25" customHeight="1" x14ac:dyDescent="0.35">
      <c r="D826" s="28"/>
    </row>
    <row r="827" spans="4:4" ht="14.25" customHeight="1" x14ac:dyDescent="0.35">
      <c r="D827" s="28"/>
    </row>
    <row r="828" spans="4:4" ht="14.25" customHeight="1" x14ac:dyDescent="0.35">
      <c r="D828" s="28"/>
    </row>
    <row r="829" spans="4:4" ht="14.25" customHeight="1" x14ac:dyDescent="0.35">
      <c r="D829" s="28"/>
    </row>
    <row r="830" spans="4:4" ht="14.25" customHeight="1" x14ac:dyDescent="0.35">
      <c r="D830" s="28"/>
    </row>
    <row r="831" spans="4:4" ht="14.25" customHeight="1" x14ac:dyDescent="0.35">
      <c r="D831" s="28"/>
    </row>
    <row r="832" spans="4:4" ht="14.25" customHeight="1" x14ac:dyDescent="0.35">
      <c r="D832" s="28"/>
    </row>
    <row r="833" spans="4:4" ht="14.25" customHeight="1" x14ac:dyDescent="0.35">
      <c r="D833" s="28"/>
    </row>
    <row r="834" spans="4:4" ht="14.25" customHeight="1" x14ac:dyDescent="0.35">
      <c r="D834" s="28"/>
    </row>
    <row r="835" spans="4:4" ht="14.25" customHeight="1" x14ac:dyDescent="0.35">
      <c r="D835" s="28"/>
    </row>
    <row r="836" spans="4:4" ht="14.25" customHeight="1" x14ac:dyDescent="0.35">
      <c r="D836" s="28"/>
    </row>
    <row r="837" spans="4:4" ht="14.25" customHeight="1" x14ac:dyDescent="0.35">
      <c r="D837" s="28"/>
    </row>
    <row r="838" spans="4:4" ht="14.25" customHeight="1" x14ac:dyDescent="0.35">
      <c r="D838" s="28"/>
    </row>
    <row r="839" spans="4:4" ht="14.25" customHeight="1" x14ac:dyDescent="0.35">
      <c r="D839" s="28"/>
    </row>
    <row r="840" spans="4:4" ht="14.25" customHeight="1" x14ac:dyDescent="0.35">
      <c r="D840" s="28"/>
    </row>
    <row r="841" spans="4:4" ht="14.25" customHeight="1" x14ac:dyDescent="0.35">
      <c r="D841" s="28"/>
    </row>
    <row r="842" spans="4:4" ht="14.25" customHeight="1" x14ac:dyDescent="0.35">
      <c r="D842" s="28"/>
    </row>
    <row r="843" spans="4:4" ht="14.25" customHeight="1" x14ac:dyDescent="0.35">
      <c r="D843" s="28"/>
    </row>
    <row r="844" spans="4:4" ht="14.25" customHeight="1" x14ac:dyDescent="0.35">
      <c r="D844" s="28"/>
    </row>
    <row r="845" spans="4:4" ht="14.25" customHeight="1" x14ac:dyDescent="0.35">
      <c r="D845" s="28"/>
    </row>
    <row r="846" spans="4:4" ht="14.25" customHeight="1" x14ac:dyDescent="0.35">
      <c r="D846" s="28"/>
    </row>
    <row r="847" spans="4:4" ht="14.25" customHeight="1" x14ac:dyDescent="0.35">
      <c r="D847" s="28"/>
    </row>
    <row r="848" spans="4:4" ht="14.25" customHeight="1" x14ac:dyDescent="0.35">
      <c r="D848" s="28"/>
    </row>
    <row r="849" spans="4:4" ht="14.25" customHeight="1" x14ac:dyDescent="0.35">
      <c r="D849" s="28"/>
    </row>
    <row r="850" spans="4:4" ht="14.25" customHeight="1" x14ac:dyDescent="0.35">
      <c r="D850" s="28"/>
    </row>
    <row r="851" spans="4:4" ht="14.25" customHeight="1" x14ac:dyDescent="0.35">
      <c r="D851" s="28"/>
    </row>
    <row r="852" spans="4:4" ht="14.25" customHeight="1" x14ac:dyDescent="0.35">
      <c r="D852" s="28"/>
    </row>
    <row r="853" spans="4:4" ht="14.25" customHeight="1" x14ac:dyDescent="0.35">
      <c r="D853" s="28"/>
    </row>
    <row r="854" spans="4:4" ht="14.25" customHeight="1" x14ac:dyDescent="0.35">
      <c r="D854" s="28"/>
    </row>
    <row r="855" spans="4:4" ht="14.25" customHeight="1" x14ac:dyDescent="0.35">
      <c r="D855" s="28"/>
    </row>
    <row r="856" spans="4:4" ht="14.25" customHeight="1" x14ac:dyDescent="0.35">
      <c r="D856" s="28"/>
    </row>
    <row r="857" spans="4:4" ht="14.25" customHeight="1" x14ac:dyDescent="0.35">
      <c r="D857" s="28"/>
    </row>
    <row r="858" spans="4:4" ht="14.25" customHeight="1" x14ac:dyDescent="0.35">
      <c r="D858" s="28"/>
    </row>
    <row r="859" spans="4:4" ht="14.25" customHeight="1" x14ac:dyDescent="0.35">
      <c r="D859" s="28"/>
    </row>
    <row r="860" spans="4:4" ht="14.25" customHeight="1" x14ac:dyDescent="0.35">
      <c r="D860" s="28"/>
    </row>
    <row r="861" spans="4:4" ht="14.25" customHeight="1" x14ac:dyDescent="0.35">
      <c r="D861" s="28"/>
    </row>
    <row r="862" spans="4:4" ht="14.25" customHeight="1" x14ac:dyDescent="0.35">
      <c r="D862" s="28"/>
    </row>
    <row r="863" spans="4:4" ht="14.25" customHeight="1" x14ac:dyDescent="0.35">
      <c r="D863" s="28"/>
    </row>
    <row r="864" spans="4:4" ht="14.25" customHeight="1" x14ac:dyDescent="0.35">
      <c r="D864" s="28"/>
    </row>
    <row r="865" spans="4:4" ht="14.25" customHeight="1" x14ac:dyDescent="0.35">
      <c r="D865" s="28"/>
    </row>
    <row r="866" spans="4:4" ht="14.25" customHeight="1" x14ac:dyDescent="0.35">
      <c r="D866" s="28"/>
    </row>
    <row r="867" spans="4:4" ht="14.25" customHeight="1" x14ac:dyDescent="0.35">
      <c r="D867" s="28"/>
    </row>
    <row r="868" spans="4:4" ht="14.25" customHeight="1" x14ac:dyDescent="0.35">
      <c r="D868" s="28"/>
    </row>
    <row r="869" spans="4:4" ht="14.25" customHeight="1" x14ac:dyDescent="0.35">
      <c r="D869" s="28"/>
    </row>
    <row r="870" spans="4:4" ht="14.25" customHeight="1" x14ac:dyDescent="0.35">
      <c r="D870" s="28"/>
    </row>
    <row r="871" spans="4:4" ht="14.25" customHeight="1" x14ac:dyDescent="0.35">
      <c r="D871" s="28"/>
    </row>
    <row r="872" spans="4:4" ht="14.25" customHeight="1" x14ac:dyDescent="0.35">
      <c r="D872" s="28"/>
    </row>
    <row r="873" spans="4:4" ht="14.25" customHeight="1" x14ac:dyDescent="0.35">
      <c r="D873" s="28"/>
    </row>
    <row r="874" spans="4:4" ht="14.25" customHeight="1" x14ac:dyDescent="0.35">
      <c r="D874" s="28"/>
    </row>
    <row r="875" spans="4:4" ht="14.25" customHeight="1" x14ac:dyDescent="0.35">
      <c r="D875" s="28"/>
    </row>
    <row r="876" spans="4:4" ht="14.25" customHeight="1" x14ac:dyDescent="0.35">
      <c r="D876" s="28"/>
    </row>
    <row r="877" spans="4:4" ht="14.25" customHeight="1" x14ac:dyDescent="0.35">
      <c r="D877" s="28"/>
    </row>
    <row r="878" spans="4:4" ht="14.25" customHeight="1" x14ac:dyDescent="0.35">
      <c r="D878" s="28"/>
    </row>
    <row r="879" spans="4:4" ht="14.25" customHeight="1" x14ac:dyDescent="0.35">
      <c r="D879" s="28"/>
    </row>
    <row r="880" spans="4:4" ht="14.25" customHeight="1" x14ac:dyDescent="0.35">
      <c r="D880" s="28"/>
    </row>
    <row r="881" spans="4:4" ht="14.25" customHeight="1" x14ac:dyDescent="0.35">
      <c r="D881" s="28"/>
    </row>
    <row r="882" spans="4:4" ht="14.25" customHeight="1" x14ac:dyDescent="0.35">
      <c r="D882" s="28"/>
    </row>
    <row r="883" spans="4:4" ht="14.25" customHeight="1" x14ac:dyDescent="0.35">
      <c r="D883" s="28"/>
    </row>
    <row r="884" spans="4:4" ht="14.25" customHeight="1" x14ac:dyDescent="0.35">
      <c r="D884" s="28"/>
    </row>
    <row r="885" spans="4:4" ht="14.25" customHeight="1" x14ac:dyDescent="0.35">
      <c r="D885" s="28"/>
    </row>
    <row r="886" spans="4:4" ht="14.25" customHeight="1" x14ac:dyDescent="0.35">
      <c r="D886" s="28"/>
    </row>
    <row r="887" spans="4:4" ht="14.25" customHeight="1" x14ac:dyDescent="0.35">
      <c r="D887" s="28"/>
    </row>
    <row r="888" spans="4:4" ht="14.25" customHeight="1" x14ac:dyDescent="0.35">
      <c r="D888" s="28"/>
    </row>
    <row r="889" spans="4:4" ht="14.25" customHeight="1" x14ac:dyDescent="0.35">
      <c r="D889" s="28"/>
    </row>
    <row r="890" spans="4:4" ht="14.25" customHeight="1" x14ac:dyDescent="0.35">
      <c r="D890" s="28"/>
    </row>
    <row r="891" spans="4:4" ht="14.25" customHeight="1" x14ac:dyDescent="0.35">
      <c r="D891" s="28"/>
    </row>
    <row r="892" spans="4:4" ht="14.25" customHeight="1" x14ac:dyDescent="0.35">
      <c r="D892" s="28"/>
    </row>
    <row r="893" spans="4:4" ht="14.25" customHeight="1" x14ac:dyDescent="0.35">
      <c r="D893" s="28"/>
    </row>
    <row r="894" spans="4:4" ht="14.25" customHeight="1" x14ac:dyDescent="0.35">
      <c r="D894" s="28"/>
    </row>
    <row r="895" spans="4:4" ht="14.25" customHeight="1" x14ac:dyDescent="0.35">
      <c r="D895" s="28"/>
    </row>
    <row r="896" spans="4:4" ht="14.25" customHeight="1" x14ac:dyDescent="0.35">
      <c r="D896" s="28"/>
    </row>
    <row r="897" spans="4:4" ht="14.25" customHeight="1" x14ac:dyDescent="0.35">
      <c r="D897" s="28"/>
    </row>
    <row r="898" spans="4:4" ht="14.25" customHeight="1" x14ac:dyDescent="0.35">
      <c r="D898" s="28"/>
    </row>
    <row r="899" spans="4:4" ht="14.25" customHeight="1" x14ac:dyDescent="0.35">
      <c r="D899" s="28"/>
    </row>
    <row r="900" spans="4:4" ht="14.25" customHeight="1" x14ac:dyDescent="0.35">
      <c r="D900" s="28"/>
    </row>
    <row r="901" spans="4:4" ht="14.25" customHeight="1" x14ac:dyDescent="0.35">
      <c r="D901" s="28"/>
    </row>
    <row r="902" spans="4:4" ht="14.25" customHeight="1" x14ac:dyDescent="0.35">
      <c r="D902" s="28"/>
    </row>
    <row r="903" spans="4:4" ht="14.25" customHeight="1" x14ac:dyDescent="0.35">
      <c r="D903" s="28"/>
    </row>
    <row r="904" spans="4:4" ht="14.25" customHeight="1" x14ac:dyDescent="0.35">
      <c r="D904" s="28"/>
    </row>
    <row r="905" spans="4:4" ht="14.25" customHeight="1" x14ac:dyDescent="0.35">
      <c r="D905" s="28"/>
    </row>
    <row r="906" spans="4:4" ht="14.25" customHeight="1" x14ac:dyDescent="0.35">
      <c r="D906" s="28"/>
    </row>
    <row r="907" spans="4:4" ht="14.25" customHeight="1" x14ac:dyDescent="0.35">
      <c r="D907" s="28"/>
    </row>
    <row r="908" spans="4:4" ht="14.25" customHeight="1" x14ac:dyDescent="0.35">
      <c r="D908" s="28"/>
    </row>
    <row r="909" spans="4:4" ht="14.25" customHeight="1" x14ac:dyDescent="0.35">
      <c r="D909" s="28"/>
    </row>
    <row r="910" spans="4:4" ht="14.25" customHeight="1" x14ac:dyDescent="0.35">
      <c r="D910" s="28"/>
    </row>
    <row r="911" spans="4:4" ht="14.25" customHeight="1" x14ac:dyDescent="0.35">
      <c r="D911" s="28"/>
    </row>
    <row r="912" spans="4:4" ht="14.25" customHeight="1" x14ac:dyDescent="0.35">
      <c r="D912" s="28"/>
    </row>
    <row r="913" spans="4:4" ht="14.25" customHeight="1" x14ac:dyDescent="0.35">
      <c r="D913" s="28"/>
    </row>
    <row r="914" spans="4:4" ht="14.25" customHeight="1" x14ac:dyDescent="0.35">
      <c r="D914" s="28"/>
    </row>
    <row r="915" spans="4:4" ht="14.25" customHeight="1" x14ac:dyDescent="0.35">
      <c r="D915" s="28"/>
    </row>
    <row r="916" spans="4:4" ht="14.25" customHeight="1" x14ac:dyDescent="0.35">
      <c r="D916" s="28"/>
    </row>
    <row r="917" spans="4:4" ht="14.25" customHeight="1" x14ac:dyDescent="0.35">
      <c r="D917" s="28"/>
    </row>
    <row r="918" spans="4:4" ht="14.25" customHeight="1" x14ac:dyDescent="0.35">
      <c r="D918" s="28"/>
    </row>
    <row r="919" spans="4:4" ht="14.25" customHeight="1" x14ac:dyDescent="0.35">
      <c r="D919" s="28"/>
    </row>
    <row r="920" spans="4:4" ht="14.25" customHeight="1" x14ac:dyDescent="0.35">
      <c r="D920" s="28"/>
    </row>
    <row r="921" spans="4:4" ht="14.25" customHeight="1" x14ac:dyDescent="0.35">
      <c r="D921" s="28"/>
    </row>
    <row r="922" spans="4:4" ht="14.25" customHeight="1" x14ac:dyDescent="0.35">
      <c r="D922" s="28"/>
    </row>
    <row r="923" spans="4:4" ht="14.25" customHeight="1" x14ac:dyDescent="0.35">
      <c r="D923" s="28"/>
    </row>
    <row r="924" spans="4:4" ht="14.25" customHeight="1" x14ac:dyDescent="0.35">
      <c r="D924" s="28"/>
    </row>
    <row r="925" spans="4:4" ht="14.25" customHeight="1" x14ac:dyDescent="0.35">
      <c r="D925" s="28"/>
    </row>
    <row r="926" spans="4:4" ht="14.25" customHeight="1" x14ac:dyDescent="0.35">
      <c r="D926" s="28"/>
    </row>
    <row r="927" spans="4:4" ht="14.25" customHeight="1" x14ac:dyDescent="0.35">
      <c r="D927" s="28"/>
    </row>
    <row r="928" spans="4:4" ht="14.25" customHeight="1" x14ac:dyDescent="0.35">
      <c r="D928" s="28"/>
    </row>
    <row r="929" spans="4:4" ht="14.25" customHeight="1" x14ac:dyDescent="0.35">
      <c r="D929" s="28"/>
    </row>
    <row r="930" spans="4:4" ht="14.25" customHeight="1" x14ac:dyDescent="0.35">
      <c r="D930" s="28"/>
    </row>
    <row r="931" spans="4:4" ht="14.25" customHeight="1" x14ac:dyDescent="0.35">
      <c r="D931" s="28"/>
    </row>
    <row r="932" spans="4:4" ht="14.25" customHeight="1" x14ac:dyDescent="0.35">
      <c r="D932" s="28"/>
    </row>
    <row r="933" spans="4:4" ht="14.25" customHeight="1" x14ac:dyDescent="0.35">
      <c r="D933" s="28"/>
    </row>
    <row r="934" spans="4:4" ht="14.25" customHeight="1" x14ac:dyDescent="0.35">
      <c r="D934" s="28"/>
    </row>
    <row r="935" spans="4:4" ht="14.25" customHeight="1" x14ac:dyDescent="0.35">
      <c r="D935" s="28"/>
    </row>
    <row r="936" spans="4:4" ht="14.25" customHeight="1" x14ac:dyDescent="0.35">
      <c r="D936" s="28"/>
    </row>
    <row r="937" spans="4:4" ht="14.25" customHeight="1" x14ac:dyDescent="0.35">
      <c r="D937" s="28"/>
    </row>
    <row r="938" spans="4:4" ht="14.25" customHeight="1" x14ac:dyDescent="0.35">
      <c r="D938" s="28"/>
    </row>
    <row r="939" spans="4:4" ht="14.25" customHeight="1" x14ac:dyDescent="0.35">
      <c r="D939" s="28"/>
    </row>
    <row r="940" spans="4:4" ht="14.25" customHeight="1" x14ac:dyDescent="0.35">
      <c r="D940" s="28"/>
    </row>
    <row r="941" spans="4:4" ht="14.25" customHeight="1" x14ac:dyDescent="0.35">
      <c r="D941" s="28"/>
    </row>
    <row r="942" spans="4:4" ht="14.25" customHeight="1" x14ac:dyDescent="0.35">
      <c r="D942" s="28"/>
    </row>
    <row r="943" spans="4:4" ht="14.25" customHeight="1" x14ac:dyDescent="0.35">
      <c r="D943" s="28"/>
    </row>
    <row r="944" spans="4:4" ht="14.25" customHeight="1" x14ac:dyDescent="0.35">
      <c r="D944" s="28"/>
    </row>
    <row r="945" spans="4:4" ht="14.25" customHeight="1" x14ac:dyDescent="0.35">
      <c r="D945" s="28"/>
    </row>
    <row r="946" spans="4:4" ht="14.25" customHeight="1" x14ac:dyDescent="0.35">
      <c r="D946" s="28"/>
    </row>
    <row r="947" spans="4:4" ht="14.25" customHeight="1" x14ac:dyDescent="0.35">
      <c r="D947" s="28"/>
    </row>
    <row r="948" spans="4:4" ht="14.25" customHeight="1" x14ac:dyDescent="0.35">
      <c r="D948" s="28"/>
    </row>
    <row r="949" spans="4:4" ht="14.25" customHeight="1" x14ac:dyDescent="0.35">
      <c r="D949" s="28"/>
    </row>
    <row r="950" spans="4:4" ht="14.25" customHeight="1" x14ac:dyDescent="0.35">
      <c r="D950" s="28"/>
    </row>
    <row r="951" spans="4:4" ht="14.25" customHeight="1" x14ac:dyDescent="0.35">
      <c r="D951" s="28"/>
    </row>
    <row r="952" spans="4:4" ht="14.25" customHeight="1" x14ac:dyDescent="0.35">
      <c r="D952" s="28"/>
    </row>
    <row r="953" spans="4:4" ht="14.25" customHeight="1" x14ac:dyDescent="0.35">
      <c r="D953" s="28"/>
    </row>
    <row r="954" spans="4:4" ht="14.25" customHeight="1" x14ac:dyDescent="0.35">
      <c r="D954" s="28"/>
    </row>
    <row r="955" spans="4:4" ht="14.25" customHeight="1" x14ac:dyDescent="0.35">
      <c r="D955" s="28"/>
    </row>
    <row r="956" spans="4:4" ht="14.25" customHeight="1" x14ac:dyDescent="0.35">
      <c r="D956" s="28"/>
    </row>
    <row r="957" spans="4:4" ht="14.25" customHeight="1" x14ac:dyDescent="0.35">
      <c r="D957" s="28"/>
    </row>
    <row r="958" spans="4:4" ht="14.25" customHeight="1" x14ac:dyDescent="0.35">
      <c r="D958" s="28"/>
    </row>
    <row r="959" spans="4:4" ht="14.25" customHeight="1" x14ac:dyDescent="0.35">
      <c r="D959" s="28"/>
    </row>
    <row r="960" spans="4:4" ht="14.25" customHeight="1" x14ac:dyDescent="0.35">
      <c r="D960" s="28"/>
    </row>
    <row r="961" spans="4:4" ht="14.25" customHeight="1" x14ac:dyDescent="0.35">
      <c r="D961" s="28"/>
    </row>
    <row r="962" spans="4:4" ht="14.25" customHeight="1" x14ac:dyDescent="0.35">
      <c r="D962" s="28"/>
    </row>
    <row r="963" spans="4:4" ht="14.25" customHeight="1" x14ac:dyDescent="0.35">
      <c r="D963" s="28"/>
    </row>
    <row r="964" spans="4:4" ht="14.25" customHeight="1" x14ac:dyDescent="0.35">
      <c r="D964" s="28"/>
    </row>
    <row r="965" spans="4:4" ht="14.25" customHeight="1" x14ac:dyDescent="0.35">
      <c r="D965" s="28"/>
    </row>
    <row r="966" spans="4:4" ht="14.25" customHeight="1" x14ac:dyDescent="0.35">
      <c r="D966" s="28"/>
    </row>
    <row r="967" spans="4:4" ht="14.25" customHeight="1" x14ac:dyDescent="0.35">
      <c r="D967" s="28"/>
    </row>
    <row r="968" spans="4:4" ht="14.25" customHeight="1" x14ac:dyDescent="0.35">
      <c r="D968" s="28"/>
    </row>
    <row r="969" spans="4:4" ht="14.25" customHeight="1" x14ac:dyDescent="0.35">
      <c r="D969" s="28"/>
    </row>
    <row r="970" spans="4:4" ht="14.25" customHeight="1" x14ac:dyDescent="0.35">
      <c r="D970" s="28"/>
    </row>
    <row r="971" spans="4:4" ht="14.25" customHeight="1" x14ac:dyDescent="0.35">
      <c r="D971" s="28"/>
    </row>
    <row r="972" spans="4:4" ht="14.25" customHeight="1" x14ac:dyDescent="0.35">
      <c r="D972" s="28"/>
    </row>
    <row r="973" spans="4:4" ht="14.25" customHeight="1" x14ac:dyDescent="0.35">
      <c r="D973" s="28"/>
    </row>
    <row r="974" spans="4:4" ht="14.25" customHeight="1" x14ac:dyDescent="0.35">
      <c r="D974" s="28"/>
    </row>
    <row r="975" spans="4:4" ht="14.25" customHeight="1" x14ac:dyDescent="0.35">
      <c r="D975" s="28"/>
    </row>
    <row r="976" spans="4:4" ht="14.25" customHeight="1" x14ac:dyDescent="0.35">
      <c r="D976" s="28"/>
    </row>
    <row r="977" spans="4:4" ht="14.25" customHeight="1" x14ac:dyDescent="0.35">
      <c r="D977" s="28"/>
    </row>
    <row r="978" spans="4:4" ht="14.25" customHeight="1" x14ac:dyDescent="0.35">
      <c r="D978" s="28"/>
    </row>
    <row r="979" spans="4:4" ht="14.25" customHeight="1" x14ac:dyDescent="0.35">
      <c r="D979" s="28"/>
    </row>
    <row r="980" spans="4:4" ht="14.25" customHeight="1" x14ac:dyDescent="0.35">
      <c r="D980" s="28"/>
    </row>
    <row r="981" spans="4:4" ht="14.25" customHeight="1" x14ac:dyDescent="0.35">
      <c r="D981" s="28"/>
    </row>
    <row r="982" spans="4:4" ht="14.25" customHeight="1" x14ac:dyDescent="0.35">
      <c r="D982" s="28"/>
    </row>
    <row r="983" spans="4:4" ht="14.25" customHeight="1" x14ac:dyDescent="0.35">
      <c r="D983" s="28"/>
    </row>
    <row r="984" spans="4:4" ht="14.25" customHeight="1" x14ac:dyDescent="0.35">
      <c r="D984" s="28"/>
    </row>
    <row r="985" spans="4:4" ht="14.25" customHeight="1" x14ac:dyDescent="0.35">
      <c r="D985" s="28"/>
    </row>
    <row r="986" spans="4:4" ht="14.25" customHeight="1" x14ac:dyDescent="0.35">
      <c r="D986" s="28"/>
    </row>
    <row r="987" spans="4:4" ht="14.25" customHeight="1" x14ac:dyDescent="0.35">
      <c r="D987" s="28"/>
    </row>
    <row r="988" spans="4:4" ht="14.25" customHeight="1" x14ac:dyDescent="0.35">
      <c r="D988" s="28"/>
    </row>
    <row r="989" spans="4:4" ht="14.25" customHeight="1" x14ac:dyDescent="0.35">
      <c r="D989" s="28"/>
    </row>
    <row r="990" spans="4:4" ht="14.25" customHeight="1" x14ac:dyDescent="0.35">
      <c r="D990" s="28"/>
    </row>
    <row r="991" spans="4:4" ht="14.25" customHeight="1" x14ac:dyDescent="0.35">
      <c r="D991" s="28"/>
    </row>
    <row r="992" spans="4:4" ht="14.25" customHeight="1" x14ac:dyDescent="0.35">
      <c r="D992" s="28"/>
    </row>
    <row r="993" spans="4:4" ht="14.25" customHeight="1" x14ac:dyDescent="0.35">
      <c r="D993" s="28"/>
    </row>
    <row r="994" spans="4:4" ht="14.25" customHeight="1" x14ac:dyDescent="0.35">
      <c r="D994" s="28"/>
    </row>
    <row r="995" spans="4:4" ht="14.25" customHeight="1" x14ac:dyDescent="0.35">
      <c r="D995" s="28"/>
    </row>
    <row r="996" spans="4:4" ht="14.25" customHeight="1" x14ac:dyDescent="0.35">
      <c r="D996" s="28"/>
    </row>
    <row r="997" spans="4:4" ht="14.25" customHeight="1" x14ac:dyDescent="0.35">
      <c r="D997" s="28"/>
    </row>
    <row r="998" spans="4:4" ht="14.25" customHeight="1" x14ac:dyDescent="0.35">
      <c r="D998" s="28"/>
    </row>
    <row r="999" spans="4:4" ht="14.25" customHeight="1" x14ac:dyDescent="0.35">
      <c r="D999" s="28"/>
    </row>
    <row r="1000" spans="4:4" ht="14.25" customHeight="1" x14ac:dyDescent="0.35">
      <c r="D1000" s="2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selection activeCell="I1" sqref="I1"/>
    </sheetView>
  </sheetViews>
  <sheetFormatPr defaultColWidth="12.6640625" defaultRowHeight="15" customHeight="1" x14ac:dyDescent="0.3"/>
  <cols>
    <col min="1" max="1" width="12.6640625" customWidth="1"/>
    <col min="2" max="2" width="4.75" customWidth="1"/>
    <col min="3" max="3" width="5.25" customWidth="1"/>
    <col min="4" max="4" width="11.4140625" customWidth="1"/>
    <col min="5" max="5" width="9.9140625" customWidth="1"/>
    <col min="6" max="6" width="12.6640625" customWidth="1"/>
    <col min="7" max="7" width="5.25" customWidth="1"/>
    <col min="8" max="8" width="5.6640625" customWidth="1"/>
    <col min="9" max="9" width="11.4140625" customWidth="1"/>
    <col min="10" max="26" width="7.6640625" customWidth="1"/>
  </cols>
  <sheetData>
    <row r="1" spans="1:15" ht="14.25" customHeight="1" x14ac:dyDescent="0.35">
      <c r="A1" s="7" t="s">
        <v>5</v>
      </c>
      <c r="B1" s="8" t="s">
        <v>2</v>
      </c>
      <c r="C1" s="8" t="s">
        <v>6</v>
      </c>
      <c r="D1" s="9" t="s">
        <v>4</v>
      </c>
      <c r="F1" s="9" t="s">
        <v>1</v>
      </c>
      <c r="G1" s="8" t="s">
        <v>6</v>
      </c>
      <c r="H1" s="8" t="s">
        <v>7</v>
      </c>
      <c r="I1" s="9" t="s">
        <v>4</v>
      </c>
      <c r="O1" s="10" t="s">
        <v>8</v>
      </c>
    </row>
    <row r="2" spans="1:15" ht="14.25" customHeight="1" x14ac:dyDescent="0.35">
      <c r="A2" s="9"/>
      <c r="B2" s="11">
        <v>0.24236111111111111</v>
      </c>
      <c r="C2" s="12">
        <v>0.24722222222222223</v>
      </c>
      <c r="D2" s="9">
        <f t="shared" ref="D2:D143" si="0">MINUTE(C2-B2)</f>
        <v>7</v>
      </c>
      <c r="F2" s="9"/>
      <c r="G2" s="12">
        <v>0.25347222222222221</v>
      </c>
      <c r="H2" s="12">
        <v>0.25624999999999998</v>
      </c>
      <c r="I2" s="9">
        <f t="shared" ref="I2:I106" si="1">MINUTE(H2-G2)</f>
        <v>4</v>
      </c>
    </row>
    <row r="3" spans="1:15" ht="14.25" customHeight="1" x14ac:dyDescent="0.35">
      <c r="A3" s="9">
        <f t="shared" ref="A3:A143" si="2">MINUTE(B3-B2)</f>
        <v>10</v>
      </c>
      <c r="B3" s="12">
        <v>0.24930555555555556</v>
      </c>
      <c r="C3" s="12">
        <v>0.25416666666666665</v>
      </c>
      <c r="D3" s="9">
        <f t="shared" si="0"/>
        <v>7</v>
      </c>
      <c r="E3" s="13"/>
      <c r="F3" s="9">
        <f t="shared" ref="F3:F106" si="3">MINUTE(G3-G2)</f>
        <v>10</v>
      </c>
      <c r="G3" s="12">
        <v>0.26041666666666669</v>
      </c>
      <c r="H3" s="12">
        <v>0.26319444444444445</v>
      </c>
      <c r="I3" s="9">
        <f t="shared" si="1"/>
        <v>4</v>
      </c>
      <c r="O3" s="10" t="s">
        <v>0</v>
      </c>
    </row>
    <row r="4" spans="1:15" ht="14.25" customHeight="1" x14ac:dyDescent="0.35">
      <c r="A4" s="9">
        <f t="shared" si="2"/>
        <v>10</v>
      </c>
      <c r="B4" s="12">
        <v>0.25624999999999998</v>
      </c>
      <c r="C4" s="12">
        <v>0.26111111111111113</v>
      </c>
      <c r="D4" s="9">
        <f t="shared" si="0"/>
        <v>7</v>
      </c>
      <c r="F4" s="9">
        <f t="shared" si="3"/>
        <v>10</v>
      </c>
      <c r="G4" s="12">
        <v>0.2673611111111111</v>
      </c>
      <c r="H4" s="12">
        <v>0.27013888888888887</v>
      </c>
      <c r="I4" s="9">
        <f t="shared" si="1"/>
        <v>4</v>
      </c>
      <c r="O4" s="10" t="s">
        <v>9</v>
      </c>
    </row>
    <row r="5" spans="1:15" ht="14.25" customHeight="1" x14ac:dyDescent="0.35">
      <c r="A5" s="9">
        <f t="shared" si="2"/>
        <v>10</v>
      </c>
      <c r="B5" s="12">
        <v>0.26319444444444445</v>
      </c>
      <c r="C5" s="12">
        <v>0.26805555555555555</v>
      </c>
      <c r="D5" s="9">
        <f t="shared" si="0"/>
        <v>7</v>
      </c>
      <c r="F5" s="9">
        <f t="shared" si="3"/>
        <v>10</v>
      </c>
      <c r="G5" s="12">
        <v>0.27430555555555558</v>
      </c>
      <c r="H5" s="12">
        <v>0.27708333333333335</v>
      </c>
      <c r="I5" s="9">
        <f t="shared" si="1"/>
        <v>4</v>
      </c>
      <c r="O5" s="10" t="s">
        <v>10</v>
      </c>
    </row>
    <row r="6" spans="1:15" ht="14.25" customHeight="1" x14ac:dyDescent="0.35">
      <c r="A6" s="9">
        <f t="shared" si="2"/>
        <v>10</v>
      </c>
      <c r="B6" s="12">
        <v>0.27013888888888887</v>
      </c>
      <c r="C6" s="12">
        <v>0.27500000000000002</v>
      </c>
      <c r="D6" s="9">
        <f t="shared" si="0"/>
        <v>7</v>
      </c>
      <c r="F6" s="9">
        <f t="shared" si="3"/>
        <v>10</v>
      </c>
      <c r="G6" s="12">
        <v>0.28125</v>
      </c>
      <c r="H6" s="12">
        <v>0.28402777777777777</v>
      </c>
      <c r="I6" s="9">
        <f t="shared" si="1"/>
        <v>4</v>
      </c>
      <c r="O6" s="10" t="s">
        <v>11</v>
      </c>
    </row>
    <row r="7" spans="1:15" ht="14.25" customHeight="1" x14ac:dyDescent="0.35">
      <c r="A7" s="9">
        <f t="shared" si="2"/>
        <v>10</v>
      </c>
      <c r="B7" s="12">
        <v>0.27708333333333335</v>
      </c>
      <c r="C7" s="12">
        <v>0.28194444444444444</v>
      </c>
      <c r="D7" s="9">
        <f t="shared" si="0"/>
        <v>7</v>
      </c>
      <c r="F7" s="9">
        <f t="shared" si="3"/>
        <v>10</v>
      </c>
      <c r="G7" s="12">
        <v>0.28819444444444442</v>
      </c>
      <c r="H7" s="12">
        <v>0.29097222222222224</v>
      </c>
      <c r="I7" s="9">
        <f t="shared" si="1"/>
        <v>4</v>
      </c>
      <c r="O7" s="10" t="s">
        <v>12</v>
      </c>
    </row>
    <row r="8" spans="1:15" ht="14.25" customHeight="1" x14ac:dyDescent="0.35">
      <c r="A8" s="9">
        <f t="shared" si="2"/>
        <v>10</v>
      </c>
      <c r="B8" s="12">
        <v>0.28402777777777777</v>
      </c>
      <c r="C8" s="12">
        <v>0.28888888888888886</v>
      </c>
      <c r="D8" s="9">
        <f t="shared" si="0"/>
        <v>7</v>
      </c>
      <c r="F8" s="9">
        <f t="shared" si="3"/>
        <v>10</v>
      </c>
      <c r="G8" s="12">
        <v>0.2951388888888889</v>
      </c>
      <c r="H8" s="12">
        <v>0.29791666666666666</v>
      </c>
      <c r="I8" s="9">
        <f t="shared" si="1"/>
        <v>4</v>
      </c>
      <c r="O8" s="10" t="s">
        <v>13</v>
      </c>
    </row>
    <row r="9" spans="1:15" ht="14.25" customHeight="1" x14ac:dyDescent="0.35">
      <c r="A9" s="9">
        <f t="shared" si="2"/>
        <v>10</v>
      </c>
      <c r="B9" s="12">
        <v>0.29097222222222224</v>
      </c>
      <c r="C9" s="12">
        <v>0.29583333333333334</v>
      </c>
      <c r="D9" s="9">
        <f t="shared" si="0"/>
        <v>7</v>
      </c>
      <c r="F9" s="9">
        <f t="shared" si="3"/>
        <v>14</v>
      </c>
      <c r="G9" s="12">
        <v>0.30486111111111114</v>
      </c>
      <c r="H9" s="12">
        <v>0.30763888888888891</v>
      </c>
      <c r="I9" s="9">
        <f t="shared" si="1"/>
        <v>4</v>
      </c>
      <c r="O9" s="10" t="s">
        <v>14</v>
      </c>
    </row>
    <row r="10" spans="1:15" ht="14.25" customHeight="1" x14ac:dyDescent="0.35">
      <c r="A10" s="9">
        <f t="shared" si="2"/>
        <v>5</v>
      </c>
      <c r="B10" s="12">
        <v>0.29444444444444445</v>
      </c>
      <c r="C10" s="12">
        <v>0.29930555555555555</v>
      </c>
      <c r="D10" s="9">
        <f t="shared" si="0"/>
        <v>7</v>
      </c>
      <c r="F10" s="9">
        <f t="shared" si="3"/>
        <v>7</v>
      </c>
      <c r="G10" s="12">
        <v>0.30972222222222223</v>
      </c>
      <c r="H10" s="12">
        <v>0.3125</v>
      </c>
      <c r="I10" s="9">
        <f t="shared" si="1"/>
        <v>4</v>
      </c>
    </row>
    <row r="11" spans="1:15" ht="14.25" customHeight="1" x14ac:dyDescent="0.35">
      <c r="A11" s="9">
        <f t="shared" si="2"/>
        <v>5</v>
      </c>
      <c r="B11" s="12">
        <v>0.29791666666666666</v>
      </c>
      <c r="C11" s="12">
        <v>0.30277777777777776</v>
      </c>
      <c r="D11" s="9">
        <f t="shared" si="0"/>
        <v>7</v>
      </c>
      <c r="F11" s="9">
        <f t="shared" si="3"/>
        <v>9</v>
      </c>
      <c r="G11" s="12">
        <v>0.31597222222222221</v>
      </c>
      <c r="H11" s="12">
        <v>0.31874999999999998</v>
      </c>
      <c r="I11" s="9">
        <f t="shared" si="1"/>
        <v>4</v>
      </c>
    </row>
    <row r="12" spans="1:15" ht="14.25" customHeight="1" x14ac:dyDescent="0.35">
      <c r="A12" s="9">
        <f t="shared" si="2"/>
        <v>5</v>
      </c>
      <c r="B12" s="12">
        <v>0.30138888888888887</v>
      </c>
      <c r="C12" s="12">
        <v>0.30625000000000002</v>
      </c>
      <c r="D12" s="9">
        <f t="shared" si="0"/>
        <v>7</v>
      </c>
      <c r="F12" s="9">
        <f t="shared" si="3"/>
        <v>6</v>
      </c>
      <c r="G12" s="12">
        <v>0.32013888888888886</v>
      </c>
      <c r="H12" s="12">
        <v>0.32361111111111113</v>
      </c>
      <c r="I12" s="9">
        <f t="shared" si="1"/>
        <v>5</v>
      </c>
    </row>
    <row r="13" spans="1:15" ht="14.25" customHeight="1" x14ac:dyDescent="0.35">
      <c r="A13" s="9">
        <f t="shared" si="2"/>
        <v>5</v>
      </c>
      <c r="B13" s="12">
        <v>0.30486111111111114</v>
      </c>
      <c r="C13" s="12">
        <v>0.30972222222222223</v>
      </c>
      <c r="D13" s="9">
        <f t="shared" si="0"/>
        <v>7</v>
      </c>
      <c r="F13" s="9">
        <f t="shared" si="3"/>
        <v>8</v>
      </c>
      <c r="G13" s="12">
        <v>0.32569444444444445</v>
      </c>
      <c r="H13" s="12">
        <v>0.32916666666666666</v>
      </c>
      <c r="I13" s="9">
        <f t="shared" si="1"/>
        <v>5</v>
      </c>
    </row>
    <row r="14" spans="1:15" ht="14.25" customHeight="1" x14ac:dyDescent="0.35">
      <c r="A14" s="9">
        <f t="shared" si="2"/>
        <v>5</v>
      </c>
      <c r="B14" s="12">
        <v>0.30833333333333335</v>
      </c>
      <c r="C14" s="12">
        <v>0.31319444444444444</v>
      </c>
      <c r="D14" s="9">
        <f t="shared" si="0"/>
        <v>7</v>
      </c>
      <c r="F14" s="9">
        <f t="shared" si="3"/>
        <v>6</v>
      </c>
      <c r="G14" s="12">
        <v>0.3298611111111111</v>
      </c>
      <c r="H14" s="12">
        <v>0.33333333333333331</v>
      </c>
      <c r="I14" s="9">
        <f t="shared" si="1"/>
        <v>5</v>
      </c>
    </row>
    <row r="15" spans="1:15" ht="14.25" customHeight="1" x14ac:dyDescent="0.35">
      <c r="A15" s="9">
        <f t="shared" si="2"/>
        <v>5</v>
      </c>
      <c r="B15" s="12">
        <v>0.31180555555555556</v>
      </c>
      <c r="C15" s="12">
        <v>0.31666666666666665</v>
      </c>
      <c r="D15" s="9">
        <f t="shared" si="0"/>
        <v>7</v>
      </c>
      <c r="F15" s="9">
        <f t="shared" si="3"/>
        <v>5</v>
      </c>
      <c r="G15" s="12">
        <v>0.33333333333333331</v>
      </c>
      <c r="H15" s="12">
        <v>0.33680555555555558</v>
      </c>
      <c r="I15" s="9">
        <f t="shared" si="1"/>
        <v>5</v>
      </c>
    </row>
    <row r="16" spans="1:15" ht="14.25" customHeight="1" x14ac:dyDescent="0.35">
      <c r="A16" s="9">
        <f t="shared" si="2"/>
        <v>5</v>
      </c>
      <c r="B16" s="12">
        <v>0.31527777777777777</v>
      </c>
      <c r="C16" s="12">
        <v>0.32013888888888886</v>
      </c>
      <c r="D16" s="9">
        <f t="shared" si="0"/>
        <v>7</v>
      </c>
      <c r="F16" s="9">
        <f t="shared" si="3"/>
        <v>7</v>
      </c>
      <c r="G16" s="12">
        <v>0.33819444444444446</v>
      </c>
      <c r="H16" s="12">
        <v>0.34166666666666667</v>
      </c>
      <c r="I16" s="9">
        <f t="shared" si="1"/>
        <v>5</v>
      </c>
    </row>
    <row r="17" spans="1:15" ht="14.25" customHeight="1" x14ac:dyDescent="0.35">
      <c r="A17" s="9">
        <f t="shared" si="2"/>
        <v>5</v>
      </c>
      <c r="B17" s="12">
        <v>0.31874999999999998</v>
      </c>
      <c r="C17" s="12">
        <v>0.32361111111111113</v>
      </c>
      <c r="D17" s="9">
        <f t="shared" si="0"/>
        <v>7</v>
      </c>
      <c r="F17" s="9">
        <f t="shared" si="3"/>
        <v>6</v>
      </c>
      <c r="G17" s="12">
        <v>0.34236111111111112</v>
      </c>
      <c r="H17" s="12">
        <v>0.34583333333333333</v>
      </c>
      <c r="I17" s="9">
        <f t="shared" si="1"/>
        <v>5</v>
      </c>
    </row>
    <row r="18" spans="1:15" ht="14.25" customHeight="1" x14ac:dyDescent="0.35">
      <c r="A18" s="9">
        <f t="shared" si="2"/>
        <v>5</v>
      </c>
      <c r="B18" s="12">
        <v>0.32222222222222224</v>
      </c>
      <c r="C18" s="12">
        <v>0.32708333333333334</v>
      </c>
      <c r="D18" s="9">
        <f t="shared" si="0"/>
        <v>7</v>
      </c>
      <c r="F18" s="9">
        <f t="shared" si="3"/>
        <v>7</v>
      </c>
      <c r="G18" s="12">
        <v>0.34722222222222221</v>
      </c>
      <c r="H18" s="12">
        <v>0.35069444444444442</v>
      </c>
      <c r="I18" s="9">
        <f t="shared" si="1"/>
        <v>5</v>
      </c>
    </row>
    <row r="19" spans="1:15" ht="14.25" customHeight="1" x14ac:dyDescent="0.35">
      <c r="A19" s="9">
        <f t="shared" si="2"/>
        <v>5</v>
      </c>
      <c r="B19" s="12">
        <v>0.32569444444444445</v>
      </c>
      <c r="C19" s="12">
        <v>0.33055555555555555</v>
      </c>
      <c r="D19" s="9">
        <f t="shared" si="0"/>
        <v>7</v>
      </c>
      <c r="F19" s="9">
        <f t="shared" si="3"/>
        <v>6</v>
      </c>
      <c r="G19" s="12">
        <v>0.35138888888888886</v>
      </c>
      <c r="H19" s="12">
        <v>0.35486111111111113</v>
      </c>
      <c r="I19" s="9">
        <f t="shared" si="1"/>
        <v>5</v>
      </c>
    </row>
    <row r="20" spans="1:15" ht="14.25" customHeight="1" x14ac:dyDescent="0.35">
      <c r="A20" s="9">
        <f t="shared" si="2"/>
        <v>5</v>
      </c>
      <c r="B20" s="12">
        <v>0.32916666666666666</v>
      </c>
      <c r="C20" s="12">
        <v>0.33402777777777776</v>
      </c>
      <c r="D20" s="9">
        <f t="shared" si="0"/>
        <v>7</v>
      </c>
      <c r="F20" s="9">
        <f t="shared" si="3"/>
        <v>6</v>
      </c>
      <c r="G20" s="17">
        <v>0.35555555555555557</v>
      </c>
      <c r="H20" s="17">
        <v>0.35902777777777778</v>
      </c>
      <c r="I20" s="9">
        <f t="shared" si="1"/>
        <v>5</v>
      </c>
    </row>
    <row r="21" spans="1:15" ht="14.25" customHeight="1" x14ac:dyDescent="0.35">
      <c r="A21" s="9">
        <f t="shared" si="2"/>
        <v>4</v>
      </c>
      <c r="B21" s="12">
        <v>0.33194444444444443</v>
      </c>
      <c r="C21" s="12">
        <v>0.33680555555555558</v>
      </c>
      <c r="D21" s="9">
        <f t="shared" si="0"/>
        <v>7</v>
      </c>
      <c r="F21" s="9">
        <f t="shared" si="3"/>
        <v>6</v>
      </c>
      <c r="G21" s="17">
        <v>0.35972222222222222</v>
      </c>
      <c r="H21" s="17">
        <v>0.36319444444444443</v>
      </c>
      <c r="I21" s="9">
        <f t="shared" si="1"/>
        <v>5</v>
      </c>
    </row>
    <row r="22" spans="1:15" ht="14.25" customHeight="1" x14ac:dyDescent="0.35">
      <c r="A22" s="9">
        <f t="shared" si="2"/>
        <v>4</v>
      </c>
      <c r="B22" s="12">
        <v>0.3347222222222222</v>
      </c>
      <c r="C22" s="12">
        <v>0.33958333333333335</v>
      </c>
      <c r="D22" s="9">
        <f t="shared" si="0"/>
        <v>7</v>
      </c>
      <c r="F22" s="9">
        <f t="shared" si="3"/>
        <v>7</v>
      </c>
      <c r="G22" s="17">
        <v>0.36458333333333331</v>
      </c>
      <c r="H22" s="17">
        <v>0.36805555555555558</v>
      </c>
      <c r="I22" s="9">
        <f t="shared" si="1"/>
        <v>5</v>
      </c>
    </row>
    <row r="23" spans="1:15" ht="14.25" customHeight="1" x14ac:dyDescent="0.35">
      <c r="A23" s="9">
        <f t="shared" si="2"/>
        <v>4</v>
      </c>
      <c r="B23" s="12">
        <v>0.33750000000000002</v>
      </c>
      <c r="C23" s="12">
        <v>0.34236111111111112</v>
      </c>
      <c r="D23" s="9">
        <f t="shared" si="0"/>
        <v>7</v>
      </c>
      <c r="F23" s="9">
        <f t="shared" si="3"/>
        <v>6</v>
      </c>
      <c r="G23" s="17">
        <v>0.36875000000000002</v>
      </c>
      <c r="H23" s="17">
        <v>0.37222222222222223</v>
      </c>
      <c r="I23" s="9">
        <f t="shared" si="1"/>
        <v>5</v>
      </c>
    </row>
    <row r="24" spans="1:15" ht="14.25" customHeight="1" x14ac:dyDescent="0.35">
      <c r="A24" s="9">
        <f t="shared" si="2"/>
        <v>4</v>
      </c>
      <c r="B24" s="12">
        <v>0.34027777777777779</v>
      </c>
      <c r="C24" s="12">
        <v>0.34513888888888888</v>
      </c>
      <c r="D24" s="9">
        <f t="shared" si="0"/>
        <v>7</v>
      </c>
      <c r="F24" s="9">
        <f t="shared" si="3"/>
        <v>6</v>
      </c>
      <c r="G24" s="17">
        <v>0.37291666666666667</v>
      </c>
      <c r="H24" s="17">
        <v>0.37638888888888888</v>
      </c>
      <c r="I24" s="9">
        <f t="shared" si="1"/>
        <v>5</v>
      </c>
    </row>
    <row r="25" spans="1:15" ht="14.25" customHeight="1" x14ac:dyDescent="0.35">
      <c r="A25" s="9">
        <f t="shared" si="2"/>
        <v>4</v>
      </c>
      <c r="B25" s="12">
        <v>0.34305555555555556</v>
      </c>
      <c r="C25" s="12">
        <v>0.34791666666666665</v>
      </c>
      <c r="D25" s="9">
        <f t="shared" si="0"/>
        <v>7</v>
      </c>
      <c r="F25" s="9">
        <f t="shared" si="3"/>
        <v>6</v>
      </c>
      <c r="G25" s="17">
        <v>0.37708333333333333</v>
      </c>
      <c r="H25" s="17">
        <v>0.38055555555555554</v>
      </c>
      <c r="I25" s="9">
        <f t="shared" si="1"/>
        <v>5</v>
      </c>
      <c r="K25" s="10" t="s">
        <v>0</v>
      </c>
      <c r="L25" s="10" t="s">
        <v>15</v>
      </c>
      <c r="M25" s="10" t="s">
        <v>16</v>
      </c>
    </row>
    <row r="26" spans="1:15" ht="14.25" customHeight="1" x14ac:dyDescent="0.35">
      <c r="A26" s="9">
        <f t="shared" si="2"/>
        <v>4</v>
      </c>
      <c r="B26" s="12">
        <v>0.34583333333333333</v>
      </c>
      <c r="C26" s="12">
        <v>0.35069444444444442</v>
      </c>
      <c r="D26" s="9">
        <f t="shared" si="0"/>
        <v>7</v>
      </c>
      <c r="F26" s="9">
        <f t="shared" si="3"/>
        <v>6</v>
      </c>
      <c r="G26" s="17">
        <v>0.38124999999999998</v>
      </c>
      <c r="H26" s="17">
        <v>0.38472222222222224</v>
      </c>
      <c r="I26" s="9">
        <f t="shared" si="1"/>
        <v>5</v>
      </c>
      <c r="K26" s="9">
        <v>4</v>
      </c>
      <c r="L26" s="21">
        <f t="shared" ref="L26:L28" si="4">COUNTIF($A$3:$A$27,K26)</f>
        <v>6</v>
      </c>
      <c r="N26" s="21">
        <f>SUMPRODUCT(K26:K28,L26:L28)</f>
        <v>82</v>
      </c>
    </row>
    <row r="27" spans="1:15" ht="14.25" customHeight="1" x14ac:dyDescent="0.35">
      <c r="A27" s="9">
        <f t="shared" si="2"/>
        <v>3</v>
      </c>
      <c r="B27" s="12">
        <v>0.34791666666666665</v>
      </c>
      <c r="C27" s="12">
        <v>0.3527777777777778</v>
      </c>
      <c r="D27" s="9">
        <f t="shared" si="0"/>
        <v>7</v>
      </c>
      <c r="F27" s="9">
        <f t="shared" si="3"/>
        <v>7</v>
      </c>
      <c r="G27" s="17">
        <v>0.38611111111111113</v>
      </c>
      <c r="H27" s="17">
        <v>0.3888888888888889</v>
      </c>
      <c r="I27" s="9">
        <f t="shared" si="1"/>
        <v>4</v>
      </c>
      <c r="K27" s="9">
        <v>3</v>
      </c>
      <c r="L27" s="21">
        <f t="shared" si="4"/>
        <v>1</v>
      </c>
      <c r="N27" s="21">
        <f>N26/25</f>
        <v>3.28</v>
      </c>
      <c r="O27" s="10" t="s">
        <v>17</v>
      </c>
    </row>
    <row r="28" spans="1:15" ht="14.25" customHeight="1" x14ac:dyDescent="0.35">
      <c r="A28" s="9">
        <f t="shared" si="2"/>
        <v>3</v>
      </c>
      <c r="B28" s="17">
        <v>0.35</v>
      </c>
      <c r="C28" s="17">
        <v>0.35486111111111113</v>
      </c>
      <c r="D28" s="9">
        <f t="shared" si="0"/>
        <v>7</v>
      </c>
      <c r="F28" s="9">
        <f t="shared" si="3"/>
        <v>6</v>
      </c>
      <c r="G28" s="17">
        <v>0.39027777777777778</v>
      </c>
      <c r="H28" s="17">
        <v>0.39374999999999999</v>
      </c>
      <c r="I28" s="9">
        <f t="shared" si="1"/>
        <v>5</v>
      </c>
      <c r="K28" s="9">
        <v>5</v>
      </c>
      <c r="L28" s="21">
        <f t="shared" si="4"/>
        <v>11</v>
      </c>
      <c r="N28" s="21">
        <f>1/N27</f>
        <v>0.3048780487804878</v>
      </c>
      <c r="O28" s="10" t="s">
        <v>19</v>
      </c>
    </row>
    <row r="29" spans="1:15" ht="14.25" customHeight="1" x14ac:dyDescent="0.35">
      <c r="A29" s="9">
        <f t="shared" si="2"/>
        <v>4</v>
      </c>
      <c r="B29" s="17">
        <v>0.3527777777777778</v>
      </c>
      <c r="C29" s="17">
        <v>0.3576388888888889</v>
      </c>
      <c r="D29" s="9">
        <f t="shared" si="0"/>
        <v>7</v>
      </c>
      <c r="F29" s="9">
        <f t="shared" si="3"/>
        <v>7</v>
      </c>
      <c r="G29" s="17">
        <v>0.39513888888888887</v>
      </c>
      <c r="H29" s="17">
        <v>0.39791666666666664</v>
      </c>
      <c r="I29" s="9">
        <f t="shared" si="1"/>
        <v>4</v>
      </c>
    </row>
    <row r="30" spans="1:15" ht="14.25" customHeight="1" x14ac:dyDescent="0.35">
      <c r="A30" s="9">
        <f t="shared" si="2"/>
        <v>3</v>
      </c>
      <c r="B30" s="17">
        <v>0.35486111111111113</v>
      </c>
      <c r="C30" s="17">
        <v>0.35972222222222222</v>
      </c>
      <c r="D30" s="9">
        <f t="shared" si="0"/>
        <v>7</v>
      </c>
      <c r="F30" s="9">
        <f t="shared" si="3"/>
        <v>10</v>
      </c>
      <c r="G30" s="17">
        <v>0.40208333333333335</v>
      </c>
      <c r="H30" s="17">
        <v>0.40486111111111112</v>
      </c>
      <c r="I30" s="9">
        <f t="shared" si="1"/>
        <v>4</v>
      </c>
    </row>
    <row r="31" spans="1:15" ht="14.25" customHeight="1" x14ac:dyDescent="0.35">
      <c r="A31" s="9">
        <f t="shared" si="2"/>
        <v>4</v>
      </c>
      <c r="B31" s="17">
        <v>0.3576388888888889</v>
      </c>
      <c r="C31" s="17">
        <v>0.36249999999999999</v>
      </c>
      <c r="D31" s="9">
        <f t="shared" si="0"/>
        <v>7</v>
      </c>
      <c r="F31" s="9">
        <f t="shared" si="3"/>
        <v>10</v>
      </c>
      <c r="G31" s="17">
        <v>0.40902777777777777</v>
      </c>
      <c r="H31" s="17">
        <v>0.41180555555555554</v>
      </c>
      <c r="I31" s="9">
        <f t="shared" si="1"/>
        <v>4</v>
      </c>
    </row>
    <row r="32" spans="1:15" ht="14.25" customHeight="1" x14ac:dyDescent="0.35">
      <c r="A32" s="9">
        <f t="shared" si="2"/>
        <v>4</v>
      </c>
      <c r="B32" s="17">
        <v>0.36041666666666666</v>
      </c>
      <c r="C32" s="17">
        <v>0.36527777777777776</v>
      </c>
      <c r="D32" s="9">
        <f t="shared" si="0"/>
        <v>7</v>
      </c>
      <c r="F32" s="9">
        <f t="shared" si="3"/>
        <v>10</v>
      </c>
      <c r="G32" s="17">
        <v>0.41597222222222224</v>
      </c>
      <c r="H32" s="17">
        <v>0.41875000000000001</v>
      </c>
      <c r="I32" s="9">
        <f t="shared" si="1"/>
        <v>4</v>
      </c>
    </row>
    <row r="33" spans="1:9" ht="14.25" customHeight="1" x14ac:dyDescent="0.35">
      <c r="A33" s="9">
        <f t="shared" si="2"/>
        <v>4</v>
      </c>
      <c r="B33" s="17">
        <v>0.36319444444444443</v>
      </c>
      <c r="C33" s="17">
        <v>0.36805555555555558</v>
      </c>
      <c r="D33" s="9">
        <f t="shared" si="0"/>
        <v>7</v>
      </c>
      <c r="F33" s="9">
        <f t="shared" si="3"/>
        <v>12</v>
      </c>
      <c r="G33" s="17">
        <v>0.42430555555555555</v>
      </c>
      <c r="H33" s="17">
        <v>0.42708333333333331</v>
      </c>
      <c r="I33" s="9">
        <f t="shared" si="1"/>
        <v>4</v>
      </c>
    </row>
    <row r="34" spans="1:9" ht="14.25" customHeight="1" x14ac:dyDescent="0.35">
      <c r="A34" s="9">
        <f t="shared" si="2"/>
        <v>4</v>
      </c>
      <c r="B34" s="17">
        <v>0.3659722222222222</v>
      </c>
      <c r="C34" s="17">
        <v>0.37083333333333335</v>
      </c>
      <c r="D34" s="9">
        <f t="shared" si="0"/>
        <v>7</v>
      </c>
      <c r="F34" s="9">
        <f t="shared" si="3"/>
        <v>12</v>
      </c>
      <c r="G34" s="17">
        <v>0.43263888888888891</v>
      </c>
      <c r="H34" s="17">
        <v>0.43541666666666667</v>
      </c>
      <c r="I34" s="9">
        <f t="shared" si="1"/>
        <v>4</v>
      </c>
    </row>
    <row r="35" spans="1:9" ht="14.25" customHeight="1" x14ac:dyDescent="0.35">
      <c r="A35" s="9">
        <f t="shared" si="2"/>
        <v>4</v>
      </c>
      <c r="B35" s="17">
        <v>0.36875000000000002</v>
      </c>
      <c r="C35" s="17">
        <v>0.37361111111111112</v>
      </c>
      <c r="D35" s="9">
        <f t="shared" si="0"/>
        <v>7</v>
      </c>
      <c r="F35" s="9">
        <f t="shared" si="3"/>
        <v>12</v>
      </c>
      <c r="G35" s="17">
        <v>0.44097222222222221</v>
      </c>
      <c r="H35" s="17">
        <v>0.44374999999999998</v>
      </c>
      <c r="I35" s="9">
        <f t="shared" si="1"/>
        <v>4</v>
      </c>
    </row>
    <row r="36" spans="1:9" ht="14.25" customHeight="1" x14ac:dyDescent="0.35">
      <c r="A36" s="9">
        <f t="shared" si="2"/>
        <v>4</v>
      </c>
      <c r="B36" s="17">
        <v>0.37152777777777779</v>
      </c>
      <c r="C36" s="17">
        <v>0.37638888888888888</v>
      </c>
      <c r="D36" s="9">
        <f t="shared" si="0"/>
        <v>7</v>
      </c>
      <c r="F36" s="9">
        <f t="shared" si="3"/>
        <v>11</v>
      </c>
      <c r="G36" s="17">
        <v>0.44861111111111113</v>
      </c>
      <c r="H36" s="17">
        <v>0.4513888888888889</v>
      </c>
      <c r="I36" s="9">
        <f t="shared" si="1"/>
        <v>4</v>
      </c>
    </row>
    <row r="37" spans="1:9" ht="14.25" customHeight="1" x14ac:dyDescent="0.35">
      <c r="A37" s="9">
        <f t="shared" si="2"/>
        <v>4</v>
      </c>
      <c r="B37" s="17">
        <v>0.37430555555555556</v>
      </c>
      <c r="C37" s="17">
        <v>0.37916666666666665</v>
      </c>
      <c r="D37" s="9">
        <f t="shared" si="0"/>
        <v>7</v>
      </c>
      <c r="F37" s="9">
        <f t="shared" si="3"/>
        <v>12</v>
      </c>
      <c r="G37" s="17">
        <v>0.45694444444444443</v>
      </c>
      <c r="H37" s="17">
        <v>0.4597222222222222</v>
      </c>
      <c r="I37" s="9">
        <f t="shared" si="1"/>
        <v>4</v>
      </c>
    </row>
    <row r="38" spans="1:9" ht="14.25" customHeight="1" x14ac:dyDescent="0.35">
      <c r="A38" s="9">
        <f t="shared" si="2"/>
        <v>5</v>
      </c>
      <c r="B38" s="17">
        <v>0.37777777777777777</v>
      </c>
      <c r="C38" s="17">
        <v>0.38263888888888886</v>
      </c>
      <c r="D38" s="9">
        <f t="shared" si="0"/>
        <v>7</v>
      </c>
      <c r="F38" s="9">
        <f t="shared" si="3"/>
        <v>12</v>
      </c>
      <c r="G38" s="17">
        <v>0.46527777777777779</v>
      </c>
      <c r="H38" s="17">
        <v>0.46805555555555556</v>
      </c>
      <c r="I38" s="9">
        <f t="shared" si="1"/>
        <v>4</v>
      </c>
    </row>
    <row r="39" spans="1:9" ht="14.25" customHeight="1" x14ac:dyDescent="0.35">
      <c r="A39" s="9">
        <f t="shared" si="2"/>
        <v>5</v>
      </c>
      <c r="B39" s="17">
        <v>0.38124999999999998</v>
      </c>
      <c r="C39" s="17">
        <v>0.38611111111111113</v>
      </c>
      <c r="D39" s="9">
        <f t="shared" si="0"/>
        <v>7</v>
      </c>
      <c r="F39" s="9">
        <f t="shared" si="3"/>
        <v>12</v>
      </c>
      <c r="G39" s="17">
        <v>0.47361111111111109</v>
      </c>
      <c r="H39" s="17">
        <v>0.47638888888888886</v>
      </c>
      <c r="I39" s="9">
        <f t="shared" si="1"/>
        <v>4</v>
      </c>
    </row>
    <row r="40" spans="1:9" ht="14.25" customHeight="1" x14ac:dyDescent="0.35">
      <c r="A40" s="9">
        <f t="shared" si="2"/>
        <v>5</v>
      </c>
      <c r="B40" s="17">
        <v>0.38472222222222224</v>
      </c>
      <c r="C40" s="17">
        <v>0.38958333333333334</v>
      </c>
      <c r="D40" s="9">
        <f t="shared" si="0"/>
        <v>7</v>
      </c>
      <c r="F40" s="9">
        <f t="shared" si="3"/>
        <v>12</v>
      </c>
      <c r="G40" s="17">
        <v>0.48194444444444445</v>
      </c>
      <c r="H40" s="17">
        <v>0.48472222222222222</v>
      </c>
      <c r="I40" s="9">
        <f t="shared" si="1"/>
        <v>4</v>
      </c>
    </row>
    <row r="41" spans="1:9" ht="14.25" customHeight="1" x14ac:dyDescent="0.35">
      <c r="A41" s="9">
        <f t="shared" si="2"/>
        <v>5</v>
      </c>
      <c r="B41" s="17">
        <v>0.38819444444444445</v>
      </c>
      <c r="C41" s="17">
        <v>0.39305555555555555</v>
      </c>
      <c r="D41" s="9">
        <f t="shared" si="0"/>
        <v>7</v>
      </c>
      <c r="F41" s="9">
        <f t="shared" si="3"/>
        <v>12</v>
      </c>
      <c r="G41" s="17">
        <v>0.49027777777777776</v>
      </c>
      <c r="H41" s="17">
        <v>0.49305555555555558</v>
      </c>
      <c r="I41" s="9">
        <f t="shared" si="1"/>
        <v>4</v>
      </c>
    </row>
    <row r="42" spans="1:9" ht="14.25" customHeight="1" x14ac:dyDescent="0.35">
      <c r="A42" s="9">
        <f t="shared" si="2"/>
        <v>5</v>
      </c>
      <c r="B42" s="17">
        <v>0.39166666666666666</v>
      </c>
      <c r="C42" s="17">
        <v>0.39652777777777776</v>
      </c>
      <c r="D42" s="9">
        <f t="shared" si="0"/>
        <v>7</v>
      </c>
      <c r="F42" s="9">
        <f t="shared" si="3"/>
        <v>12</v>
      </c>
      <c r="G42" s="17">
        <v>0.49861111111111112</v>
      </c>
      <c r="H42" s="17">
        <v>0.50138888888888888</v>
      </c>
      <c r="I42" s="9">
        <f t="shared" si="1"/>
        <v>4</v>
      </c>
    </row>
    <row r="43" spans="1:9" ht="14.25" customHeight="1" x14ac:dyDescent="0.35">
      <c r="A43" s="9">
        <f t="shared" si="2"/>
        <v>5</v>
      </c>
      <c r="B43" s="17">
        <v>0.39513888888888887</v>
      </c>
      <c r="C43" s="17">
        <v>0.4</v>
      </c>
      <c r="D43" s="9">
        <f t="shared" si="0"/>
        <v>7</v>
      </c>
      <c r="F43" s="9">
        <f t="shared" si="3"/>
        <v>12</v>
      </c>
      <c r="G43" s="17">
        <v>0.50694444444444442</v>
      </c>
      <c r="H43" s="17">
        <v>0.50972222222222219</v>
      </c>
      <c r="I43" s="9">
        <f t="shared" si="1"/>
        <v>4</v>
      </c>
    </row>
    <row r="44" spans="1:9" ht="14.25" customHeight="1" x14ac:dyDescent="0.35">
      <c r="A44" s="9">
        <f t="shared" si="2"/>
        <v>5</v>
      </c>
      <c r="B44" s="17">
        <v>0.39861111111111114</v>
      </c>
      <c r="C44" s="17">
        <v>0.40347222222222223</v>
      </c>
      <c r="D44" s="9">
        <f t="shared" si="0"/>
        <v>7</v>
      </c>
      <c r="F44" s="9">
        <f t="shared" si="3"/>
        <v>12</v>
      </c>
      <c r="G44" s="17">
        <v>0.51527777777777772</v>
      </c>
      <c r="H44" s="17">
        <v>0.5180555555555556</v>
      </c>
      <c r="I44" s="9">
        <f t="shared" si="1"/>
        <v>4</v>
      </c>
    </row>
    <row r="45" spans="1:9" ht="14.25" customHeight="1" x14ac:dyDescent="0.35">
      <c r="A45" s="9">
        <f t="shared" si="2"/>
        <v>5</v>
      </c>
      <c r="B45" s="17">
        <v>0.40208333333333335</v>
      </c>
      <c r="C45" s="17">
        <v>0.40694444444444444</v>
      </c>
      <c r="D45" s="9">
        <f t="shared" si="0"/>
        <v>7</v>
      </c>
      <c r="F45" s="9">
        <f t="shared" si="3"/>
        <v>12</v>
      </c>
      <c r="G45" s="17">
        <v>0.52361111111111114</v>
      </c>
      <c r="H45" s="17">
        <v>0.52638888888888891</v>
      </c>
      <c r="I45" s="9">
        <f t="shared" si="1"/>
        <v>4</v>
      </c>
    </row>
    <row r="46" spans="1:9" ht="14.25" customHeight="1" x14ac:dyDescent="0.35">
      <c r="A46" s="9">
        <f t="shared" si="2"/>
        <v>5</v>
      </c>
      <c r="B46" s="17">
        <v>0.40555555555555556</v>
      </c>
      <c r="C46" s="17">
        <v>0.41041666666666665</v>
      </c>
      <c r="D46" s="9">
        <f t="shared" si="0"/>
        <v>7</v>
      </c>
      <c r="F46" s="9">
        <f t="shared" si="3"/>
        <v>12</v>
      </c>
      <c r="G46" s="17">
        <v>0.53194444444444444</v>
      </c>
      <c r="H46" s="17">
        <v>0.53472222222222221</v>
      </c>
      <c r="I46" s="9">
        <f t="shared" si="1"/>
        <v>4</v>
      </c>
    </row>
    <row r="47" spans="1:9" ht="14.25" customHeight="1" x14ac:dyDescent="0.35">
      <c r="A47" s="9">
        <f t="shared" si="2"/>
        <v>5</v>
      </c>
      <c r="B47" s="17">
        <v>0.40902777777777777</v>
      </c>
      <c r="C47" s="17">
        <v>0.41388888888888886</v>
      </c>
      <c r="D47" s="9">
        <f t="shared" si="0"/>
        <v>7</v>
      </c>
      <c r="F47" s="9">
        <f t="shared" si="3"/>
        <v>12</v>
      </c>
      <c r="G47" s="17">
        <v>0.54027777777777775</v>
      </c>
      <c r="H47" s="17">
        <v>0.54305555555555551</v>
      </c>
      <c r="I47" s="9">
        <f t="shared" si="1"/>
        <v>4</v>
      </c>
    </row>
    <row r="48" spans="1:9" ht="14.25" customHeight="1" x14ac:dyDescent="0.35">
      <c r="A48" s="9">
        <f t="shared" si="2"/>
        <v>10</v>
      </c>
      <c r="B48" s="17">
        <v>0.41597222222222224</v>
      </c>
      <c r="C48" s="17">
        <v>0.42083333333333334</v>
      </c>
      <c r="D48" s="9">
        <f t="shared" si="0"/>
        <v>7</v>
      </c>
      <c r="F48" s="9">
        <f t="shared" si="3"/>
        <v>12</v>
      </c>
      <c r="G48" s="17">
        <v>0.54861111111111116</v>
      </c>
      <c r="H48" s="17">
        <v>0.55138888888888893</v>
      </c>
      <c r="I48" s="9">
        <f t="shared" si="1"/>
        <v>4</v>
      </c>
    </row>
    <row r="49" spans="1:9" ht="14.25" customHeight="1" x14ac:dyDescent="0.35">
      <c r="A49" s="9">
        <f t="shared" si="2"/>
        <v>10</v>
      </c>
      <c r="B49" s="17">
        <v>0.42291666666666666</v>
      </c>
      <c r="C49" s="17">
        <v>0.42777777777777776</v>
      </c>
      <c r="D49" s="9">
        <f t="shared" si="0"/>
        <v>7</v>
      </c>
      <c r="F49" s="9">
        <f t="shared" si="3"/>
        <v>12</v>
      </c>
      <c r="G49" s="17">
        <v>0.55694444444444446</v>
      </c>
      <c r="H49" s="17">
        <v>0.55972222222222223</v>
      </c>
      <c r="I49" s="9">
        <f t="shared" si="1"/>
        <v>4</v>
      </c>
    </row>
    <row r="50" spans="1:9" ht="14.25" customHeight="1" x14ac:dyDescent="0.35">
      <c r="A50" s="9">
        <f t="shared" si="2"/>
        <v>10</v>
      </c>
      <c r="B50" s="17">
        <v>0.42986111111111114</v>
      </c>
      <c r="C50" s="17">
        <v>0.43472222222222223</v>
      </c>
      <c r="D50" s="9">
        <f t="shared" si="0"/>
        <v>7</v>
      </c>
      <c r="F50" s="9">
        <f t="shared" si="3"/>
        <v>12</v>
      </c>
      <c r="G50" s="17">
        <v>0.56527777777777777</v>
      </c>
      <c r="H50" s="17">
        <v>0.56805555555555554</v>
      </c>
      <c r="I50" s="9">
        <f t="shared" si="1"/>
        <v>4</v>
      </c>
    </row>
    <row r="51" spans="1:9" ht="14.25" customHeight="1" x14ac:dyDescent="0.35">
      <c r="A51" s="9">
        <f t="shared" si="2"/>
        <v>10</v>
      </c>
      <c r="B51" s="17">
        <v>0.43680555555555556</v>
      </c>
      <c r="C51" s="17">
        <v>0.44166666666666665</v>
      </c>
      <c r="D51" s="9">
        <f t="shared" si="0"/>
        <v>7</v>
      </c>
      <c r="F51" s="9">
        <f t="shared" si="3"/>
        <v>12</v>
      </c>
      <c r="G51" s="17">
        <v>0.57361111111111107</v>
      </c>
      <c r="H51" s="17">
        <v>0.57638888888888884</v>
      </c>
      <c r="I51" s="9">
        <f t="shared" si="1"/>
        <v>4</v>
      </c>
    </row>
    <row r="52" spans="1:9" ht="14.25" customHeight="1" x14ac:dyDescent="0.35">
      <c r="A52" s="9">
        <f t="shared" si="2"/>
        <v>10</v>
      </c>
      <c r="B52" s="17">
        <v>0.44374999999999998</v>
      </c>
      <c r="C52" s="17">
        <v>0.44861111111111113</v>
      </c>
      <c r="D52" s="9">
        <f t="shared" si="0"/>
        <v>7</v>
      </c>
      <c r="F52" s="9">
        <f t="shared" si="3"/>
        <v>12</v>
      </c>
      <c r="G52" s="17">
        <v>0.58194444444444449</v>
      </c>
      <c r="H52" s="17">
        <v>0.58472222222222225</v>
      </c>
      <c r="I52" s="9">
        <f t="shared" si="1"/>
        <v>4</v>
      </c>
    </row>
    <row r="53" spans="1:9" ht="14.25" customHeight="1" x14ac:dyDescent="0.35">
      <c r="A53" s="9">
        <f t="shared" si="2"/>
        <v>10</v>
      </c>
      <c r="B53" s="17">
        <v>0.45069444444444445</v>
      </c>
      <c r="C53" s="17">
        <v>0.45555555555555555</v>
      </c>
      <c r="D53" s="9">
        <f t="shared" si="0"/>
        <v>7</v>
      </c>
      <c r="F53" s="9">
        <f t="shared" si="3"/>
        <v>12</v>
      </c>
      <c r="G53" s="17">
        <v>0.59027777777777779</v>
      </c>
      <c r="H53" s="17">
        <v>0.59305555555555556</v>
      </c>
      <c r="I53" s="9">
        <f t="shared" si="1"/>
        <v>4</v>
      </c>
    </row>
    <row r="54" spans="1:9" ht="14.25" customHeight="1" x14ac:dyDescent="0.35">
      <c r="A54" s="9">
        <f t="shared" si="2"/>
        <v>10</v>
      </c>
      <c r="B54" s="17">
        <v>0.45763888888888887</v>
      </c>
      <c r="C54" s="17">
        <v>0.46250000000000002</v>
      </c>
      <c r="D54" s="9">
        <f t="shared" si="0"/>
        <v>7</v>
      </c>
      <c r="F54" s="9">
        <f t="shared" si="3"/>
        <v>12</v>
      </c>
      <c r="G54" s="17">
        <v>0.59861111111111109</v>
      </c>
      <c r="H54" s="17">
        <v>0.60138888888888886</v>
      </c>
      <c r="I54" s="9">
        <f t="shared" si="1"/>
        <v>4</v>
      </c>
    </row>
    <row r="55" spans="1:9" ht="14.25" customHeight="1" x14ac:dyDescent="0.35">
      <c r="A55" s="9">
        <f t="shared" si="2"/>
        <v>10</v>
      </c>
      <c r="B55" s="17">
        <v>0.46458333333333335</v>
      </c>
      <c r="C55" s="17">
        <v>0.46944444444444444</v>
      </c>
      <c r="D55" s="9">
        <f t="shared" si="0"/>
        <v>7</v>
      </c>
      <c r="F55" s="9">
        <f t="shared" si="3"/>
        <v>12</v>
      </c>
      <c r="G55" s="17">
        <v>0.6069444444444444</v>
      </c>
      <c r="H55" s="17">
        <v>0.60972222222222228</v>
      </c>
      <c r="I55" s="9">
        <f t="shared" si="1"/>
        <v>4</v>
      </c>
    </row>
    <row r="56" spans="1:9" ht="14.25" customHeight="1" x14ac:dyDescent="0.35">
      <c r="A56" s="9">
        <f t="shared" si="2"/>
        <v>10</v>
      </c>
      <c r="B56" s="17">
        <v>0.47152777777777777</v>
      </c>
      <c r="C56" s="17">
        <v>0.47638888888888886</v>
      </c>
      <c r="D56" s="9">
        <f t="shared" si="0"/>
        <v>7</v>
      </c>
      <c r="F56" s="9">
        <f t="shared" si="3"/>
        <v>12</v>
      </c>
      <c r="G56" s="17">
        <v>0.61527777777777781</v>
      </c>
      <c r="H56" s="17">
        <v>0.61805555555555558</v>
      </c>
      <c r="I56" s="9">
        <f t="shared" si="1"/>
        <v>4</v>
      </c>
    </row>
    <row r="57" spans="1:9" ht="14.25" customHeight="1" x14ac:dyDescent="0.35">
      <c r="A57" s="9">
        <f t="shared" si="2"/>
        <v>10</v>
      </c>
      <c r="B57" s="17">
        <v>0.47847222222222224</v>
      </c>
      <c r="C57" s="17">
        <v>0.48333333333333334</v>
      </c>
      <c r="D57" s="9">
        <f t="shared" si="0"/>
        <v>7</v>
      </c>
      <c r="F57" s="9">
        <f t="shared" si="3"/>
        <v>12</v>
      </c>
      <c r="G57" s="17">
        <v>0.62361111111111112</v>
      </c>
      <c r="H57" s="17">
        <v>0.62638888888888888</v>
      </c>
      <c r="I57" s="9">
        <f t="shared" si="1"/>
        <v>4</v>
      </c>
    </row>
    <row r="58" spans="1:9" ht="14.25" customHeight="1" x14ac:dyDescent="0.35">
      <c r="A58" s="9">
        <f t="shared" si="2"/>
        <v>10</v>
      </c>
      <c r="B58" s="17">
        <v>0.48541666666666666</v>
      </c>
      <c r="C58" s="17">
        <v>0.49027777777777776</v>
      </c>
      <c r="D58" s="9">
        <f t="shared" si="0"/>
        <v>7</v>
      </c>
      <c r="F58" s="9">
        <f t="shared" si="3"/>
        <v>12</v>
      </c>
      <c r="G58" s="17">
        <v>0.63194444444444442</v>
      </c>
      <c r="H58" s="17">
        <v>0.63472222222222219</v>
      </c>
      <c r="I58" s="9">
        <f t="shared" si="1"/>
        <v>4</v>
      </c>
    </row>
    <row r="59" spans="1:9" ht="14.25" customHeight="1" x14ac:dyDescent="0.35">
      <c r="A59" s="9">
        <f t="shared" si="2"/>
        <v>10</v>
      </c>
      <c r="B59" s="17">
        <v>0.49236111111111114</v>
      </c>
      <c r="C59" s="17">
        <v>0.49722222222222223</v>
      </c>
      <c r="D59" s="9">
        <f t="shared" si="0"/>
        <v>7</v>
      </c>
      <c r="F59" s="9">
        <f t="shared" si="3"/>
        <v>12</v>
      </c>
      <c r="G59" s="17">
        <v>0.64027777777777772</v>
      </c>
      <c r="H59" s="17">
        <v>0.6430555555555556</v>
      </c>
      <c r="I59" s="9">
        <f t="shared" si="1"/>
        <v>4</v>
      </c>
    </row>
    <row r="60" spans="1:9" ht="14.25" customHeight="1" x14ac:dyDescent="0.35">
      <c r="A60" s="9">
        <f t="shared" si="2"/>
        <v>10</v>
      </c>
      <c r="B60" s="17">
        <v>0.49930555555555556</v>
      </c>
      <c r="C60" s="17">
        <v>0.50416666666666665</v>
      </c>
      <c r="D60" s="9">
        <f t="shared" si="0"/>
        <v>7</v>
      </c>
      <c r="F60" s="9">
        <f t="shared" si="3"/>
        <v>12</v>
      </c>
      <c r="G60" s="17">
        <v>0.64861111111111114</v>
      </c>
      <c r="H60" s="17">
        <v>0.65138888888888891</v>
      </c>
      <c r="I60" s="9">
        <f t="shared" si="1"/>
        <v>4</v>
      </c>
    </row>
    <row r="61" spans="1:9" ht="14.25" customHeight="1" x14ac:dyDescent="0.35">
      <c r="A61" s="9">
        <f t="shared" si="2"/>
        <v>10</v>
      </c>
      <c r="B61" s="17">
        <v>0.50624999999999998</v>
      </c>
      <c r="C61" s="17">
        <v>0.51111111111111107</v>
      </c>
      <c r="D61" s="9">
        <f t="shared" si="0"/>
        <v>7</v>
      </c>
      <c r="F61" s="9">
        <f t="shared" si="3"/>
        <v>12</v>
      </c>
      <c r="G61" s="17">
        <v>0.65694444444444444</v>
      </c>
      <c r="H61" s="17">
        <v>0.65972222222222221</v>
      </c>
      <c r="I61" s="9">
        <f t="shared" si="1"/>
        <v>4</v>
      </c>
    </row>
    <row r="62" spans="1:9" ht="14.25" customHeight="1" x14ac:dyDescent="0.35">
      <c r="A62" s="9">
        <f t="shared" si="2"/>
        <v>10</v>
      </c>
      <c r="B62" s="17">
        <v>0.5131944444444444</v>
      </c>
      <c r="C62" s="17">
        <v>0.5180555555555556</v>
      </c>
      <c r="D62" s="9">
        <f t="shared" si="0"/>
        <v>7</v>
      </c>
      <c r="F62" s="9">
        <f t="shared" si="3"/>
        <v>12</v>
      </c>
      <c r="G62" s="17">
        <v>0.66527777777777775</v>
      </c>
      <c r="H62" s="17">
        <v>0.66805555555555551</v>
      </c>
      <c r="I62" s="9">
        <f t="shared" si="1"/>
        <v>4</v>
      </c>
    </row>
    <row r="63" spans="1:9" ht="14.25" customHeight="1" x14ac:dyDescent="0.35">
      <c r="A63" s="9">
        <f t="shared" si="2"/>
        <v>10</v>
      </c>
      <c r="B63" s="17">
        <v>0.52013888888888893</v>
      </c>
      <c r="C63" s="17">
        <v>0.52500000000000002</v>
      </c>
      <c r="D63" s="9">
        <f t="shared" si="0"/>
        <v>7</v>
      </c>
      <c r="F63" s="9">
        <f t="shared" si="3"/>
        <v>12</v>
      </c>
      <c r="G63" s="17">
        <v>0.67361111111111116</v>
      </c>
      <c r="H63" s="17">
        <v>0.67638888888888893</v>
      </c>
      <c r="I63" s="9">
        <f t="shared" si="1"/>
        <v>4</v>
      </c>
    </row>
    <row r="64" spans="1:9" ht="14.25" customHeight="1" x14ac:dyDescent="0.35">
      <c r="A64" s="9">
        <f t="shared" si="2"/>
        <v>10</v>
      </c>
      <c r="B64" s="17">
        <v>0.52708333333333335</v>
      </c>
      <c r="C64" s="17">
        <v>0.53194444444444444</v>
      </c>
      <c r="D64" s="9">
        <f t="shared" si="0"/>
        <v>7</v>
      </c>
      <c r="F64" s="9">
        <f t="shared" si="3"/>
        <v>12</v>
      </c>
      <c r="G64" s="17">
        <v>0.68194444444444446</v>
      </c>
      <c r="H64" s="17">
        <v>0.68472222222222223</v>
      </c>
      <c r="I64" s="9">
        <f t="shared" si="1"/>
        <v>4</v>
      </c>
    </row>
    <row r="65" spans="1:9" ht="14.25" customHeight="1" x14ac:dyDescent="0.35">
      <c r="A65" s="9">
        <f t="shared" si="2"/>
        <v>10</v>
      </c>
      <c r="B65" s="17">
        <v>0.53402777777777777</v>
      </c>
      <c r="C65" s="17">
        <v>0.53888888888888886</v>
      </c>
      <c r="D65" s="9">
        <f t="shared" si="0"/>
        <v>7</v>
      </c>
      <c r="F65" s="9">
        <f t="shared" si="3"/>
        <v>10</v>
      </c>
      <c r="G65" s="17">
        <v>0.68888888888888888</v>
      </c>
      <c r="H65" s="17">
        <v>0.69166666666666665</v>
      </c>
      <c r="I65" s="9">
        <f t="shared" si="1"/>
        <v>4</v>
      </c>
    </row>
    <row r="66" spans="1:9" ht="14.25" customHeight="1" x14ac:dyDescent="0.35">
      <c r="A66" s="9">
        <f t="shared" si="2"/>
        <v>10</v>
      </c>
      <c r="B66" s="17">
        <v>0.54097222222222219</v>
      </c>
      <c r="C66" s="17">
        <v>0.54583333333333328</v>
      </c>
      <c r="D66" s="9">
        <f t="shared" si="0"/>
        <v>7</v>
      </c>
      <c r="F66" s="9">
        <f t="shared" si="3"/>
        <v>7</v>
      </c>
      <c r="G66" s="17">
        <v>0.69374999999999998</v>
      </c>
      <c r="H66" s="17">
        <v>0.69722222222222219</v>
      </c>
      <c r="I66" s="9">
        <f t="shared" si="1"/>
        <v>5</v>
      </c>
    </row>
    <row r="67" spans="1:9" ht="14.25" customHeight="1" x14ac:dyDescent="0.35">
      <c r="A67" s="9">
        <f t="shared" si="2"/>
        <v>10</v>
      </c>
      <c r="B67" s="17">
        <v>0.54791666666666672</v>
      </c>
      <c r="C67" s="17">
        <v>0.55277777777777781</v>
      </c>
      <c r="D67" s="9">
        <f t="shared" si="0"/>
        <v>7</v>
      </c>
      <c r="F67" s="9">
        <f t="shared" si="3"/>
        <v>6</v>
      </c>
      <c r="G67" s="17">
        <v>0.69791666666666663</v>
      </c>
      <c r="H67" s="17">
        <v>0.70138888888888884</v>
      </c>
      <c r="I67" s="9">
        <f t="shared" si="1"/>
        <v>5</v>
      </c>
    </row>
    <row r="68" spans="1:9" ht="14.25" customHeight="1" x14ac:dyDescent="0.35">
      <c r="A68" s="9">
        <f t="shared" si="2"/>
        <v>10</v>
      </c>
      <c r="B68" s="17">
        <v>0.55486111111111114</v>
      </c>
      <c r="C68" s="17">
        <v>0.55972222222222223</v>
      </c>
      <c r="D68" s="9">
        <f t="shared" si="0"/>
        <v>7</v>
      </c>
      <c r="F68" s="9">
        <f t="shared" si="3"/>
        <v>6</v>
      </c>
      <c r="G68" s="17">
        <v>0.70208333333333328</v>
      </c>
      <c r="H68" s="17">
        <v>0.7055555555555556</v>
      </c>
      <c r="I68" s="9">
        <f t="shared" si="1"/>
        <v>5</v>
      </c>
    </row>
    <row r="69" spans="1:9" ht="14.25" customHeight="1" x14ac:dyDescent="0.35">
      <c r="A69" s="9">
        <f t="shared" si="2"/>
        <v>10</v>
      </c>
      <c r="B69" s="17">
        <v>0.56180555555555556</v>
      </c>
      <c r="C69" s="17">
        <v>0.56666666666666665</v>
      </c>
      <c r="D69" s="9">
        <f t="shared" si="0"/>
        <v>7</v>
      </c>
      <c r="F69" s="9">
        <f t="shared" si="3"/>
        <v>6</v>
      </c>
      <c r="G69" s="17">
        <v>0.70625000000000004</v>
      </c>
      <c r="H69" s="17">
        <v>0.70972222222222225</v>
      </c>
      <c r="I69" s="9">
        <f t="shared" si="1"/>
        <v>5</v>
      </c>
    </row>
    <row r="70" spans="1:9" ht="14.25" customHeight="1" x14ac:dyDescent="0.35">
      <c r="A70" s="9">
        <f t="shared" si="2"/>
        <v>10</v>
      </c>
      <c r="B70" s="17">
        <v>0.56874999999999998</v>
      </c>
      <c r="C70" s="17">
        <v>0.57361111111111107</v>
      </c>
      <c r="D70" s="9">
        <f t="shared" si="0"/>
        <v>7</v>
      </c>
      <c r="F70" s="9">
        <f t="shared" si="3"/>
        <v>6</v>
      </c>
      <c r="G70" s="17">
        <v>0.7104166666666667</v>
      </c>
      <c r="H70" s="17">
        <v>0.71388888888888891</v>
      </c>
      <c r="I70" s="9">
        <f t="shared" si="1"/>
        <v>5</v>
      </c>
    </row>
    <row r="71" spans="1:9" ht="14.25" customHeight="1" x14ac:dyDescent="0.35">
      <c r="A71" s="9">
        <f t="shared" si="2"/>
        <v>10</v>
      </c>
      <c r="B71" s="17">
        <v>0.5756944444444444</v>
      </c>
      <c r="C71" s="17">
        <v>0.5805555555555556</v>
      </c>
      <c r="D71" s="9">
        <f t="shared" si="0"/>
        <v>7</v>
      </c>
      <c r="F71" s="9">
        <f t="shared" si="3"/>
        <v>7</v>
      </c>
      <c r="G71" s="17">
        <v>0.71527777777777779</v>
      </c>
      <c r="H71" s="17">
        <v>0.71875</v>
      </c>
      <c r="I71" s="9">
        <f t="shared" si="1"/>
        <v>5</v>
      </c>
    </row>
    <row r="72" spans="1:9" ht="14.25" customHeight="1" x14ac:dyDescent="0.35">
      <c r="A72" s="9">
        <f t="shared" si="2"/>
        <v>10</v>
      </c>
      <c r="B72" s="17">
        <v>0.58263888888888893</v>
      </c>
      <c r="C72" s="17">
        <v>0.58750000000000002</v>
      </c>
      <c r="D72" s="9">
        <f t="shared" si="0"/>
        <v>7</v>
      </c>
      <c r="F72" s="9">
        <f t="shared" si="3"/>
        <v>6</v>
      </c>
      <c r="G72" s="17">
        <v>0.71944444444444444</v>
      </c>
      <c r="H72" s="17">
        <v>0.72291666666666665</v>
      </c>
      <c r="I72" s="9">
        <f t="shared" si="1"/>
        <v>5</v>
      </c>
    </row>
    <row r="73" spans="1:9" ht="14.25" customHeight="1" x14ac:dyDescent="0.35">
      <c r="A73" s="9">
        <f t="shared" si="2"/>
        <v>10</v>
      </c>
      <c r="B73" s="17">
        <v>0.58958333333333335</v>
      </c>
      <c r="C73" s="17">
        <v>0.59444444444444444</v>
      </c>
      <c r="D73" s="9">
        <f t="shared" si="0"/>
        <v>7</v>
      </c>
      <c r="F73" s="9">
        <f t="shared" si="3"/>
        <v>6</v>
      </c>
      <c r="G73" s="17">
        <v>0.72361111111111109</v>
      </c>
      <c r="H73" s="17">
        <v>0.7270833333333333</v>
      </c>
      <c r="I73" s="9">
        <f t="shared" si="1"/>
        <v>5</v>
      </c>
    </row>
    <row r="74" spans="1:9" ht="14.25" customHeight="1" x14ac:dyDescent="0.35">
      <c r="A74" s="9">
        <f t="shared" si="2"/>
        <v>10</v>
      </c>
      <c r="B74" s="17">
        <v>0.59652777777777777</v>
      </c>
      <c r="C74" s="17">
        <v>0.60138888888888886</v>
      </c>
      <c r="D74" s="9">
        <f t="shared" si="0"/>
        <v>7</v>
      </c>
      <c r="F74" s="9">
        <f t="shared" si="3"/>
        <v>6</v>
      </c>
      <c r="G74" s="17">
        <v>0.72777777777777775</v>
      </c>
      <c r="H74" s="17">
        <v>0.73124999999999996</v>
      </c>
      <c r="I74" s="9">
        <f t="shared" si="1"/>
        <v>5</v>
      </c>
    </row>
    <row r="75" spans="1:9" ht="14.25" customHeight="1" x14ac:dyDescent="0.35">
      <c r="A75" s="9">
        <f t="shared" si="2"/>
        <v>10</v>
      </c>
      <c r="B75" s="17">
        <v>0.60347222222222219</v>
      </c>
      <c r="C75" s="17">
        <v>0.60833333333333328</v>
      </c>
      <c r="D75" s="9">
        <f t="shared" si="0"/>
        <v>7</v>
      </c>
      <c r="F75" s="9">
        <f t="shared" si="3"/>
        <v>6</v>
      </c>
      <c r="G75" s="17">
        <v>0.7319444444444444</v>
      </c>
      <c r="H75" s="17">
        <v>0.73541666666666672</v>
      </c>
      <c r="I75" s="9">
        <f t="shared" si="1"/>
        <v>5</v>
      </c>
    </row>
    <row r="76" spans="1:9" ht="14.25" customHeight="1" x14ac:dyDescent="0.35">
      <c r="A76" s="9">
        <f t="shared" si="2"/>
        <v>10</v>
      </c>
      <c r="B76" s="17">
        <v>0.61041666666666672</v>
      </c>
      <c r="C76" s="17">
        <v>0.61527777777777781</v>
      </c>
      <c r="D76" s="9">
        <f t="shared" si="0"/>
        <v>7</v>
      </c>
      <c r="F76" s="9">
        <f t="shared" si="3"/>
        <v>7</v>
      </c>
      <c r="G76" s="17">
        <v>0.7368055555555556</v>
      </c>
      <c r="H76" s="17">
        <v>0.74027777777777781</v>
      </c>
      <c r="I76" s="9">
        <f t="shared" si="1"/>
        <v>5</v>
      </c>
    </row>
    <row r="77" spans="1:9" ht="14.25" customHeight="1" x14ac:dyDescent="0.35">
      <c r="A77" s="9">
        <f t="shared" si="2"/>
        <v>10</v>
      </c>
      <c r="B77" s="17">
        <v>0.61736111111111114</v>
      </c>
      <c r="C77" s="17">
        <v>0.62222222222222223</v>
      </c>
      <c r="D77" s="9">
        <f t="shared" si="0"/>
        <v>7</v>
      </c>
      <c r="F77" s="9">
        <f t="shared" si="3"/>
        <v>6</v>
      </c>
      <c r="G77" s="17">
        <v>0.74097222222222225</v>
      </c>
      <c r="H77" s="17">
        <v>0.74444444444444446</v>
      </c>
      <c r="I77" s="9">
        <f t="shared" si="1"/>
        <v>5</v>
      </c>
    </row>
    <row r="78" spans="1:9" ht="14.25" customHeight="1" x14ac:dyDescent="0.35">
      <c r="A78" s="9">
        <f t="shared" si="2"/>
        <v>10</v>
      </c>
      <c r="B78" s="17">
        <v>0.62430555555555556</v>
      </c>
      <c r="C78" s="17">
        <v>0.62916666666666665</v>
      </c>
      <c r="D78" s="9">
        <f t="shared" si="0"/>
        <v>7</v>
      </c>
      <c r="F78" s="9">
        <f t="shared" si="3"/>
        <v>6</v>
      </c>
      <c r="G78" s="17">
        <v>0.74513888888888891</v>
      </c>
      <c r="H78" s="17">
        <v>0.74861111111111112</v>
      </c>
      <c r="I78" s="9">
        <f t="shared" si="1"/>
        <v>5</v>
      </c>
    </row>
    <row r="79" spans="1:9" ht="14.25" customHeight="1" x14ac:dyDescent="0.35">
      <c r="A79" s="9">
        <f t="shared" si="2"/>
        <v>10</v>
      </c>
      <c r="B79" s="17">
        <v>0.63124999999999998</v>
      </c>
      <c r="C79" s="17">
        <v>0.63611111111111107</v>
      </c>
      <c r="D79" s="9">
        <f t="shared" si="0"/>
        <v>7</v>
      </c>
      <c r="F79" s="9">
        <f t="shared" si="3"/>
        <v>6</v>
      </c>
      <c r="G79" s="17">
        <v>0.74930555555555556</v>
      </c>
      <c r="H79" s="17">
        <v>0.75277777777777777</v>
      </c>
      <c r="I79" s="9">
        <f t="shared" si="1"/>
        <v>5</v>
      </c>
    </row>
    <row r="80" spans="1:9" ht="14.25" customHeight="1" x14ac:dyDescent="0.35">
      <c r="A80" s="9">
        <f t="shared" si="2"/>
        <v>10</v>
      </c>
      <c r="B80" s="17">
        <v>0.6381944444444444</v>
      </c>
      <c r="C80" s="17">
        <v>0.6430555555555556</v>
      </c>
      <c r="D80" s="9">
        <f t="shared" si="0"/>
        <v>7</v>
      </c>
      <c r="F80" s="9">
        <f t="shared" si="3"/>
        <v>6</v>
      </c>
      <c r="G80" s="17">
        <v>0.75347222222222221</v>
      </c>
      <c r="H80" s="17">
        <v>0.75694444444444442</v>
      </c>
      <c r="I80" s="9">
        <f t="shared" si="1"/>
        <v>5</v>
      </c>
    </row>
    <row r="81" spans="1:9" ht="14.25" customHeight="1" x14ac:dyDescent="0.35">
      <c r="A81" s="9">
        <f t="shared" si="2"/>
        <v>10</v>
      </c>
      <c r="B81" s="17">
        <v>0.64513888888888893</v>
      </c>
      <c r="C81" s="17">
        <v>0.65</v>
      </c>
      <c r="D81" s="9">
        <f t="shared" si="0"/>
        <v>7</v>
      </c>
      <c r="F81" s="9">
        <f t="shared" si="3"/>
        <v>7</v>
      </c>
      <c r="G81" s="17">
        <v>0.7583333333333333</v>
      </c>
      <c r="H81" s="17">
        <v>0.76111111111111107</v>
      </c>
      <c r="I81" s="9">
        <f t="shared" si="1"/>
        <v>4</v>
      </c>
    </row>
    <row r="82" spans="1:9" ht="14.25" customHeight="1" x14ac:dyDescent="0.35">
      <c r="A82" s="9">
        <f t="shared" si="2"/>
        <v>10</v>
      </c>
      <c r="B82" s="17">
        <v>0.65208333333333335</v>
      </c>
      <c r="C82" s="17">
        <v>0.65694444444444444</v>
      </c>
      <c r="D82" s="9">
        <f t="shared" si="0"/>
        <v>7</v>
      </c>
      <c r="F82" s="9">
        <f t="shared" si="3"/>
        <v>7</v>
      </c>
      <c r="G82" s="17">
        <v>0.7631944444444444</v>
      </c>
      <c r="H82" s="17">
        <v>0.76597222222222228</v>
      </c>
      <c r="I82" s="9">
        <f t="shared" si="1"/>
        <v>4</v>
      </c>
    </row>
    <row r="83" spans="1:9" ht="14.25" customHeight="1" x14ac:dyDescent="0.35">
      <c r="A83" s="9">
        <f t="shared" si="2"/>
        <v>10</v>
      </c>
      <c r="B83" s="17">
        <v>0.65902777777777777</v>
      </c>
      <c r="C83" s="17">
        <v>0.66388888888888886</v>
      </c>
      <c r="D83" s="9">
        <f t="shared" si="0"/>
        <v>7</v>
      </c>
      <c r="F83" s="9">
        <f t="shared" si="3"/>
        <v>6</v>
      </c>
      <c r="G83" s="17">
        <v>0.76736111111111116</v>
      </c>
      <c r="H83" s="17">
        <v>0.77013888888888893</v>
      </c>
      <c r="I83" s="9">
        <f t="shared" si="1"/>
        <v>4</v>
      </c>
    </row>
    <row r="84" spans="1:9" ht="14.25" customHeight="1" x14ac:dyDescent="0.35">
      <c r="A84" s="9">
        <f t="shared" si="2"/>
        <v>10</v>
      </c>
      <c r="B84" s="17">
        <v>0.66597222222222219</v>
      </c>
      <c r="C84" s="17">
        <v>0.67083333333333328</v>
      </c>
      <c r="D84" s="9">
        <f t="shared" si="0"/>
        <v>7</v>
      </c>
      <c r="F84" s="9">
        <f t="shared" si="3"/>
        <v>6</v>
      </c>
      <c r="G84" s="17">
        <v>0.77152777777777781</v>
      </c>
      <c r="H84" s="17">
        <v>0.77430555555555558</v>
      </c>
      <c r="I84" s="9">
        <f t="shared" si="1"/>
        <v>4</v>
      </c>
    </row>
    <row r="85" spans="1:9" ht="14.25" customHeight="1" x14ac:dyDescent="0.35">
      <c r="A85" s="9">
        <f t="shared" si="2"/>
        <v>10</v>
      </c>
      <c r="B85" s="17">
        <v>0.67291666666666672</v>
      </c>
      <c r="C85" s="17">
        <v>0.67777777777777781</v>
      </c>
      <c r="D85" s="9">
        <f t="shared" si="0"/>
        <v>7</v>
      </c>
      <c r="F85" s="9">
        <f t="shared" si="3"/>
        <v>7</v>
      </c>
      <c r="G85" s="17">
        <v>0.77638888888888891</v>
      </c>
      <c r="H85" s="17">
        <v>0.77916666666666667</v>
      </c>
      <c r="I85" s="9">
        <f t="shared" si="1"/>
        <v>4</v>
      </c>
    </row>
    <row r="86" spans="1:9" ht="14.25" customHeight="1" x14ac:dyDescent="0.35">
      <c r="A86" s="9">
        <f t="shared" si="2"/>
        <v>10</v>
      </c>
      <c r="B86" s="17">
        <v>0.67986111111111114</v>
      </c>
      <c r="C86" s="17">
        <v>0.68472222222222223</v>
      </c>
      <c r="D86" s="9">
        <f t="shared" si="0"/>
        <v>7</v>
      </c>
      <c r="F86" s="9">
        <f t="shared" si="3"/>
        <v>8</v>
      </c>
      <c r="G86" s="17">
        <v>0.78194444444444444</v>
      </c>
      <c r="H86" s="17">
        <v>0.78472222222222221</v>
      </c>
      <c r="I86" s="9">
        <f t="shared" si="1"/>
        <v>4</v>
      </c>
    </row>
    <row r="87" spans="1:9" ht="14.25" customHeight="1" x14ac:dyDescent="0.35">
      <c r="A87" s="9">
        <f t="shared" si="2"/>
        <v>5</v>
      </c>
      <c r="B87" s="17">
        <v>0.68333333333333335</v>
      </c>
      <c r="C87" s="17">
        <v>0.68819444444444444</v>
      </c>
      <c r="D87" s="9">
        <f t="shared" si="0"/>
        <v>7</v>
      </c>
      <c r="F87" s="9">
        <f t="shared" si="3"/>
        <v>12</v>
      </c>
      <c r="G87" s="17">
        <v>0.79027777777777775</v>
      </c>
      <c r="H87" s="17">
        <v>0.79305555555555551</v>
      </c>
      <c r="I87" s="9">
        <f t="shared" si="1"/>
        <v>4</v>
      </c>
    </row>
    <row r="88" spans="1:9" ht="14.25" customHeight="1" x14ac:dyDescent="0.35">
      <c r="A88" s="9">
        <f t="shared" si="2"/>
        <v>5</v>
      </c>
      <c r="B88" s="17">
        <v>0.68680555555555556</v>
      </c>
      <c r="C88" s="17">
        <v>0.69166666666666665</v>
      </c>
      <c r="D88" s="9">
        <f t="shared" si="0"/>
        <v>7</v>
      </c>
      <c r="F88" s="9">
        <f t="shared" si="3"/>
        <v>12</v>
      </c>
      <c r="G88" s="17">
        <v>0.79861111111111116</v>
      </c>
      <c r="H88" s="17">
        <v>0.80138888888888893</v>
      </c>
      <c r="I88" s="9">
        <f t="shared" si="1"/>
        <v>4</v>
      </c>
    </row>
    <row r="89" spans="1:9" ht="14.25" customHeight="1" x14ac:dyDescent="0.35">
      <c r="A89" s="9">
        <f t="shared" si="2"/>
        <v>5</v>
      </c>
      <c r="B89" s="17">
        <v>0.69027777777777777</v>
      </c>
      <c r="C89" s="17">
        <v>0.69513888888888886</v>
      </c>
      <c r="D89" s="9">
        <f t="shared" si="0"/>
        <v>7</v>
      </c>
      <c r="F89" s="9">
        <f t="shared" si="3"/>
        <v>12</v>
      </c>
      <c r="G89" s="17">
        <v>0.80694444444444446</v>
      </c>
      <c r="H89" s="17">
        <v>0.80972222222222223</v>
      </c>
      <c r="I89" s="9">
        <f t="shared" si="1"/>
        <v>4</v>
      </c>
    </row>
    <row r="90" spans="1:9" ht="14.25" customHeight="1" x14ac:dyDescent="0.35">
      <c r="A90" s="9">
        <f t="shared" si="2"/>
        <v>5</v>
      </c>
      <c r="B90" s="17">
        <v>0.69374999999999998</v>
      </c>
      <c r="C90" s="17">
        <v>0.69861111111111107</v>
      </c>
      <c r="D90" s="9">
        <f t="shared" si="0"/>
        <v>7</v>
      </c>
      <c r="F90" s="9">
        <f t="shared" si="3"/>
        <v>12</v>
      </c>
      <c r="G90" s="17">
        <v>0.81527777777777777</v>
      </c>
      <c r="H90" s="17">
        <v>0.81805555555555554</v>
      </c>
      <c r="I90" s="9">
        <f t="shared" si="1"/>
        <v>4</v>
      </c>
    </row>
    <row r="91" spans="1:9" ht="14.25" customHeight="1" x14ac:dyDescent="0.35">
      <c r="A91" s="9">
        <f t="shared" si="2"/>
        <v>5</v>
      </c>
      <c r="B91" s="17">
        <v>0.69722222222222219</v>
      </c>
      <c r="C91" s="17">
        <v>0.70208333333333328</v>
      </c>
      <c r="D91" s="9">
        <f t="shared" si="0"/>
        <v>7</v>
      </c>
      <c r="F91" s="9">
        <f t="shared" si="3"/>
        <v>12</v>
      </c>
      <c r="G91" s="17">
        <v>0.82361111111111107</v>
      </c>
      <c r="H91" s="17">
        <v>0.82638888888888884</v>
      </c>
      <c r="I91" s="9">
        <f t="shared" si="1"/>
        <v>4</v>
      </c>
    </row>
    <row r="92" spans="1:9" ht="14.25" customHeight="1" x14ac:dyDescent="0.35">
      <c r="A92" s="9">
        <f t="shared" si="2"/>
        <v>5</v>
      </c>
      <c r="B92" s="17">
        <v>0.7006944444444444</v>
      </c>
      <c r="C92" s="17">
        <v>0.7055555555555556</v>
      </c>
      <c r="D92" s="9">
        <f t="shared" si="0"/>
        <v>7</v>
      </c>
      <c r="F92" s="9">
        <f t="shared" si="3"/>
        <v>12</v>
      </c>
      <c r="G92" s="17">
        <v>0.83194444444444449</v>
      </c>
      <c r="H92" s="17">
        <v>0.83472222222222225</v>
      </c>
      <c r="I92" s="9">
        <f t="shared" si="1"/>
        <v>4</v>
      </c>
    </row>
    <row r="93" spans="1:9" ht="14.25" customHeight="1" x14ac:dyDescent="0.35">
      <c r="A93" s="9">
        <f t="shared" si="2"/>
        <v>5</v>
      </c>
      <c r="B93" s="17">
        <v>0.70416666666666672</v>
      </c>
      <c r="C93" s="17">
        <v>0.70902777777777781</v>
      </c>
      <c r="D93" s="9">
        <f t="shared" si="0"/>
        <v>7</v>
      </c>
      <c r="F93" s="9">
        <f t="shared" si="3"/>
        <v>12</v>
      </c>
      <c r="G93" s="17">
        <v>0.84027777777777779</v>
      </c>
      <c r="H93" s="17">
        <v>0.84305555555555556</v>
      </c>
      <c r="I93" s="9">
        <f t="shared" si="1"/>
        <v>4</v>
      </c>
    </row>
    <row r="94" spans="1:9" ht="14.25" customHeight="1" x14ac:dyDescent="0.35">
      <c r="A94" s="9">
        <f t="shared" si="2"/>
        <v>5</v>
      </c>
      <c r="B94" s="17">
        <v>0.70763888888888893</v>
      </c>
      <c r="C94" s="17">
        <v>0.71250000000000002</v>
      </c>
      <c r="D94" s="9">
        <f t="shared" si="0"/>
        <v>7</v>
      </c>
      <c r="F94" s="9">
        <f t="shared" si="3"/>
        <v>12</v>
      </c>
      <c r="G94" s="17">
        <v>0.84861111111111109</v>
      </c>
      <c r="H94" s="17">
        <v>0.85138888888888886</v>
      </c>
      <c r="I94" s="9">
        <f t="shared" si="1"/>
        <v>4</v>
      </c>
    </row>
    <row r="95" spans="1:9" ht="14.25" customHeight="1" x14ac:dyDescent="0.35">
      <c r="A95" s="9">
        <f t="shared" si="2"/>
        <v>5</v>
      </c>
      <c r="B95" s="17">
        <v>0.71111111111111114</v>
      </c>
      <c r="C95" s="17">
        <v>0.71597222222222223</v>
      </c>
      <c r="D95" s="9">
        <f t="shared" si="0"/>
        <v>7</v>
      </c>
      <c r="F95" s="9">
        <f t="shared" si="3"/>
        <v>12</v>
      </c>
      <c r="G95" s="17">
        <v>0.8569444444444444</v>
      </c>
      <c r="H95" s="17">
        <v>0.85972222222222228</v>
      </c>
      <c r="I95" s="9">
        <f t="shared" si="1"/>
        <v>4</v>
      </c>
    </row>
    <row r="96" spans="1:9" ht="14.25" customHeight="1" x14ac:dyDescent="0.35">
      <c r="A96" s="9">
        <f t="shared" si="2"/>
        <v>4</v>
      </c>
      <c r="B96" s="17">
        <v>0.71388888888888891</v>
      </c>
      <c r="C96" s="17">
        <v>0.71875</v>
      </c>
      <c r="D96" s="9">
        <f t="shared" si="0"/>
        <v>7</v>
      </c>
      <c r="F96" s="9">
        <f t="shared" si="3"/>
        <v>12</v>
      </c>
      <c r="G96" s="17">
        <v>0.86527777777777781</v>
      </c>
      <c r="H96" s="17">
        <v>0.86805555555555558</v>
      </c>
      <c r="I96" s="9">
        <f t="shared" si="1"/>
        <v>4</v>
      </c>
    </row>
    <row r="97" spans="1:9" ht="14.25" customHeight="1" x14ac:dyDescent="0.35">
      <c r="A97" s="9">
        <f t="shared" si="2"/>
        <v>4</v>
      </c>
      <c r="B97" s="17">
        <v>0.71666666666666667</v>
      </c>
      <c r="C97" s="17">
        <v>0.72152777777777777</v>
      </c>
      <c r="D97" s="9">
        <f t="shared" si="0"/>
        <v>7</v>
      </c>
      <c r="F97" s="9">
        <f t="shared" si="3"/>
        <v>12</v>
      </c>
      <c r="G97" s="17">
        <v>0.87361111111111112</v>
      </c>
      <c r="H97" s="17">
        <v>0.87638888888888888</v>
      </c>
      <c r="I97" s="9">
        <f t="shared" si="1"/>
        <v>4</v>
      </c>
    </row>
    <row r="98" spans="1:9" ht="14.25" customHeight="1" x14ac:dyDescent="0.35">
      <c r="A98" s="9">
        <f t="shared" si="2"/>
        <v>4</v>
      </c>
      <c r="B98" s="17">
        <v>0.71944444444444444</v>
      </c>
      <c r="C98" s="17">
        <v>0.72430555555555554</v>
      </c>
      <c r="D98" s="9">
        <f t="shared" si="0"/>
        <v>7</v>
      </c>
      <c r="F98" s="9">
        <f t="shared" si="3"/>
        <v>12</v>
      </c>
      <c r="G98" s="17">
        <v>0.88194444444444442</v>
      </c>
      <c r="H98" s="17">
        <v>0.88472222222222219</v>
      </c>
      <c r="I98" s="9">
        <f t="shared" si="1"/>
        <v>4</v>
      </c>
    </row>
    <row r="99" spans="1:9" ht="14.25" customHeight="1" x14ac:dyDescent="0.35">
      <c r="A99" s="9">
        <f t="shared" si="2"/>
        <v>4</v>
      </c>
      <c r="B99" s="17">
        <v>0.72222222222222221</v>
      </c>
      <c r="C99" s="17">
        <v>0.7270833333333333</v>
      </c>
      <c r="D99" s="9">
        <f t="shared" si="0"/>
        <v>7</v>
      </c>
      <c r="F99" s="9">
        <f t="shared" si="3"/>
        <v>12</v>
      </c>
      <c r="G99" s="17">
        <v>0.89027777777777772</v>
      </c>
      <c r="H99" s="17">
        <v>0.8930555555555556</v>
      </c>
      <c r="I99" s="9">
        <f t="shared" si="1"/>
        <v>4</v>
      </c>
    </row>
    <row r="100" spans="1:9" ht="14.25" customHeight="1" x14ac:dyDescent="0.35">
      <c r="A100" s="9">
        <f t="shared" si="2"/>
        <v>4</v>
      </c>
      <c r="B100" s="17">
        <v>0.72499999999999998</v>
      </c>
      <c r="C100" s="17">
        <v>0.72986111111111107</v>
      </c>
      <c r="D100" s="9">
        <f t="shared" si="0"/>
        <v>7</v>
      </c>
      <c r="F100" s="9">
        <f t="shared" si="3"/>
        <v>12</v>
      </c>
      <c r="G100" s="17">
        <v>0.89861111111111114</v>
      </c>
      <c r="H100" s="17">
        <v>0.90138888888888891</v>
      </c>
      <c r="I100" s="9">
        <f t="shared" si="1"/>
        <v>4</v>
      </c>
    </row>
    <row r="101" spans="1:9" ht="14.25" customHeight="1" x14ac:dyDescent="0.35">
      <c r="A101" s="9">
        <f t="shared" si="2"/>
        <v>4</v>
      </c>
      <c r="B101" s="17">
        <v>0.72777777777777775</v>
      </c>
      <c r="C101" s="17">
        <v>0.73263888888888884</v>
      </c>
      <c r="D101" s="9">
        <f t="shared" si="0"/>
        <v>7</v>
      </c>
      <c r="F101" s="9">
        <f t="shared" si="3"/>
        <v>14</v>
      </c>
      <c r="G101" s="17">
        <v>0.90833333333333333</v>
      </c>
      <c r="H101" s="17">
        <v>0.91111111111111109</v>
      </c>
      <c r="I101" s="9">
        <f t="shared" si="1"/>
        <v>4</v>
      </c>
    </row>
    <row r="102" spans="1:9" ht="14.25" customHeight="1" x14ac:dyDescent="0.35">
      <c r="A102" s="9">
        <f t="shared" si="2"/>
        <v>4</v>
      </c>
      <c r="B102" s="17">
        <v>0.73055555555555551</v>
      </c>
      <c r="C102" s="17">
        <v>0.73541666666666672</v>
      </c>
      <c r="D102" s="9">
        <f t="shared" si="0"/>
        <v>7</v>
      </c>
      <c r="F102" s="9">
        <f t="shared" si="3"/>
        <v>15</v>
      </c>
      <c r="G102" s="17">
        <v>0.91874999999999996</v>
      </c>
      <c r="H102" s="17">
        <v>0.92152777777777772</v>
      </c>
      <c r="I102" s="9">
        <f t="shared" si="1"/>
        <v>4</v>
      </c>
    </row>
    <row r="103" spans="1:9" ht="14.25" customHeight="1" x14ac:dyDescent="0.35">
      <c r="A103" s="9">
        <f t="shared" si="2"/>
        <v>5</v>
      </c>
      <c r="B103" s="17">
        <v>0.73402777777777772</v>
      </c>
      <c r="C103" s="17">
        <v>0.73888888888888893</v>
      </c>
      <c r="D103" s="9">
        <f t="shared" si="0"/>
        <v>7</v>
      </c>
      <c r="F103" s="9">
        <f t="shared" si="3"/>
        <v>15</v>
      </c>
      <c r="G103" s="17">
        <v>0.9291666666666667</v>
      </c>
      <c r="H103" s="17">
        <v>0.93194444444444446</v>
      </c>
      <c r="I103" s="9">
        <f t="shared" si="1"/>
        <v>4</v>
      </c>
    </row>
    <row r="104" spans="1:9" ht="14.25" customHeight="1" x14ac:dyDescent="0.35">
      <c r="A104" s="9">
        <f t="shared" si="2"/>
        <v>5</v>
      </c>
      <c r="B104" s="17">
        <v>0.73750000000000004</v>
      </c>
      <c r="C104" s="17">
        <v>0.74236111111111114</v>
      </c>
      <c r="D104" s="9">
        <f t="shared" si="0"/>
        <v>7</v>
      </c>
      <c r="F104" s="9">
        <f t="shared" si="3"/>
        <v>15</v>
      </c>
      <c r="G104" s="17">
        <v>0.93958333333333333</v>
      </c>
      <c r="H104" s="17">
        <v>0.94236111111111109</v>
      </c>
      <c r="I104" s="9">
        <f t="shared" si="1"/>
        <v>4</v>
      </c>
    </row>
    <row r="105" spans="1:9" ht="14.25" customHeight="1" x14ac:dyDescent="0.35">
      <c r="A105" s="9">
        <f t="shared" si="2"/>
        <v>5</v>
      </c>
      <c r="B105" s="17">
        <v>0.74097222222222225</v>
      </c>
      <c r="C105" s="17">
        <v>0.74583333333333335</v>
      </c>
      <c r="D105" s="9">
        <f t="shared" si="0"/>
        <v>7</v>
      </c>
      <c r="F105" s="9">
        <f t="shared" si="3"/>
        <v>15</v>
      </c>
      <c r="G105" s="17">
        <v>0.95</v>
      </c>
      <c r="H105" s="17">
        <v>0.95277777777777772</v>
      </c>
      <c r="I105" s="9">
        <f t="shared" si="1"/>
        <v>4</v>
      </c>
    </row>
    <row r="106" spans="1:9" ht="14.25" customHeight="1" x14ac:dyDescent="0.35">
      <c r="A106" s="9">
        <f t="shared" si="2"/>
        <v>5</v>
      </c>
      <c r="B106" s="17">
        <v>0.74444444444444446</v>
      </c>
      <c r="C106" s="17">
        <v>0.74930555555555556</v>
      </c>
      <c r="D106" s="9">
        <f t="shared" si="0"/>
        <v>7</v>
      </c>
      <c r="F106" s="9">
        <f t="shared" si="3"/>
        <v>15</v>
      </c>
      <c r="G106" s="17">
        <v>0.9604166666666667</v>
      </c>
      <c r="H106" s="17">
        <v>0.96319444444444446</v>
      </c>
      <c r="I106" s="9">
        <f t="shared" si="1"/>
        <v>4</v>
      </c>
    </row>
    <row r="107" spans="1:9" ht="14.25" customHeight="1" x14ac:dyDescent="0.35">
      <c r="A107" s="9">
        <f t="shared" si="2"/>
        <v>5</v>
      </c>
      <c r="B107" s="17">
        <v>0.74791666666666667</v>
      </c>
      <c r="C107" s="17">
        <v>0.75277777777777777</v>
      </c>
      <c r="D107" s="9">
        <f t="shared" si="0"/>
        <v>7</v>
      </c>
    </row>
    <row r="108" spans="1:9" ht="14.25" customHeight="1" x14ac:dyDescent="0.35">
      <c r="A108" s="9">
        <f t="shared" si="2"/>
        <v>5</v>
      </c>
      <c r="B108" s="17">
        <v>0.75138888888888888</v>
      </c>
      <c r="C108" s="17">
        <v>0.75624999999999998</v>
      </c>
      <c r="D108" s="9">
        <f t="shared" si="0"/>
        <v>7</v>
      </c>
    </row>
    <row r="109" spans="1:9" ht="14.25" customHeight="1" x14ac:dyDescent="0.35">
      <c r="A109" s="9">
        <f t="shared" si="2"/>
        <v>6</v>
      </c>
      <c r="B109" s="17">
        <v>0.75555555555555554</v>
      </c>
      <c r="C109" s="17">
        <v>0.76041666666666663</v>
      </c>
      <c r="D109" s="9">
        <f t="shared" si="0"/>
        <v>7</v>
      </c>
    </row>
    <row r="110" spans="1:9" ht="14.25" customHeight="1" x14ac:dyDescent="0.35">
      <c r="A110" s="9">
        <f t="shared" si="2"/>
        <v>6</v>
      </c>
      <c r="B110" s="17">
        <v>0.75972222222222219</v>
      </c>
      <c r="C110" s="17">
        <v>0.76458333333333328</v>
      </c>
      <c r="D110" s="9">
        <f t="shared" si="0"/>
        <v>7</v>
      </c>
    </row>
    <row r="111" spans="1:9" ht="14.25" customHeight="1" x14ac:dyDescent="0.35">
      <c r="A111" s="9">
        <f t="shared" si="2"/>
        <v>5</v>
      </c>
      <c r="B111" s="17">
        <v>0.7631944444444444</v>
      </c>
      <c r="C111" s="17">
        <v>0.7680555555555556</v>
      </c>
      <c r="D111" s="9">
        <f t="shared" si="0"/>
        <v>7</v>
      </c>
    </row>
    <row r="112" spans="1:9" ht="14.25" customHeight="1" x14ac:dyDescent="0.35">
      <c r="A112" s="9">
        <f t="shared" si="2"/>
        <v>5</v>
      </c>
      <c r="B112" s="17">
        <v>0.76666666666666672</v>
      </c>
      <c r="C112" s="17">
        <v>0.77152777777777781</v>
      </c>
      <c r="D112" s="9">
        <f t="shared" si="0"/>
        <v>7</v>
      </c>
    </row>
    <row r="113" spans="1:17" ht="14.25" customHeight="1" x14ac:dyDescent="0.35">
      <c r="A113" s="9">
        <f t="shared" si="2"/>
        <v>5</v>
      </c>
      <c r="B113" s="17">
        <v>0.77013888888888893</v>
      </c>
      <c r="C113" s="17">
        <v>0.77500000000000002</v>
      </c>
      <c r="D113" s="9">
        <f t="shared" si="0"/>
        <v>7</v>
      </c>
    </row>
    <row r="114" spans="1:17" ht="14.25" customHeight="1" x14ac:dyDescent="0.35">
      <c r="A114" s="9">
        <f t="shared" si="2"/>
        <v>5</v>
      </c>
      <c r="B114" s="17">
        <v>0.77361111111111114</v>
      </c>
      <c r="C114" s="17">
        <v>0.77847222222222223</v>
      </c>
      <c r="D114" s="9">
        <f t="shared" si="0"/>
        <v>7</v>
      </c>
    </row>
    <row r="115" spans="1:17" ht="14.25" customHeight="1" x14ac:dyDescent="0.35">
      <c r="A115" s="9">
        <f t="shared" si="2"/>
        <v>5</v>
      </c>
      <c r="B115" s="17">
        <v>0.77708333333333335</v>
      </c>
      <c r="C115" s="17">
        <v>0.78194444444444444</v>
      </c>
      <c r="D115" s="9">
        <f t="shared" si="0"/>
        <v>7</v>
      </c>
    </row>
    <row r="116" spans="1:17" ht="14.25" customHeight="1" x14ac:dyDescent="0.35">
      <c r="A116" s="9">
        <f t="shared" si="2"/>
        <v>5</v>
      </c>
      <c r="B116" s="17">
        <v>0.78055555555555556</v>
      </c>
      <c r="C116" s="17">
        <v>0.78541666666666665</v>
      </c>
      <c r="D116" s="9">
        <f t="shared" si="0"/>
        <v>7</v>
      </c>
    </row>
    <row r="117" spans="1:17" ht="14.25" customHeight="1" x14ac:dyDescent="0.35">
      <c r="A117" s="9">
        <f t="shared" si="2"/>
        <v>5</v>
      </c>
      <c r="B117" s="17">
        <v>0.78402777777777777</v>
      </c>
      <c r="C117" s="17">
        <v>0.78888888888888886</v>
      </c>
      <c r="D117" s="9">
        <f t="shared" si="0"/>
        <v>7</v>
      </c>
    </row>
    <row r="118" spans="1:17" ht="14.25" customHeight="1" x14ac:dyDescent="0.35">
      <c r="A118" s="9">
        <f t="shared" si="2"/>
        <v>5</v>
      </c>
      <c r="B118" s="17">
        <v>0.78749999999999998</v>
      </c>
      <c r="C118" s="17">
        <v>0.79236111111111107</v>
      </c>
      <c r="D118" s="9">
        <f t="shared" si="0"/>
        <v>7</v>
      </c>
    </row>
    <row r="119" spans="1:17" ht="14.25" customHeight="1" x14ac:dyDescent="0.35">
      <c r="A119" s="9">
        <f t="shared" si="2"/>
        <v>5</v>
      </c>
      <c r="B119" s="17">
        <v>0.79097222222222219</v>
      </c>
      <c r="C119" s="17">
        <v>0.79583333333333328</v>
      </c>
      <c r="D119" s="9">
        <f t="shared" si="0"/>
        <v>7</v>
      </c>
    </row>
    <row r="120" spans="1:17" ht="14.25" customHeight="1" x14ac:dyDescent="0.35">
      <c r="A120" s="9">
        <f t="shared" si="2"/>
        <v>5</v>
      </c>
      <c r="B120" s="17">
        <v>0.7944444444444444</v>
      </c>
      <c r="C120" s="17">
        <v>0.7993055555555556</v>
      </c>
      <c r="D120" s="9">
        <f t="shared" si="0"/>
        <v>7</v>
      </c>
    </row>
    <row r="121" spans="1:17" ht="14.25" customHeight="1" x14ac:dyDescent="0.35">
      <c r="A121" s="9">
        <f t="shared" si="2"/>
        <v>5</v>
      </c>
      <c r="B121" s="17">
        <v>0.79791666666666672</v>
      </c>
      <c r="C121" s="17">
        <v>0.80277777777777781</v>
      </c>
      <c r="D121" s="9">
        <f t="shared" si="0"/>
        <v>7</v>
      </c>
      <c r="Q121" s="21">
        <v>10</v>
      </c>
    </row>
    <row r="122" spans="1:17" ht="14.25" customHeight="1" x14ac:dyDescent="0.35">
      <c r="A122" s="9">
        <f t="shared" si="2"/>
        <v>5</v>
      </c>
      <c r="B122" s="17">
        <v>0.80138888888888893</v>
      </c>
      <c r="C122" s="17">
        <v>0.80625000000000002</v>
      </c>
      <c r="D122" s="9">
        <f t="shared" si="0"/>
        <v>7</v>
      </c>
      <c r="Q122" s="21">
        <v>10</v>
      </c>
    </row>
    <row r="123" spans="1:17" ht="14.25" customHeight="1" x14ac:dyDescent="0.35">
      <c r="A123" s="9">
        <f t="shared" si="2"/>
        <v>5</v>
      </c>
      <c r="B123" s="17">
        <v>0.80486111111111114</v>
      </c>
      <c r="C123" s="17">
        <v>0.80972222222222223</v>
      </c>
      <c r="D123" s="9">
        <f t="shared" si="0"/>
        <v>7</v>
      </c>
      <c r="Q123" s="21">
        <v>10</v>
      </c>
    </row>
    <row r="124" spans="1:17" ht="14.25" customHeight="1" x14ac:dyDescent="0.35">
      <c r="A124" s="9">
        <f t="shared" si="2"/>
        <v>5</v>
      </c>
      <c r="B124" s="17">
        <v>0.80833333333333335</v>
      </c>
      <c r="C124" s="17">
        <v>0.81319444444444444</v>
      </c>
      <c r="D124" s="9">
        <f t="shared" si="0"/>
        <v>7</v>
      </c>
      <c r="Q124" s="21">
        <v>10</v>
      </c>
    </row>
    <row r="125" spans="1:17" ht="14.25" customHeight="1" x14ac:dyDescent="0.35">
      <c r="A125" s="9">
        <f t="shared" si="2"/>
        <v>5</v>
      </c>
      <c r="B125" s="17">
        <v>0.81180555555555556</v>
      </c>
      <c r="C125" s="17">
        <v>0.81666666666666665</v>
      </c>
      <c r="D125" s="9">
        <f t="shared" si="0"/>
        <v>7</v>
      </c>
      <c r="Q125" s="21">
        <v>10</v>
      </c>
    </row>
    <row r="126" spans="1:17" ht="14.25" customHeight="1" x14ac:dyDescent="0.35">
      <c r="A126" s="9">
        <f t="shared" si="2"/>
        <v>10</v>
      </c>
      <c r="B126" s="17">
        <v>0.81874999999999998</v>
      </c>
      <c r="C126" s="17">
        <v>0.82361111111111107</v>
      </c>
      <c r="D126" s="9">
        <f t="shared" si="0"/>
        <v>7</v>
      </c>
      <c r="Q126" s="21">
        <v>10</v>
      </c>
    </row>
    <row r="127" spans="1:17" ht="14.25" customHeight="1" x14ac:dyDescent="0.35">
      <c r="A127" s="9">
        <f t="shared" si="2"/>
        <v>10</v>
      </c>
      <c r="B127" s="17">
        <v>0.8256944444444444</v>
      </c>
      <c r="C127" s="17">
        <v>0.8305555555555556</v>
      </c>
      <c r="D127" s="9">
        <f t="shared" si="0"/>
        <v>7</v>
      </c>
      <c r="Q127" s="21">
        <v>10</v>
      </c>
    </row>
    <row r="128" spans="1:17" ht="14.25" customHeight="1" x14ac:dyDescent="0.35">
      <c r="A128" s="9">
        <f t="shared" si="2"/>
        <v>10</v>
      </c>
      <c r="B128" s="17">
        <v>0.83263888888888893</v>
      </c>
      <c r="C128" s="17">
        <v>0.83750000000000002</v>
      </c>
      <c r="D128" s="9">
        <f t="shared" si="0"/>
        <v>7</v>
      </c>
      <c r="Q128" s="21">
        <v>10</v>
      </c>
    </row>
    <row r="129" spans="1:17" ht="14.25" customHeight="1" x14ac:dyDescent="0.35">
      <c r="A129" s="9">
        <f t="shared" si="2"/>
        <v>10</v>
      </c>
      <c r="B129" s="17">
        <v>0.83958333333333335</v>
      </c>
      <c r="C129" s="17">
        <v>0.84444444444444444</v>
      </c>
      <c r="D129" s="9">
        <f t="shared" si="0"/>
        <v>7</v>
      </c>
      <c r="Q129" s="21">
        <v>10</v>
      </c>
    </row>
    <row r="130" spans="1:17" ht="14.25" customHeight="1" x14ac:dyDescent="0.35">
      <c r="A130" s="9">
        <f t="shared" si="2"/>
        <v>10</v>
      </c>
      <c r="B130" s="17">
        <v>0.84652777777777777</v>
      </c>
      <c r="C130" s="17">
        <v>0.85138888888888886</v>
      </c>
      <c r="D130" s="9">
        <f t="shared" si="0"/>
        <v>7</v>
      </c>
      <c r="Q130" s="21">
        <v>10</v>
      </c>
    </row>
    <row r="131" spans="1:17" ht="14.25" customHeight="1" x14ac:dyDescent="0.35">
      <c r="A131" s="9">
        <f t="shared" si="2"/>
        <v>10</v>
      </c>
      <c r="B131" s="17">
        <v>0.85347222222222219</v>
      </c>
      <c r="C131" s="17">
        <v>0.85833333333333328</v>
      </c>
      <c r="D131" s="9">
        <f t="shared" si="0"/>
        <v>7</v>
      </c>
      <c r="Q131" s="21">
        <v>10</v>
      </c>
    </row>
    <row r="132" spans="1:17" ht="14.25" customHeight="1" x14ac:dyDescent="0.35">
      <c r="A132" s="9">
        <f t="shared" si="2"/>
        <v>10</v>
      </c>
      <c r="B132" s="17">
        <v>0.86041666666666672</v>
      </c>
      <c r="C132" s="17">
        <v>0.86527777777777781</v>
      </c>
      <c r="D132" s="9">
        <f t="shared" si="0"/>
        <v>7</v>
      </c>
      <c r="Q132" s="21">
        <v>10</v>
      </c>
    </row>
    <row r="133" spans="1:17" ht="14.25" customHeight="1" x14ac:dyDescent="0.35">
      <c r="A133" s="9">
        <f t="shared" si="2"/>
        <v>10</v>
      </c>
      <c r="B133" s="17">
        <v>0.86736111111111114</v>
      </c>
      <c r="C133" s="17">
        <v>0.87222222222222223</v>
      </c>
      <c r="D133" s="9">
        <f t="shared" si="0"/>
        <v>7</v>
      </c>
      <c r="Q133" s="21">
        <v>10</v>
      </c>
    </row>
    <row r="134" spans="1:17" ht="14.25" customHeight="1" x14ac:dyDescent="0.35">
      <c r="A134" s="9">
        <f t="shared" si="2"/>
        <v>10</v>
      </c>
      <c r="B134" s="17">
        <v>0.87430555555555556</v>
      </c>
      <c r="C134" s="17">
        <v>0.87916666666666665</v>
      </c>
      <c r="D134" s="9">
        <f t="shared" si="0"/>
        <v>7</v>
      </c>
      <c r="Q134" s="21">
        <v>10</v>
      </c>
    </row>
    <row r="135" spans="1:17" ht="14.25" customHeight="1" x14ac:dyDescent="0.35">
      <c r="A135" s="9">
        <f t="shared" si="2"/>
        <v>10</v>
      </c>
      <c r="B135" s="17">
        <v>0.88124999999999998</v>
      </c>
      <c r="C135" s="17">
        <v>0.88611111111111107</v>
      </c>
      <c r="D135" s="9">
        <f t="shared" si="0"/>
        <v>7</v>
      </c>
      <c r="Q135" s="21">
        <v>10</v>
      </c>
    </row>
    <row r="136" spans="1:17" ht="14.25" customHeight="1" x14ac:dyDescent="0.35">
      <c r="A136" s="9">
        <f t="shared" si="2"/>
        <v>10</v>
      </c>
      <c r="B136" s="17">
        <v>0.8881944444444444</v>
      </c>
      <c r="C136" s="17">
        <v>0.8930555555555556</v>
      </c>
      <c r="D136" s="9">
        <f t="shared" si="0"/>
        <v>7</v>
      </c>
      <c r="Q136" s="21">
        <v>10</v>
      </c>
    </row>
    <row r="137" spans="1:17" ht="14.25" customHeight="1" x14ac:dyDescent="0.35">
      <c r="A137" s="9">
        <f t="shared" si="2"/>
        <v>10</v>
      </c>
      <c r="B137" s="17">
        <v>0.89513888888888893</v>
      </c>
      <c r="C137" s="17">
        <v>0.9</v>
      </c>
      <c r="D137" s="9">
        <f t="shared" si="0"/>
        <v>7</v>
      </c>
      <c r="Q137" s="21">
        <v>10</v>
      </c>
    </row>
    <row r="138" spans="1:17" ht="14.25" customHeight="1" x14ac:dyDescent="0.35">
      <c r="A138" s="9">
        <f t="shared" si="2"/>
        <v>10</v>
      </c>
      <c r="B138" s="17">
        <v>0.90208333333333335</v>
      </c>
      <c r="C138" s="17">
        <v>0.90694444444444444</v>
      </c>
      <c r="D138" s="9">
        <f t="shared" si="0"/>
        <v>7</v>
      </c>
      <c r="Q138" s="21">
        <v>10</v>
      </c>
    </row>
    <row r="139" spans="1:17" ht="14.25" customHeight="1" x14ac:dyDescent="0.35">
      <c r="A139" s="9">
        <f t="shared" si="2"/>
        <v>10</v>
      </c>
      <c r="B139" s="17">
        <v>0.90902777777777777</v>
      </c>
      <c r="C139" s="17">
        <v>0.91388888888888886</v>
      </c>
      <c r="D139" s="9">
        <f t="shared" si="0"/>
        <v>7</v>
      </c>
    </row>
    <row r="140" spans="1:17" ht="14.25" customHeight="1" x14ac:dyDescent="0.35">
      <c r="A140" s="9">
        <f t="shared" si="2"/>
        <v>11</v>
      </c>
      <c r="B140" s="17">
        <v>0.91666666666666663</v>
      </c>
      <c r="C140" s="17">
        <v>0.92152777777777772</v>
      </c>
      <c r="D140" s="9">
        <f t="shared" si="0"/>
        <v>7</v>
      </c>
    </row>
    <row r="141" spans="1:17" ht="14.25" customHeight="1" x14ac:dyDescent="0.35">
      <c r="A141" s="9">
        <f t="shared" si="2"/>
        <v>15</v>
      </c>
      <c r="B141" s="17">
        <v>0.92708333333333337</v>
      </c>
      <c r="C141" s="17">
        <v>0.93194444444444446</v>
      </c>
      <c r="D141" s="9">
        <f t="shared" si="0"/>
        <v>7</v>
      </c>
    </row>
    <row r="142" spans="1:17" ht="14.25" customHeight="1" x14ac:dyDescent="0.35">
      <c r="A142" s="9">
        <f t="shared" si="2"/>
        <v>15</v>
      </c>
      <c r="B142" s="17">
        <v>0.9375</v>
      </c>
      <c r="C142" s="17">
        <v>0.94236111111111109</v>
      </c>
      <c r="D142" s="9">
        <f t="shared" si="0"/>
        <v>7</v>
      </c>
    </row>
    <row r="143" spans="1:17" ht="14.25" customHeight="1" x14ac:dyDescent="0.35">
      <c r="A143" s="9">
        <f t="shared" si="2"/>
        <v>15</v>
      </c>
      <c r="B143" s="17">
        <v>0.94791666666666663</v>
      </c>
      <c r="C143" s="17">
        <v>0.95277777777777772</v>
      </c>
      <c r="D143" s="9">
        <f t="shared" si="0"/>
        <v>7</v>
      </c>
    </row>
    <row r="144" spans="1:17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21"/>
  <sheetViews>
    <sheetView workbookViewId="0">
      <selection activeCell="D3" sqref="D3"/>
    </sheetView>
  </sheetViews>
  <sheetFormatPr defaultColWidth="12.6640625" defaultRowHeight="15" customHeight="1" x14ac:dyDescent="0.3"/>
  <sheetData>
    <row r="1" spans="1:9" ht="15" customHeight="1" x14ac:dyDescent="0.35">
      <c r="A1" s="10"/>
      <c r="F1" s="22" t="s">
        <v>18</v>
      </c>
      <c r="G1" s="21">
        <f>AVERAGE(A3:A137)</f>
        <v>7.0168067226890756</v>
      </c>
      <c r="I1" s="23">
        <v>0.04</v>
      </c>
    </row>
    <row r="2" spans="1:9" ht="15" customHeight="1" x14ac:dyDescent="0.35">
      <c r="A2" s="22" t="s">
        <v>0</v>
      </c>
      <c r="B2" s="24" t="s">
        <v>20</v>
      </c>
      <c r="C2" s="24" t="s">
        <v>21</v>
      </c>
      <c r="D2" s="24" t="s">
        <v>22</v>
      </c>
      <c r="F2" s="22" t="s">
        <v>23</v>
      </c>
      <c r="G2" s="21">
        <f>_xlfn.STDEV.P(A3:A137)</f>
        <v>2.7131277286349014</v>
      </c>
    </row>
    <row r="3" spans="1:9" ht="15" customHeight="1" x14ac:dyDescent="0.35">
      <c r="A3" s="25">
        <v>3</v>
      </c>
      <c r="B3" s="21">
        <f t="shared" ref="B3:B121" si="0">COUNTIF($A$3:$A$137,"&lt;="&amp;A3)/COUNT($A$3:$A$137)</f>
        <v>2.5210084033613446E-2</v>
      </c>
      <c r="C3" s="21">
        <f>_xlfn.NORM.DIST(A3,$G$1,$G$2,TRUE)</f>
        <v>6.9368892405911389E-2</v>
      </c>
      <c r="D3" s="21">
        <f t="shared" ref="D3:D121" si="1">(A3-$G$3)/($G$4-$G$3)</f>
        <v>0</v>
      </c>
      <c r="F3" s="22" t="s">
        <v>24</v>
      </c>
      <c r="G3" s="21">
        <f>MIN(A3:A137)</f>
        <v>3</v>
      </c>
    </row>
    <row r="4" spans="1:9" ht="15" customHeight="1" x14ac:dyDescent="0.35">
      <c r="A4" s="25">
        <v>3</v>
      </c>
      <c r="B4" s="21">
        <f t="shared" si="0"/>
        <v>2.5210084033613446E-2</v>
      </c>
      <c r="C4" s="21">
        <f t="shared" ref="C4:C67" si="2">_xlfn.NORM.DIST(A4,$G$1,$G$2,TRUE)</f>
        <v>6.9368892405911389E-2</v>
      </c>
      <c r="D4" s="21">
        <f t="shared" si="1"/>
        <v>0</v>
      </c>
      <c r="F4" s="22" t="s">
        <v>25</v>
      </c>
      <c r="G4" s="21">
        <f>MAX(A3:A137)</f>
        <v>10</v>
      </c>
    </row>
    <row r="5" spans="1:9" ht="15" customHeight="1" x14ac:dyDescent="0.35">
      <c r="A5" s="25">
        <v>3</v>
      </c>
      <c r="B5" s="21">
        <f t="shared" si="0"/>
        <v>2.5210084033613446E-2</v>
      </c>
      <c r="C5" s="21">
        <f t="shared" si="2"/>
        <v>6.9368892405911389E-2</v>
      </c>
      <c r="D5" s="21">
        <f t="shared" si="1"/>
        <v>0</v>
      </c>
      <c r="F5" s="22" t="s">
        <v>19</v>
      </c>
      <c r="G5" s="21">
        <f>1/G1</f>
        <v>0.14251497005988023</v>
      </c>
    </row>
    <row r="6" spans="1:9" ht="15" customHeight="1" x14ac:dyDescent="0.35">
      <c r="A6" s="25">
        <v>4</v>
      </c>
      <c r="B6" s="21">
        <f t="shared" si="0"/>
        <v>0.20168067226890757</v>
      </c>
      <c r="C6" s="21">
        <f t="shared" si="2"/>
        <v>0.13308423470615946</v>
      </c>
      <c r="D6" s="21">
        <f t="shared" si="1"/>
        <v>0.14285714285714285</v>
      </c>
    </row>
    <row r="7" spans="1:9" ht="15" customHeight="1" x14ac:dyDescent="0.35">
      <c r="A7" s="25">
        <v>4</v>
      </c>
      <c r="B7" s="21">
        <f t="shared" si="0"/>
        <v>0.20168067226890757</v>
      </c>
      <c r="C7" s="21">
        <f t="shared" si="2"/>
        <v>0.13308423470615946</v>
      </c>
      <c r="D7" s="21">
        <f t="shared" si="1"/>
        <v>0.14285714285714285</v>
      </c>
    </row>
    <row r="8" spans="1:9" ht="15" customHeight="1" x14ac:dyDescent="0.35">
      <c r="A8" s="25">
        <v>4</v>
      </c>
      <c r="B8" s="21">
        <f t="shared" si="0"/>
        <v>0.20168067226890757</v>
      </c>
      <c r="C8" s="21">
        <f t="shared" si="2"/>
        <v>0.13308423470615946</v>
      </c>
      <c r="D8" s="21">
        <f t="shared" si="1"/>
        <v>0.14285714285714285</v>
      </c>
    </row>
    <row r="9" spans="1:9" ht="15" customHeight="1" x14ac:dyDescent="0.35">
      <c r="A9" s="25">
        <v>4</v>
      </c>
      <c r="B9" s="21">
        <f t="shared" si="0"/>
        <v>0.20168067226890757</v>
      </c>
      <c r="C9" s="21">
        <f t="shared" si="2"/>
        <v>0.13308423470615946</v>
      </c>
      <c r="D9" s="21">
        <f t="shared" si="1"/>
        <v>0.14285714285714285</v>
      </c>
    </row>
    <row r="10" spans="1:9" ht="15" customHeight="1" x14ac:dyDescent="0.35">
      <c r="A10" s="25">
        <v>4</v>
      </c>
      <c r="B10" s="21">
        <f t="shared" si="0"/>
        <v>0.20168067226890757</v>
      </c>
      <c r="C10" s="21">
        <f t="shared" si="2"/>
        <v>0.13308423470615946</v>
      </c>
      <c r="D10" s="21">
        <f t="shared" si="1"/>
        <v>0.14285714285714285</v>
      </c>
    </row>
    <row r="11" spans="1:9" ht="15" customHeight="1" x14ac:dyDescent="0.35">
      <c r="A11" s="25">
        <v>4</v>
      </c>
      <c r="B11" s="21">
        <f t="shared" si="0"/>
        <v>0.20168067226890757</v>
      </c>
      <c r="C11" s="21">
        <f t="shared" si="2"/>
        <v>0.13308423470615946</v>
      </c>
      <c r="D11" s="21">
        <f t="shared" si="1"/>
        <v>0.14285714285714285</v>
      </c>
    </row>
    <row r="12" spans="1:9" ht="15" customHeight="1" x14ac:dyDescent="0.35">
      <c r="A12" s="25">
        <v>4</v>
      </c>
      <c r="B12" s="21">
        <f t="shared" si="0"/>
        <v>0.20168067226890757</v>
      </c>
      <c r="C12" s="21">
        <f t="shared" si="2"/>
        <v>0.13308423470615946</v>
      </c>
      <c r="D12" s="21">
        <f t="shared" si="1"/>
        <v>0.14285714285714285</v>
      </c>
    </row>
    <row r="13" spans="1:9" ht="15" customHeight="1" x14ac:dyDescent="0.35">
      <c r="A13" s="25">
        <v>4</v>
      </c>
      <c r="B13" s="21">
        <f t="shared" si="0"/>
        <v>0.20168067226890757</v>
      </c>
      <c r="C13" s="21">
        <f t="shared" si="2"/>
        <v>0.13308423470615946</v>
      </c>
      <c r="D13" s="21">
        <f t="shared" si="1"/>
        <v>0.14285714285714285</v>
      </c>
    </row>
    <row r="14" spans="1:9" ht="15" customHeight="1" x14ac:dyDescent="0.35">
      <c r="A14" s="25">
        <v>4</v>
      </c>
      <c r="B14" s="21">
        <f t="shared" si="0"/>
        <v>0.20168067226890757</v>
      </c>
      <c r="C14" s="21">
        <f t="shared" si="2"/>
        <v>0.13308423470615946</v>
      </c>
      <c r="D14" s="21">
        <f t="shared" si="1"/>
        <v>0.14285714285714285</v>
      </c>
    </row>
    <row r="15" spans="1:9" ht="15" customHeight="1" x14ac:dyDescent="0.35">
      <c r="A15" s="25">
        <v>4</v>
      </c>
      <c r="B15" s="21">
        <f t="shared" si="0"/>
        <v>0.20168067226890757</v>
      </c>
      <c r="C15" s="21">
        <f t="shared" si="2"/>
        <v>0.13308423470615946</v>
      </c>
      <c r="D15" s="21">
        <f t="shared" si="1"/>
        <v>0.14285714285714285</v>
      </c>
    </row>
    <row r="16" spans="1:9" ht="15" customHeight="1" x14ac:dyDescent="0.35">
      <c r="A16" s="25">
        <v>4</v>
      </c>
      <c r="B16" s="21">
        <f t="shared" si="0"/>
        <v>0.20168067226890757</v>
      </c>
      <c r="C16" s="21">
        <f t="shared" si="2"/>
        <v>0.13308423470615946</v>
      </c>
      <c r="D16" s="21">
        <f t="shared" si="1"/>
        <v>0.14285714285714285</v>
      </c>
    </row>
    <row r="17" spans="1:4" ht="15" customHeight="1" x14ac:dyDescent="0.35">
      <c r="A17" s="25">
        <v>4</v>
      </c>
      <c r="B17" s="21">
        <f t="shared" si="0"/>
        <v>0.20168067226890757</v>
      </c>
      <c r="C17" s="21">
        <f t="shared" si="2"/>
        <v>0.13308423470615946</v>
      </c>
      <c r="D17" s="21">
        <f t="shared" si="1"/>
        <v>0.14285714285714285</v>
      </c>
    </row>
    <row r="18" spans="1:4" ht="15" customHeight="1" x14ac:dyDescent="0.35">
      <c r="A18" s="25">
        <v>4</v>
      </c>
      <c r="B18" s="21">
        <f t="shared" si="0"/>
        <v>0.20168067226890757</v>
      </c>
      <c r="C18" s="21">
        <f t="shared" si="2"/>
        <v>0.13308423470615946</v>
      </c>
      <c r="D18" s="21">
        <f t="shared" si="1"/>
        <v>0.14285714285714285</v>
      </c>
    </row>
    <row r="19" spans="1:4" ht="15" customHeight="1" x14ac:dyDescent="0.35">
      <c r="A19" s="25">
        <v>4</v>
      </c>
      <c r="B19" s="21">
        <f t="shared" si="0"/>
        <v>0.20168067226890757</v>
      </c>
      <c r="C19" s="21">
        <f t="shared" si="2"/>
        <v>0.13308423470615946</v>
      </c>
      <c r="D19" s="21">
        <f t="shared" si="1"/>
        <v>0.14285714285714285</v>
      </c>
    </row>
    <row r="20" spans="1:4" ht="15" customHeight="1" x14ac:dyDescent="0.35">
      <c r="A20" s="25">
        <v>4</v>
      </c>
      <c r="B20" s="21">
        <f t="shared" si="0"/>
        <v>0.20168067226890757</v>
      </c>
      <c r="C20" s="21">
        <f t="shared" si="2"/>
        <v>0.13308423470615946</v>
      </c>
      <c r="D20" s="21">
        <f t="shared" si="1"/>
        <v>0.14285714285714285</v>
      </c>
    </row>
    <row r="21" spans="1:4" ht="15" customHeight="1" x14ac:dyDescent="0.35">
      <c r="A21" s="25">
        <v>4</v>
      </c>
      <c r="B21" s="21">
        <f t="shared" si="0"/>
        <v>0.20168067226890757</v>
      </c>
      <c r="C21" s="21">
        <f t="shared" si="2"/>
        <v>0.13308423470615946</v>
      </c>
      <c r="D21" s="21">
        <f t="shared" si="1"/>
        <v>0.14285714285714285</v>
      </c>
    </row>
    <row r="22" spans="1:4" ht="14.5" x14ac:dyDescent="0.35">
      <c r="A22" s="25">
        <v>4</v>
      </c>
      <c r="B22" s="21">
        <f t="shared" si="0"/>
        <v>0.20168067226890757</v>
      </c>
      <c r="C22" s="21">
        <f t="shared" si="2"/>
        <v>0.13308423470615946</v>
      </c>
      <c r="D22" s="21">
        <f t="shared" si="1"/>
        <v>0.14285714285714285</v>
      </c>
    </row>
    <row r="23" spans="1:4" ht="14.5" x14ac:dyDescent="0.35">
      <c r="A23" s="25">
        <v>4</v>
      </c>
      <c r="B23" s="21">
        <f t="shared" si="0"/>
        <v>0.20168067226890757</v>
      </c>
      <c r="C23" s="21">
        <f t="shared" si="2"/>
        <v>0.13308423470615946</v>
      </c>
      <c r="D23" s="21">
        <f t="shared" si="1"/>
        <v>0.14285714285714285</v>
      </c>
    </row>
    <row r="24" spans="1:4" ht="14.5" x14ac:dyDescent="0.35">
      <c r="A24" s="25">
        <v>4</v>
      </c>
      <c r="B24" s="21">
        <f t="shared" si="0"/>
        <v>0.20168067226890757</v>
      </c>
      <c r="C24" s="21">
        <f t="shared" si="2"/>
        <v>0.13308423470615946</v>
      </c>
      <c r="D24" s="21">
        <f t="shared" si="1"/>
        <v>0.14285714285714285</v>
      </c>
    </row>
    <row r="25" spans="1:4" ht="14.5" x14ac:dyDescent="0.35">
      <c r="A25" s="25">
        <v>4</v>
      </c>
      <c r="B25" s="21">
        <f t="shared" si="0"/>
        <v>0.20168067226890757</v>
      </c>
      <c r="C25" s="21">
        <f t="shared" si="2"/>
        <v>0.13308423470615946</v>
      </c>
      <c r="D25" s="21">
        <f t="shared" si="1"/>
        <v>0.14285714285714285</v>
      </c>
    </row>
    <row r="26" spans="1:4" ht="14.5" x14ac:dyDescent="0.35">
      <c r="A26" s="25">
        <v>4</v>
      </c>
      <c r="B26" s="21">
        <f t="shared" si="0"/>
        <v>0.20168067226890757</v>
      </c>
      <c r="C26" s="21">
        <f t="shared" si="2"/>
        <v>0.13308423470615946</v>
      </c>
      <c r="D26" s="21">
        <f t="shared" si="1"/>
        <v>0.14285714285714285</v>
      </c>
    </row>
    <row r="27" spans="1:4" ht="14.5" x14ac:dyDescent="0.35">
      <c r="A27" s="25">
        <v>5</v>
      </c>
      <c r="B27" s="21">
        <f t="shared" si="0"/>
        <v>0.53781512605042014</v>
      </c>
      <c r="C27" s="21">
        <f t="shared" si="2"/>
        <v>0.22863454389122648</v>
      </c>
      <c r="D27" s="21">
        <f t="shared" si="1"/>
        <v>0.2857142857142857</v>
      </c>
    </row>
    <row r="28" spans="1:4" ht="14.5" x14ac:dyDescent="0.35">
      <c r="A28" s="25">
        <v>5</v>
      </c>
      <c r="B28" s="21">
        <f t="shared" si="0"/>
        <v>0.53781512605042014</v>
      </c>
      <c r="C28" s="21">
        <f t="shared" si="2"/>
        <v>0.22863454389122648</v>
      </c>
      <c r="D28" s="21">
        <f t="shared" si="1"/>
        <v>0.2857142857142857</v>
      </c>
    </row>
    <row r="29" spans="1:4" ht="14.5" x14ac:dyDescent="0.35">
      <c r="A29" s="25">
        <v>5</v>
      </c>
      <c r="B29" s="21">
        <f t="shared" si="0"/>
        <v>0.53781512605042014</v>
      </c>
      <c r="C29" s="21">
        <f t="shared" si="2"/>
        <v>0.22863454389122648</v>
      </c>
      <c r="D29" s="21">
        <f t="shared" si="1"/>
        <v>0.2857142857142857</v>
      </c>
    </row>
    <row r="30" spans="1:4" ht="14.5" x14ac:dyDescent="0.35">
      <c r="A30" s="25">
        <v>5</v>
      </c>
      <c r="B30" s="21">
        <f t="shared" si="0"/>
        <v>0.53781512605042014</v>
      </c>
      <c r="C30" s="21">
        <f t="shared" si="2"/>
        <v>0.22863454389122648</v>
      </c>
      <c r="D30" s="21">
        <f t="shared" si="1"/>
        <v>0.2857142857142857</v>
      </c>
    </row>
    <row r="31" spans="1:4" ht="14.5" x14ac:dyDescent="0.35">
      <c r="A31" s="25">
        <v>5</v>
      </c>
      <c r="B31" s="21">
        <f t="shared" si="0"/>
        <v>0.53781512605042014</v>
      </c>
      <c r="C31" s="21">
        <f t="shared" si="2"/>
        <v>0.22863454389122648</v>
      </c>
      <c r="D31" s="21">
        <f t="shared" si="1"/>
        <v>0.2857142857142857</v>
      </c>
    </row>
    <row r="32" spans="1:4" ht="14.5" x14ac:dyDescent="0.35">
      <c r="A32" s="25">
        <v>5</v>
      </c>
      <c r="B32" s="21">
        <f t="shared" si="0"/>
        <v>0.53781512605042014</v>
      </c>
      <c r="C32" s="21">
        <f t="shared" si="2"/>
        <v>0.22863454389122648</v>
      </c>
      <c r="D32" s="21">
        <f t="shared" si="1"/>
        <v>0.2857142857142857</v>
      </c>
    </row>
    <row r="33" spans="1:4" ht="14.5" x14ac:dyDescent="0.35">
      <c r="A33" s="25">
        <v>5</v>
      </c>
      <c r="B33" s="21">
        <f t="shared" si="0"/>
        <v>0.53781512605042014</v>
      </c>
      <c r="C33" s="21">
        <f t="shared" si="2"/>
        <v>0.22863454389122648</v>
      </c>
      <c r="D33" s="21">
        <f t="shared" si="1"/>
        <v>0.2857142857142857</v>
      </c>
    </row>
    <row r="34" spans="1:4" ht="14.5" x14ac:dyDescent="0.35">
      <c r="A34" s="25">
        <v>5</v>
      </c>
      <c r="B34" s="21">
        <f t="shared" si="0"/>
        <v>0.53781512605042014</v>
      </c>
      <c r="C34" s="21">
        <f t="shared" si="2"/>
        <v>0.22863454389122648</v>
      </c>
      <c r="D34" s="21">
        <f t="shared" si="1"/>
        <v>0.2857142857142857</v>
      </c>
    </row>
    <row r="35" spans="1:4" ht="14.5" x14ac:dyDescent="0.35">
      <c r="A35" s="25">
        <v>5</v>
      </c>
      <c r="B35" s="21">
        <f t="shared" si="0"/>
        <v>0.53781512605042014</v>
      </c>
      <c r="C35" s="21">
        <f t="shared" si="2"/>
        <v>0.22863454389122648</v>
      </c>
      <c r="D35" s="21">
        <f t="shared" si="1"/>
        <v>0.2857142857142857</v>
      </c>
    </row>
    <row r="36" spans="1:4" ht="14.5" x14ac:dyDescent="0.35">
      <c r="A36" s="25">
        <v>5</v>
      </c>
      <c r="B36" s="21">
        <f t="shared" si="0"/>
        <v>0.53781512605042014</v>
      </c>
      <c r="C36" s="21">
        <f t="shared" si="2"/>
        <v>0.22863454389122648</v>
      </c>
      <c r="D36" s="21">
        <f t="shared" si="1"/>
        <v>0.2857142857142857</v>
      </c>
    </row>
    <row r="37" spans="1:4" ht="14.5" x14ac:dyDescent="0.35">
      <c r="A37" s="25">
        <v>5</v>
      </c>
      <c r="B37" s="21">
        <f t="shared" si="0"/>
        <v>0.53781512605042014</v>
      </c>
      <c r="C37" s="21">
        <f t="shared" si="2"/>
        <v>0.22863454389122648</v>
      </c>
      <c r="D37" s="21">
        <f t="shared" si="1"/>
        <v>0.2857142857142857</v>
      </c>
    </row>
    <row r="38" spans="1:4" ht="14.5" x14ac:dyDescent="0.35">
      <c r="A38" s="25">
        <v>5</v>
      </c>
      <c r="B38" s="21">
        <f t="shared" si="0"/>
        <v>0.53781512605042014</v>
      </c>
      <c r="C38" s="21">
        <f t="shared" si="2"/>
        <v>0.22863454389122648</v>
      </c>
      <c r="D38" s="21">
        <f t="shared" si="1"/>
        <v>0.2857142857142857</v>
      </c>
    </row>
    <row r="39" spans="1:4" ht="14.5" x14ac:dyDescent="0.35">
      <c r="A39" s="25">
        <v>5</v>
      </c>
      <c r="B39" s="21">
        <f t="shared" si="0"/>
        <v>0.53781512605042014</v>
      </c>
      <c r="C39" s="21">
        <f t="shared" si="2"/>
        <v>0.22863454389122648</v>
      </c>
      <c r="D39" s="21">
        <f t="shared" si="1"/>
        <v>0.2857142857142857</v>
      </c>
    </row>
    <row r="40" spans="1:4" ht="14.5" x14ac:dyDescent="0.35">
      <c r="A40" s="25">
        <v>5</v>
      </c>
      <c r="B40" s="21">
        <f t="shared" si="0"/>
        <v>0.53781512605042014</v>
      </c>
      <c r="C40" s="21">
        <f t="shared" si="2"/>
        <v>0.22863454389122648</v>
      </c>
      <c r="D40" s="21">
        <f t="shared" si="1"/>
        <v>0.2857142857142857</v>
      </c>
    </row>
    <row r="41" spans="1:4" ht="14.5" x14ac:dyDescent="0.35">
      <c r="A41" s="25">
        <v>5</v>
      </c>
      <c r="B41" s="21">
        <f t="shared" si="0"/>
        <v>0.53781512605042014</v>
      </c>
      <c r="C41" s="21">
        <f t="shared" si="2"/>
        <v>0.22863454389122648</v>
      </c>
      <c r="D41" s="21">
        <f t="shared" si="1"/>
        <v>0.2857142857142857</v>
      </c>
    </row>
    <row r="42" spans="1:4" ht="14.5" x14ac:dyDescent="0.35">
      <c r="A42" s="25">
        <v>5</v>
      </c>
      <c r="B42" s="21">
        <f t="shared" si="0"/>
        <v>0.53781512605042014</v>
      </c>
      <c r="C42" s="21">
        <f t="shared" si="2"/>
        <v>0.22863454389122648</v>
      </c>
      <c r="D42" s="21">
        <f t="shared" si="1"/>
        <v>0.2857142857142857</v>
      </c>
    </row>
    <row r="43" spans="1:4" ht="14.5" x14ac:dyDescent="0.35">
      <c r="A43" s="25">
        <v>5</v>
      </c>
      <c r="B43" s="21">
        <f t="shared" si="0"/>
        <v>0.53781512605042014</v>
      </c>
      <c r="C43" s="21">
        <f t="shared" si="2"/>
        <v>0.22863454389122648</v>
      </c>
      <c r="D43" s="21">
        <f t="shared" si="1"/>
        <v>0.2857142857142857</v>
      </c>
    </row>
    <row r="44" spans="1:4" ht="14.5" x14ac:dyDescent="0.35">
      <c r="A44" s="25">
        <v>5</v>
      </c>
      <c r="B44" s="21">
        <f t="shared" si="0"/>
        <v>0.53781512605042014</v>
      </c>
      <c r="C44" s="21">
        <f t="shared" si="2"/>
        <v>0.22863454389122648</v>
      </c>
      <c r="D44" s="21">
        <f t="shared" si="1"/>
        <v>0.2857142857142857</v>
      </c>
    </row>
    <row r="45" spans="1:4" ht="14.5" x14ac:dyDescent="0.35">
      <c r="A45" s="25">
        <v>5</v>
      </c>
      <c r="B45" s="21">
        <f t="shared" si="0"/>
        <v>0.53781512605042014</v>
      </c>
      <c r="C45" s="21">
        <f t="shared" si="2"/>
        <v>0.22863454389122648</v>
      </c>
      <c r="D45" s="21">
        <f t="shared" si="1"/>
        <v>0.2857142857142857</v>
      </c>
    </row>
    <row r="46" spans="1:4" ht="14.5" x14ac:dyDescent="0.35">
      <c r="A46" s="25">
        <v>5</v>
      </c>
      <c r="B46" s="21">
        <f t="shared" si="0"/>
        <v>0.53781512605042014</v>
      </c>
      <c r="C46" s="21">
        <f t="shared" si="2"/>
        <v>0.22863454389122648</v>
      </c>
      <c r="D46" s="21">
        <f t="shared" si="1"/>
        <v>0.2857142857142857</v>
      </c>
    </row>
    <row r="47" spans="1:4" ht="14.5" x14ac:dyDescent="0.35">
      <c r="A47" s="25">
        <v>5</v>
      </c>
      <c r="B47" s="21">
        <f t="shared" si="0"/>
        <v>0.53781512605042014</v>
      </c>
      <c r="C47" s="21">
        <f t="shared" si="2"/>
        <v>0.22863454389122648</v>
      </c>
      <c r="D47" s="21">
        <f t="shared" si="1"/>
        <v>0.2857142857142857</v>
      </c>
    </row>
    <row r="48" spans="1:4" ht="14.5" x14ac:dyDescent="0.35">
      <c r="A48" s="25">
        <v>5</v>
      </c>
      <c r="B48" s="21">
        <f t="shared" si="0"/>
        <v>0.53781512605042014</v>
      </c>
      <c r="C48" s="21">
        <f t="shared" si="2"/>
        <v>0.22863454389122648</v>
      </c>
      <c r="D48" s="21">
        <f t="shared" si="1"/>
        <v>0.2857142857142857</v>
      </c>
    </row>
    <row r="49" spans="1:4" ht="14.5" x14ac:dyDescent="0.35">
      <c r="A49" s="25">
        <v>5</v>
      </c>
      <c r="B49" s="21">
        <f t="shared" si="0"/>
        <v>0.53781512605042014</v>
      </c>
      <c r="C49" s="21">
        <f t="shared" si="2"/>
        <v>0.22863454389122648</v>
      </c>
      <c r="D49" s="21">
        <f t="shared" si="1"/>
        <v>0.2857142857142857</v>
      </c>
    </row>
    <row r="50" spans="1:4" ht="14.5" x14ac:dyDescent="0.35">
      <c r="A50" s="25">
        <v>5</v>
      </c>
      <c r="B50" s="21">
        <f t="shared" si="0"/>
        <v>0.53781512605042014</v>
      </c>
      <c r="C50" s="21">
        <f t="shared" si="2"/>
        <v>0.22863454389122648</v>
      </c>
      <c r="D50" s="21">
        <f t="shared" si="1"/>
        <v>0.2857142857142857</v>
      </c>
    </row>
    <row r="51" spans="1:4" ht="14.5" x14ac:dyDescent="0.35">
      <c r="A51" s="25">
        <v>5</v>
      </c>
      <c r="B51" s="21">
        <f t="shared" si="0"/>
        <v>0.53781512605042014</v>
      </c>
      <c r="C51" s="21">
        <f t="shared" si="2"/>
        <v>0.22863454389122648</v>
      </c>
      <c r="D51" s="21">
        <f t="shared" si="1"/>
        <v>0.2857142857142857</v>
      </c>
    </row>
    <row r="52" spans="1:4" ht="14.5" x14ac:dyDescent="0.35">
      <c r="A52" s="25">
        <v>5</v>
      </c>
      <c r="B52" s="21">
        <f t="shared" si="0"/>
        <v>0.53781512605042014</v>
      </c>
      <c r="C52" s="21">
        <f t="shared" si="2"/>
        <v>0.22863454389122648</v>
      </c>
      <c r="D52" s="21">
        <f t="shared" si="1"/>
        <v>0.2857142857142857</v>
      </c>
    </row>
    <row r="53" spans="1:4" ht="14.5" x14ac:dyDescent="0.35">
      <c r="A53" s="25">
        <v>5</v>
      </c>
      <c r="B53" s="21">
        <f t="shared" si="0"/>
        <v>0.53781512605042014</v>
      </c>
      <c r="C53" s="21">
        <f t="shared" si="2"/>
        <v>0.22863454389122648</v>
      </c>
      <c r="D53" s="21">
        <f t="shared" si="1"/>
        <v>0.2857142857142857</v>
      </c>
    </row>
    <row r="54" spans="1:4" ht="14.5" x14ac:dyDescent="0.35">
      <c r="A54" s="25">
        <v>5</v>
      </c>
      <c r="B54" s="21">
        <f t="shared" si="0"/>
        <v>0.53781512605042014</v>
      </c>
      <c r="C54" s="21">
        <f t="shared" si="2"/>
        <v>0.22863454389122648</v>
      </c>
      <c r="D54" s="21">
        <f t="shared" si="1"/>
        <v>0.2857142857142857</v>
      </c>
    </row>
    <row r="55" spans="1:4" ht="14.5" x14ac:dyDescent="0.35">
      <c r="A55" s="25">
        <v>5</v>
      </c>
      <c r="B55" s="21">
        <f t="shared" si="0"/>
        <v>0.53781512605042014</v>
      </c>
      <c r="C55" s="21">
        <f t="shared" si="2"/>
        <v>0.22863454389122648</v>
      </c>
      <c r="D55" s="21">
        <f t="shared" si="1"/>
        <v>0.2857142857142857</v>
      </c>
    </row>
    <row r="56" spans="1:4" ht="14.5" x14ac:dyDescent="0.35">
      <c r="A56" s="25">
        <v>5</v>
      </c>
      <c r="B56" s="21">
        <f t="shared" si="0"/>
        <v>0.53781512605042014</v>
      </c>
      <c r="C56" s="21">
        <f t="shared" si="2"/>
        <v>0.22863454389122648</v>
      </c>
      <c r="D56" s="21">
        <f t="shared" si="1"/>
        <v>0.2857142857142857</v>
      </c>
    </row>
    <row r="57" spans="1:4" ht="14.5" x14ac:dyDescent="0.35">
      <c r="A57" s="25">
        <v>5</v>
      </c>
      <c r="B57" s="21">
        <f t="shared" si="0"/>
        <v>0.53781512605042014</v>
      </c>
      <c r="C57" s="21">
        <f t="shared" si="2"/>
        <v>0.22863454389122648</v>
      </c>
      <c r="D57" s="21">
        <f t="shared" si="1"/>
        <v>0.2857142857142857</v>
      </c>
    </row>
    <row r="58" spans="1:4" ht="14.5" x14ac:dyDescent="0.35">
      <c r="A58" s="25">
        <v>5</v>
      </c>
      <c r="B58" s="21">
        <f t="shared" si="0"/>
        <v>0.53781512605042014</v>
      </c>
      <c r="C58" s="21">
        <f t="shared" si="2"/>
        <v>0.22863454389122648</v>
      </c>
      <c r="D58" s="21">
        <f t="shared" si="1"/>
        <v>0.2857142857142857</v>
      </c>
    </row>
    <row r="59" spans="1:4" ht="14.5" x14ac:dyDescent="0.35">
      <c r="A59" s="25">
        <v>5</v>
      </c>
      <c r="B59" s="21">
        <f t="shared" si="0"/>
        <v>0.53781512605042014</v>
      </c>
      <c r="C59" s="21">
        <f t="shared" si="2"/>
        <v>0.22863454389122648</v>
      </c>
      <c r="D59" s="21">
        <f t="shared" si="1"/>
        <v>0.2857142857142857</v>
      </c>
    </row>
    <row r="60" spans="1:4" ht="14.5" x14ac:dyDescent="0.35">
      <c r="A60" s="25">
        <v>5</v>
      </c>
      <c r="B60" s="21">
        <f t="shared" si="0"/>
        <v>0.53781512605042014</v>
      </c>
      <c r="C60" s="21">
        <f t="shared" si="2"/>
        <v>0.22863454389122648</v>
      </c>
      <c r="D60" s="21">
        <f t="shared" si="1"/>
        <v>0.2857142857142857</v>
      </c>
    </row>
    <row r="61" spans="1:4" ht="14.5" x14ac:dyDescent="0.35">
      <c r="A61" s="25">
        <v>5</v>
      </c>
      <c r="B61" s="21">
        <f t="shared" si="0"/>
        <v>0.53781512605042014</v>
      </c>
      <c r="C61" s="21">
        <f t="shared" si="2"/>
        <v>0.22863454389122648</v>
      </c>
      <c r="D61" s="21">
        <f t="shared" si="1"/>
        <v>0.2857142857142857</v>
      </c>
    </row>
    <row r="62" spans="1:4" ht="14.5" x14ac:dyDescent="0.35">
      <c r="A62" s="25">
        <v>5</v>
      </c>
      <c r="B62" s="21">
        <f t="shared" si="0"/>
        <v>0.53781512605042014</v>
      </c>
      <c r="C62" s="21">
        <f t="shared" si="2"/>
        <v>0.22863454389122648</v>
      </c>
      <c r="D62" s="21">
        <f t="shared" si="1"/>
        <v>0.2857142857142857</v>
      </c>
    </row>
    <row r="63" spans="1:4" ht="14.5" x14ac:dyDescent="0.35">
      <c r="A63" s="25">
        <v>5</v>
      </c>
      <c r="B63" s="21">
        <f t="shared" si="0"/>
        <v>0.53781512605042014</v>
      </c>
      <c r="C63" s="21">
        <f t="shared" si="2"/>
        <v>0.22863454389122648</v>
      </c>
      <c r="D63" s="21">
        <f t="shared" si="1"/>
        <v>0.2857142857142857</v>
      </c>
    </row>
    <row r="64" spans="1:4" ht="14.5" x14ac:dyDescent="0.35">
      <c r="A64" s="25">
        <v>5</v>
      </c>
      <c r="B64" s="21">
        <f t="shared" si="0"/>
        <v>0.53781512605042014</v>
      </c>
      <c r="C64" s="21">
        <f t="shared" si="2"/>
        <v>0.22863454389122648</v>
      </c>
      <c r="D64" s="21">
        <f t="shared" si="1"/>
        <v>0.2857142857142857</v>
      </c>
    </row>
    <row r="65" spans="1:4" ht="14.5" x14ac:dyDescent="0.35">
      <c r="A65" s="25">
        <v>5</v>
      </c>
      <c r="B65" s="21">
        <f t="shared" si="0"/>
        <v>0.53781512605042014</v>
      </c>
      <c r="C65" s="21">
        <f t="shared" si="2"/>
        <v>0.22863454389122648</v>
      </c>
      <c r="D65" s="21">
        <f t="shared" si="1"/>
        <v>0.2857142857142857</v>
      </c>
    </row>
    <row r="66" spans="1:4" ht="14.5" x14ac:dyDescent="0.35">
      <c r="A66" s="25">
        <v>5</v>
      </c>
      <c r="B66" s="21">
        <f t="shared" si="0"/>
        <v>0.53781512605042014</v>
      </c>
      <c r="C66" s="21">
        <f t="shared" si="2"/>
        <v>0.22863454389122648</v>
      </c>
      <c r="D66" s="21">
        <f t="shared" si="1"/>
        <v>0.2857142857142857</v>
      </c>
    </row>
    <row r="67" spans="1:4" ht="14.5" x14ac:dyDescent="0.35">
      <c r="A67" s="25">
        <v>6</v>
      </c>
      <c r="B67" s="21">
        <f t="shared" si="0"/>
        <v>0.55462184873949583</v>
      </c>
      <c r="C67" s="21">
        <f t="shared" si="2"/>
        <v>0.35391468853719804</v>
      </c>
      <c r="D67" s="21">
        <f t="shared" si="1"/>
        <v>0.42857142857142855</v>
      </c>
    </row>
    <row r="68" spans="1:4" ht="14.5" x14ac:dyDescent="0.35">
      <c r="A68" s="25">
        <v>6</v>
      </c>
      <c r="B68" s="21">
        <f t="shared" si="0"/>
        <v>0.55462184873949583</v>
      </c>
      <c r="C68" s="21">
        <f t="shared" ref="C68:C121" si="3">_xlfn.NORM.DIST(A68,$G$1,$G$2,TRUE)</f>
        <v>0.35391468853719804</v>
      </c>
      <c r="D68" s="21">
        <f t="shared" si="1"/>
        <v>0.42857142857142855</v>
      </c>
    </row>
    <row r="69" spans="1:4" ht="14.5" x14ac:dyDescent="0.35">
      <c r="A69" s="25">
        <v>10</v>
      </c>
      <c r="B69" s="21">
        <f t="shared" si="0"/>
        <v>1</v>
      </c>
      <c r="C69" s="21">
        <f t="shared" si="3"/>
        <v>0.86423376713708089</v>
      </c>
      <c r="D69" s="21">
        <f t="shared" si="1"/>
        <v>1</v>
      </c>
    </row>
    <row r="70" spans="1:4" ht="14.5" x14ac:dyDescent="0.35">
      <c r="A70" s="25">
        <v>10</v>
      </c>
      <c r="B70" s="21">
        <f t="shared" si="0"/>
        <v>1</v>
      </c>
      <c r="C70" s="21">
        <f t="shared" si="3"/>
        <v>0.86423376713708089</v>
      </c>
      <c r="D70" s="21">
        <f t="shared" si="1"/>
        <v>1</v>
      </c>
    </row>
    <row r="71" spans="1:4" ht="14.5" x14ac:dyDescent="0.35">
      <c r="A71" s="25">
        <v>10</v>
      </c>
      <c r="B71" s="21">
        <f t="shared" si="0"/>
        <v>1</v>
      </c>
      <c r="C71" s="21">
        <f t="shared" si="3"/>
        <v>0.86423376713708089</v>
      </c>
      <c r="D71" s="21">
        <f t="shared" si="1"/>
        <v>1</v>
      </c>
    </row>
    <row r="72" spans="1:4" ht="14.5" x14ac:dyDescent="0.35">
      <c r="A72" s="25">
        <v>10</v>
      </c>
      <c r="B72" s="21">
        <f t="shared" si="0"/>
        <v>1</v>
      </c>
      <c r="C72" s="21">
        <f t="shared" si="3"/>
        <v>0.86423376713708089</v>
      </c>
      <c r="D72" s="21">
        <f t="shared" si="1"/>
        <v>1</v>
      </c>
    </row>
    <row r="73" spans="1:4" ht="14.5" x14ac:dyDescent="0.35">
      <c r="A73" s="25">
        <v>10</v>
      </c>
      <c r="B73" s="21">
        <f t="shared" si="0"/>
        <v>1</v>
      </c>
      <c r="C73" s="21">
        <f t="shared" si="3"/>
        <v>0.86423376713708089</v>
      </c>
      <c r="D73" s="21">
        <f t="shared" si="1"/>
        <v>1</v>
      </c>
    </row>
    <row r="74" spans="1:4" ht="14.5" x14ac:dyDescent="0.35">
      <c r="A74" s="25">
        <v>10</v>
      </c>
      <c r="B74" s="21">
        <f t="shared" si="0"/>
        <v>1</v>
      </c>
      <c r="C74" s="21">
        <f t="shared" si="3"/>
        <v>0.86423376713708089</v>
      </c>
      <c r="D74" s="21">
        <f t="shared" si="1"/>
        <v>1</v>
      </c>
    </row>
    <row r="75" spans="1:4" ht="14.5" x14ac:dyDescent="0.35">
      <c r="A75" s="25">
        <v>10</v>
      </c>
      <c r="B75" s="21">
        <f t="shared" si="0"/>
        <v>1</v>
      </c>
      <c r="C75" s="21">
        <f t="shared" si="3"/>
        <v>0.86423376713708089</v>
      </c>
      <c r="D75" s="21">
        <f t="shared" si="1"/>
        <v>1</v>
      </c>
    </row>
    <row r="76" spans="1:4" ht="14.5" x14ac:dyDescent="0.35">
      <c r="A76" s="25">
        <v>10</v>
      </c>
      <c r="B76" s="21">
        <f t="shared" si="0"/>
        <v>1</v>
      </c>
      <c r="C76" s="21">
        <f t="shared" si="3"/>
        <v>0.86423376713708089</v>
      </c>
      <c r="D76" s="21">
        <f t="shared" si="1"/>
        <v>1</v>
      </c>
    </row>
    <row r="77" spans="1:4" ht="14.5" x14ac:dyDescent="0.35">
      <c r="A77" s="25">
        <v>10</v>
      </c>
      <c r="B77" s="21">
        <f t="shared" si="0"/>
        <v>1</v>
      </c>
      <c r="C77" s="21">
        <f t="shared" si="3"/>
        <v>0.86423376713708089</v>
      </c>
      <c r="D77" s="21">
        <f t="shared" si="1"/>
        <v>1</v>
      </c>
    </row>
    <row r="78" spans="1:4" ht="14.5" x14ac:dyDescent="0.35">
      <c r="A78" s="25">
        <v>10</v>
      </c>
      <c r="B78" s="21">
        <f t="shared" si="0"/>
        <v>1</v>
      </c>
      <c r="C78" s="21">
        <f t="shared" si="3"/>
        <v>0.86423376713708089</v>
      </c>
      <c r="D78" s="21">
        <f t="shared" si="1"/>
        <v>1</v>
      </c>
    </row>
    <row r="79" spans="1:4" ht="14.5" x14ac:dyDescent="0.35">
      <c r="A79" s="25">
        <v>10</v>
      </c>
      <c r="B79" s="21">
        <f t="shared" si="0"/>
        <v>1</v>
      </c>
      <c r="C79" s="21">
        <f t="shared" si="3"/>
        <v>0.86423376713708089</v>
      </c>
      <c r="D79" s="21">
        <f t="shared" si="1"/>
        <v>1</v>
      </c>
    </row>
    <row r="80" spans="1:4" ht="14.5" x14ac:dyDescent="0.35">
      <c r="A80" s="25">
        <v>10</v>
      </c>
      <c r="B80" s="21">
        <f t="shared" si="0"/>
        <v>1</v>
      </c>
      <c r="C80" s="21">
        <f t="shared" si="3"/>
        <v>0.86423376713708089</v>
      </c>
      <c r="D80" s="21">
        <f t="shared" si="1"/>
        <v>1</v>
      </c>
    </row>
    <row r="81" spans="1:4" ht="14.5" x14ac:dyDescent="0.35">
      <c r="A81" s="25">
        <v>10</v>
      </c>
      <c r="B81" s="21">
        <f t="shared" si="0"/>
        <v>1</v>
      </c>
      <c r="C81" s="21">
        <f t="shared" si="3"/>
        <v>0.86423376713708089</v>
      </c>
      <c r="D81" s="21">
        <f t="shared" si="1"/>
        <v>1</v>
      </c>
    </row>
    <row r="82" spans="1:4" ht="14.5" x14ac:dyDescent="0.35">
      <c r="A82" s="25">
        <v>10</v>
      </c>
      <c r="B82" s="21">
        <f t="shared" si="0"/>
        <v>1</v>
      </c>
      <c r="C82" s="21">
        <f t="shared" si="3"/>
        <v>0.86423376713708089</v>
      </c>
      <c r="D82" s="21">
        <f t="shared" si="1"/>
        <v>1</v>
      </c>
    </row>
    <row r="83" spans="1:4" ht="14.5" x14ac:dyDescent="0.35">
      <c r="A83" s="25">
        <v>10</v>
      </c>
      <c r="B83" s="21">
        <f t="shared" si="0"/>
        <v>1</v>
      </c>
      <c r="C83" s="21">
        <f t="shared" si="3"/>
        <v>0.86423376713708089</v>
      </c>
      <c r="D83" s="21">
        <f t="shared" si="1"/>
        <v>1</v>
      </c>
    </row>
    <row r="84" spans="1:4" ht="14.5" x14ac:dyDescent="0.35">
      <c r="A84" s="25">
        <v>10</v>
      </c>
      <c r="B84" s="21">
        <f t="shared" si="0"/>
        <v>1</v>
      </c>
      <c r="C84" s="21">
        <f t="shared" si="3"/>
        <v>0.86423376713708089</v>
      </c>
      <c r="D84" s="21">
        <f t="shared" si="1"/>
        <v>1</v>
      </c>
    </row>
    <row r="85" spans="1:4" ht="14.5" x14ac:dyDescent="0.35">
      <c r="A85" s="25">
        <v>10</v>
      </c>
      <c r="B85" s="21">
        <f t="shared" si="0"/>
        <v>1</v>
      </c>
      <c r="C85" s="21">
        <f t="shared" si="3"/>
        <v>0.86423376713708089</v>
      </c>
      <c r="D85" s="21">
        <f t="shared" si="1"/>
        <v>1</v>
      </c>
    </row>
    <row r="86" spans="1:4" ht="14.5" x14ac:dyDescent="0.35">
      <c r="A86" s="25">
        <v>10</v>
      </c>
      <c r="B86" s="21">
        <f t="shared" si="0"/>
        <v>1</v>
      </c>
      <c r="C86" s="21">
        <f t="shared" si="3"/>
        <v>0.86423376713708089</v>
      </c>
      <c r="D86" s="21">
        <f t="shared" si="1"/>
        <v>1</v>
      </c>
    </row>
    <row r="87" spans="1:4" ht="14.5" x14ac:dyDescent="0.35">
      <c r="A87" s="25">
        <v>10</v>
      </c>
      <c r="B87" s="21">
        <f t="shared" si="0"/>
        <v>1</v>
      </c>
      <c r="C87" s="21">
        <f t="shared" si="3"/>
        <v>0.86423376713708089</v>
      </c>
      <c r="D87" s="21">
        <f t="shared" si="1"/>
        <v>1</v>
      </c>
    </row>
    <row r="88" spans="1:4" ht="14.5" x14ac:dyDescent="0.35">
      <c r="A88" s="25">
        <v>10</v>
      </c>
      <c r="B88" s="21">
        <f t="shared" si="0"/>
        <v>1</v>
      </c>
      <c r="C88" s="21">
        <f t="shared" si="3"/>
        <v>0.86423376713708089</v>
      </c>
      <c r="D88" s="21">
        <f t="shared" si="1"/>
        <v>1</v>
      </c>
    </row>
    <row r="89" spans="1:4" ht="14.5" x14ac:dyDescent="0.35">
      <c r="A89" s="25">
        <v>10</v>
      </c>
      <c r="B89" s="21">
        <f t="shared" si="0"/>
        <v>1</v>
      </c>
      <c r="C89" s="21">
        <f t="shared" si="3"/>
        <v>0.86423376713708089</v>
      </c>
      <c r="D89" s="21">
        <f t="shared" si="1"/>
        <v>1</v>
      </c>
    </row>
    <row r="90" spans="1:4" ht="14.5" x14ac:dyDescent="0.35">
      <c r="A90" s="25">
        <v>10</v>
      </c>
      <c r="B90" s="21">
        <f t="shared" si="0"/>
        <v>1</v>
      </c>
      <c r="C90" s="21">
        <f t="shared" si="3"/>
        <v>0.86423376713708089</v>
      </c>
      <c r="D90" s="21">
        <f t="shared" si="1"/>
        <v>1</v>
      </c>
    </row>
    <row r="91" spans="1:4" ht="14.5" x14ac:dyDescent="0.35">
      <c r="A91" s="25">
        <v>10</v>
      </c>
      <c r="B91" s="21">
        <f t="shared" si="0"/>
        <v>1</v>
      </c>
      <c r="C91" s="21">
        <f t="shared" si="3"/>
        <v>0.86423376713708089</v>
      </c>
      <c r="D91" s="21">
        <f t="shared" si="1"/>
        <v>1</v>
      </c>
    </row>
    <row r="92" spans="1:4" ht="14.5" x14ac:dyDescent="0.35">
      <c r="A92" s="25">
        <v>10</v>
      </c>
      <c r="B92" s="21">
        <f t="shared" si="0"/>
        <v>1</v>
      </c>
      <c r="C92" s="21">
        <f t="shared" si="3"/>
        <v>0.86423376713708089</v>
      </c>
      <c r="D92" s="21">
        <f t="shared" si="1"/>
        <v>1</v>
      </c>
    </row>
    <row r="93" spans="1:4" ht="14.5" x14ac:dyDescent="0.35">
      <c r="A93" s="25">
        <v>10</v>
      </c>
      <c r="B93" s="21">
        <f t="shared" si="0"/>
        <v>1</v>
      </c>
      <c r="C93" s="21">
        <f t="shared" si="3"/>
        <v>0.86423376713708089</v>
      </c>
      <c r="D93" s="21">
        <f t="shared" si="1"/>
        <v>1</v>
      </c>
    </row>
    <row r="94" spans="1:4" ht="14.5" x14ac:dyDescent="0.35">
      <c r="A94" s="25">
        <v>10</v>
      </c>
      <c r="B94" s="21">
        <f t="shared" si="0"/>
        <v>1</v>
      </c>
      <c r="C94" s="21">
        <f t="shared" si="3"/>
        <v>0.86423376713708089</v>
      </c>
      <c r="D94" s="21">
        <f t="shared" si="1"/>
        <v>1</v>
      </c>
    </row>
    <row r="95" spans="1:4" ht="14.5" x14ac:dyDescent="0.35">
      <c r="A95" s="25">
        <v>10</v>
      </c>
      <c r="B95" s="21">
        <f t="shared" si="0"/>
        <v>1</v>
      </c>
      <c r="C95" s="21">
        <f t="shared" si="3"/>
        <v>0.86423376713708089</v>
      </c>
      <c r="D95" s="21">
        <f t="shared" si="1"/>
        <v>1</v>
      </c>
    </row>
    <row r="96" spans="1:4" ht="14.5" x14ac:dyDescent="0.35">
      <c r="A96" s="25">
        <v>10</v>
      </c>
      <c r="B96" s="21">
        <f t="shared" si="0"/>
        <v>1</v>
      </c>
      <c r="C96" s="21">
        <f t="shared" si="3"/>
        <v>0.86423376713708089</v>
      </c>
      <c r="D96" s="21">
        <f t="shared" si="1"/>
        <v>1</v>
      </c>
    </row>
    <row r="97" spans="1:4" ht="14.5" x14ac:dyDescent="0.35">
      <c r="A97" s="25">
        <v>10</v>
      </c>
      <c r="B97" s="21">
        <f t="shared" si="0"/>
        <v>1</v>
      </c>
      <c r="C97" s="21">
        <f t="shared" si="3"/>
        <v>0.86423376713708089</v>
      </c>
      <c r="D97" s="21">
        <f t="shared" si="1"/>
        <v>1</v>
      </c>
    </row>
    <row r="98" spans="1:4" ht="14.5" x14ac:dyDescent="0.35">
      <c r="A98" s="25">
        <v>10</v>
      </c>
      <c r="B98" s="21">
        <f t="shared" si="0"/>
        <v>1</v>
      </c>
      <c r="C98" s="21">
        <f t="shared" si="3"/>
        <v>0.86423376713708089</v>
      </c>
      <c r="D98" s="21">
        <f t="shared" si="1"/>
        <v>1</v>
      </c>
    </row>
    <row r="99" spans="1:4" ht="14.5" x14ac:dyDescent="0.35">
      <c r="A99" s="25">
        <v>10</v>
      </c>
      <c r="B99" s="21">
        <f t="shared" si="0"/>
        <v>1</v>
      </c>
      <c r="C99" s="21">
        <f t="shared" si="3"/>
        <v>0.86423376713708089</v>
      </c>
      <c r="D99" s="21">
        <f t="shared" si="1"/>
        <v>1</v>
      </c>
    </row>
    <row r="100" spans="1:4" ht="14.5" x14ac:dyDescent="0.35">
      <c r="A100" s="25">
        <v>10</v>
      </c>
      <c r="B100" s="21">
        <f t="shared" si="0"/>
        <v>1</v>
      </c>
      <c r="C100" s="21">
        <f t="shared" si="3"/>
        <v>0.86423376713708089</v>
      </c>
      <c r="D100" s="21">
        <f t="shared" si="1"/>
        <v>1</v>
      </c>
    </row>
    <row r="101" spans="1:4" ht="14.5" x14ac:dyDescent="0.35">
      <c r="A101" s="25">
        <v>10</v>
      </c>
      <c r="B101" s="21">
        <f t="shared" si="0"/>
        <v>1</v>
      </c>
      <c r="C101" s="21">
        <f t="shared" si="3"/>
        <v>0.86423376713708089</v>
      </c>
      <c r="D101" s="21">
        <f t="shared" si="1"/>
        <v>1</v>
      </c>
    </row>
    <row r="102" spans="1:4" ht="14.5" x14ac:dyDescent="0.35">
      <c r="A102" s="25">
        <v>10</v>
      </c>
      <c r="B102" s="21">
        <f t="shared" si="0"/>
        <v>1</v>
      </c>
      <c r="C102" s="21">
        <f t="shared" si="3"/>
        <v>0.86423376713708089</v>
      </c>
      <c r="D102" s="21">
        <f t="shared" si="1"/>
        <v>1</v>
      </c>
    </row>
    <row r="103" spans="1:4" ht="14.5" x14ac:dyDescent="0.35">
      <c r="A103" s="25">
        <v>10</v>
      </c>
      <c r="B103" s="21">
        <f t="shared" si="0"/>
        <v>1</v>
      </c>
      <c r="C103" s="21">
        <f t="shared" si="3"/>
        <v>0.86423376713708089</v>
      </c>
      <c r="D103" s="21">
        <f t="shared" si="1"/>
        <v>1</v>
      </c>
    </row>
    <row r="104" spans="1:4" ht="14.5" x14ac:dyDescent="0.35">
      <c r="A104" s="25">
        <v>10</v>
      </c>
      <c r="B104" s="21">
        <f t="shared" si="0"/>
        <v>1</v>
      </c>
      <c r="C104" s="21">
        <f t="shared" si="3"/>
        <v>0.86423376713708089</v>
      </c>
      <c r="D104" s="21">
        <f t="shared" si="1"/>
        <v>1</v>
      </c>
    </row>
    <row r="105" spans="1:4" ht="14.5" x14ac:dyDescent="0.35">
      <c r="A105" s="25">
        <v>10</v>
      </c>
      <c r="B105" s="21">
        <f t="shared" si="0"/>
        <v>1</v>
      </c>
      <c r="C105" s="21">
        <f t="shared" si="3"/>
        <v>0.86423376713708089</v>
      </c>
      <c r="D105" s="21">
        <f t="shared" si="1"/>
        <v>1</v>
      </c>
    </row>
    <row r="106" spans="1:4" ht="14.5" x14ac:dyDescent="0.35">
      <c r="A106" s="25">
        <v>10</v>
      </c>
      <c r="B106" s="21">
        <f t="shared" si="0"/>
        <v>1</v>
      </c>
      <c r="C106" s="21">
        <f t="shared" si="3"/>
        <v>0.86423376713708089</v>
      </c>
      <c r="D106" s="21">
        <f t="shared" si="1"/>
        <v>1</v>
      </c>
    </row>
    <row r="107" spans="1:4" ht="14.5" x14ac:dyDescent="0.35">
      <c r="A107" s="25">
        <v>10</v>
      </c>
      <c r="B107" s="21">
        <f t="shared" si="0"/>
        <v>1</v>
      </c>
      <c r="C107" s="21">
        <f t="shared" si="3"/>
        <v>0.86423376713708089</v>
      </c>
      <c r="D107" s="21">
        <f t="shared" si="1"/>
        <v>1</v>
      </c>
    </row>
    <row r="108" spans="1:4" ht="14.5" x14ac:dyDescent="0.35">
      <c r="A108" s="25">
        <v>10</v>
      </c>
      <c r="B108" s="21">
        <f t="shared" si="0"/>
        <v>1</v>
      </c>
      <c r="C108" s="21">
        <f t="shared" si="3"/>
        <v>0.86423376713708089</v>
      </c>
      <c r="D108" s="21">
        <f t="shared" si="1"/>
        <v>1</v>
      </c>
    </row>
    <row r="109" spans="1:4" ht="14.5" x14ac:dyDescent="0.35">
      <c r="A109" s="25">
        <v>10</v>
      </c>
      <c r="B109" s="21">
        <f t="shared" si="0"/>
        <v>1</v>
      </c>
      <c r="C109" s="21">
        <f t="shared" si="3"/>
        <v>0.86423376713708089</v>
      </c>
      <c r="D109" s="21">
        <f t="shared" si="1"/>
        <v>1</v>
      </c>
    </row>
    <row r="110" spans="1:4" ht="14.5" x14ac:dyDescent="0.35">
      <c r="A110" s="25">
        <v>10</v>
      </c>
      <c r="B110" s="21">
        <f t="shared" si="0"/>
        <v>1</v>
      </c>
      <c r="C110" s="21">
        <f t="shared" si="3"/>
        <v>0.86423376713708089</v>
      </c>
      <c r="D110" s="21">
        <f t="shared" si="1"/>
        <v>1</v>
      </c>
    </row>
    <row r="111" spans="1:4" ht="14.5" x14ac:dyDescent="0.35">
      <c r="A111" s="25">
        <v>10</v>
      </c>
      <c r="B111" s="21">
        <f t="shared" si="0"/>
        <v>1</v>
      </c>
      <c r="C111" s="21">
        <f t="shared" si="3"/>
        <v>0.86423376713708089</v>
      </c>
      <c r="D111" s="21">
        <f t="shared" si="1"/>
        <v>1</v>
      </c>
    </row>
    <row r="112" spans="1:4" ht="14.5" x14ac:dyDescent="0.35">
      <c r="A112" s="25">
        <v>10</v>
      </c>
      <c r="B112" s="21">
        <f t="shared" si="0"/>
        <v>1</v>
      </c>
      <c r="C112" s="21">
        <f t="shared" si="3"/>
        <v>0.86423376713708089</v>
      </c>
      <c r="D112" s="21">
        <f t="shared" si="1"/>
        <v>1</v>
      </c>
    </row>
    <row r="113" spans="1:4" ht="14.5" x14ac:dyDescent="0.35">
      <c r="A113" s="25">
        <v>10</v>
      </c>
      <c r="B113" s="21">
        <f t="shared" si="0"/>
        <v>1</v>
      </c>
      <c r="C113" s="21">
        <f t="shared" si="3"/>
        <v>0.86423376713708089</v>
      </c>
      <c r="D113" s="21">
        <f t="shared" si="1"/>
        <v>1</v>
      </c>
    </row>
    <row r="114" spans="1:4" ht="14.5" x14ac:dyDescent="0.35">
      <c r="A114" s="25">
        <v>10</v>
      </c>
      <c r="B114" s="21">
        <f t="shared" si="0"/>
        <v>1</v>
      </c>
      <c r="C114" s="21">
        <f t="shared" si="3"/>
        <v>0.86423376713708089</v>
      </c>
      <c r="D114" s="21">
        <f t="shared" si="1"/>
        <v>1</v>
      </c>
    </row>
    <row r="115" spans="1:4" ht="14.5" x14ac:dyDescent="0.35">
      <c r="A115" s="25">
        <v>10</v>
      </c>
      <c r="B115" s="21">
        <f t="shared" si="0"/>
        <v>1</v>
      </c>
      <c r="C115" s="21">
        <f t="shared" si="3"/>
        <v>0.86423376713708089</v>
      </c>
      <c r="D115" s="21">
        <f t="shared" si="1"/>
        <v>1</v>
      </c>
    </row>
    <row r="116" spans="1:4" ht="14.5" x14ac:dyDescent="0.35">
      <c r="A116" s="25">
        <v>10</v>
      </c>
      <c r="B116" s="21">
        <f t="shared" si="0"/>
        <v>1</v>
      </c>
      <c r="C116" s="21">
        <f t="shared" si="3"/>
        <v>0.86423376713708089</v>
      </c>
      <c r="D116" s="21">
        <f t="shared" si="1"/>
        <v>1</v>
      </c>
    </row>
    <row r="117" spans="1:4" ht="14.5" x14ac:dyDescent="0.35">
      <c r="A117" s="25">
        <v>10</v>
      </c>
      <c r="B117" s="21">
        <f t="shared" si="0"/>
        <v>1</v>
      </c>
      <c r="C117" s="21">
        <f t="shared" si="3"/>
        <v>0.86423376713708089</v>
      </c>
      <c r="D117" s="21">
        <f t="shared" si="1"/>
        <v>1</v>
      </c>
    </row>
    <row r="118" spans="1:4" ht="14.5" x14ac:dyDescent="0.35">
      <c r="A118" s="25">
        <v>10</v>
      </c>
      <c r="B118" s="21">
        <f t="shared" si="0"/>
        <v>1</v>
      </c>
      <c r="C118" s="21">
        <f t="shared" si="3"/>
        <v>0.86423376713708089</v>
      </c>
      <c r="D118" s="21">
        <f t="shared" si="1"/>
        <v>1</v>
      </c>
    </row>
    <row r="119" spans="1:4" ht="14.5" x14ac:dyDescent="0.35">
      <c r="A119" s="25">
        <v>10</v>
      </c>
      <c r="B119" s="21">
        <f t="shared" si="0"/>
        <v>1</v>
      </c>
      <c r="C119" s="21">
        <f t="shared" si="3"/>
        <v>0.86423376713708089</v>
      </c>
      <c r="D119" s="21">
        <f t="shared" si="1"/>
        <v>1</v>
      </c>
    </row>
    <row r="120" spans="1:4" ht="14.5" x14ac:dyDescent="0.35">
      <c r="A120" s="25">
        <v>10</v>
      </c>
      <c r="B120" s="21">
        <f t="shared" si="0"/>
        <v>1</v>
      </c>
      <c r="C120" s="21">
        <f t="shared" si="3"/>
        <v>0.86423376713708089</v>
      </c>
      <c r="D120" s="21">
        <f t="shared" si="1"/>
        <v>1</v>
      </c>
    </row>
    <row r="121" spans="1:4" ht="14.5" x14ac:dyDescent="0.35">
      <c r="A121" s="25">
        <v>10</v>
      </c>
      <c r="B121" s="21">
        <f t="shared" si="0"/>
        <v>1</v>
      </c>
      <c r="C121" s="21">
        <f t="shared" si="3"/>
        <v>0.86423376713708089</v>
      </c>
      <c r="D121" s="21">
        <f t="shared" si="1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21"/>
  <sheetViews>
    <sheetView zoomScale="63" workbookViewId="0">
      <selection activeCell="D3" sqref="D3"/>
    </sheetView>
  </sheetViews>
  <sheetFormatPr defaultColWidth="12.6640625" defaultRowHeight="15" customHeight="1" x14ac:dyDescent="0.3"/>
  <sheetData>
    <row r="1" spans="1:16" ht="15" customHeight="1" x14ac:dyDescent="0.35">
      <c r="A1" s="10"/>
      <c r="B1" s="29"/>
      <c r="C1" s="29"/>
      <c r="E1" s="88" t="s">
        <v>24</v>
      </c>
      <c r="F1" s="75">
        <f>MIN(A3:A121)</f>
        <v>3</v>
      </c>
    </row>
    <row r="2" spans="1:16" ht="15" customHeight="1" x14ac:dyDescent="0.35">
      <c r="A2" s="89" t="s">
        <v>0</v>
      </c>
      <c r="B2" s="90" t="s">
        <v>20</v>
      </c>
      <c r="C2" s="90" t="s">
        <v>22</v>
      </c>
      <c r="E2" s="88" t="s">
        <v>25</v>
      </c>
      <c r="F2" s="75">
        <f>MAX(A3:A121)</f>
        <v>10</v>
      </c>
    </row>
    <row r="3" spans="1:16" ht="15" customHeight="1" thickBot="1" x14ac:dyDescent="0.4">
      <c r="A3" s="91">
        <v>3</v>
      </c>
      <c r="B3" s="75">
        <f t="shared" ref="B3:B121" si="0">COUNTIF($A$4:$A$137,"&lt;="&amp;A3)/COUNT($A$4:$A$137)</f>
        <v>1.6949152542372881E-2</v>
      </c>
      <c r="C3" s="75">
        <f t="shared" ref="C3:C121" si="1">(A3-$F$1)/($F$2-$F$1)</f>
        <v>0</v>
      </c>
      <c r="E3" s="10"/>
      <c r="F3" s="21"/>
    </row>
    <row r="4" spans="1:16" ht="15" customHeight="1" thickBot="1" x14ac:dyDescent="0.4">
      <c r="A4" s="91">
        <v>3</v>
      </c>
      <c r="B4" s="75">
        <f t="shared" si="0"/>
        <v>1.6949152542372881E-2</v>
      </c>
      <c r="C4" s="75">
        <f t="shared" si="1"/>
        <v>0</v>
      </c>
      <c r="E4" s="84" t="s">
        <v>49</v>
      </c>
      <c r="F4" s="85"/>
      <c r="G4" s="85"/>
      <c r="H4" s="85"/>
      <c r="I4" s="86"/>
      <c r="J4" s="87"/>
      <c r="K4" s="84" t="s">
        <v>46</v>
      </c>
      <c r="L4" s="61"/>
      <c r="M4" s="61"/>
      <c r="N4" s="61"/>
      <c r="O4" s="61"/>
      <c r="P4" s="62"/>
    </row>
    <row r="5" spans="1:16" ht="15" customHeight="1" x14ac:dyDescent="0.35">
      <c r="A5" s="91">
        <v>3</v>
      </c>
      <c r="B5" s="75">
        <f t="shared" si="0"/>
        <v>1.6949152542372881E-2</v>
      </c>
      <c r="C5" s="75">
        <f t="shared" si="1"/>
        <v>0</v>
      </c>
      <c r="E5" s="73" t="s">
        <v>20</v>
      </c>
      <c r="F5" s="105" t="s">
        <v>48</v>
      </c>
      <c r="G5" s="57" t="s">
        <v>0</v>
      </c>
      <c r="H5" s="54"/>
      <c r="I5" s="63"/>
      <c r="K5" s="73" t="s">
        <v>0</v>
      </c>
      <c r="L5" s="57">
        <v>3</v>
      </c>
      <c r="M5" s="57">
        <v>4</v>
      </c>
      <c r="N5" s="57">
        <v>5</v>
      </c>
      <c r="O5" s="57">
        <v>6</v>
      </c>
      <c r="P5" s="77">
        <v>10</v>
      </c>
    </row>
    <row r="6" spans="1:16" ht="15" customHeight="1" x14ac:dyDescent="0.35">
      <c r="A6" s="91">
        <v>4</v>
      </c>
      <c r="B6" s="75">
        <f t="shared" si="0"/>
        <v>0.19491525423728814</v>
      </c>
      <c r="C6" s="75">
        <f t="shared" si="1"/>
        <v>0.14285714285714285</v>
      </c>
      <c r="E6" s="64">
        <v>1.6949152542372881E-2</v>
      </c>
      <c r="F6" s="59">
        <v>0</v>
      </c>
      <c r="G6" s="57">
        <v>3</v>
      </c>
      <c r="H6" s="65"/>
      <c r="I6" s="63"/>
      <c r="K6" s="78" t="s">
        <v>20</v>
      </c>
      <c r="L6" s="57">
        <f>COUNTIF($A$3:$A$121,L5)</f>
        <v>3</v>
      </c>
      <c r="M6" s="57">
        <f t="shared" ref="M6:P6" si="2">COUNTIF($A$3:$A$121,M5)</f>
        <v>21</v>
      </c>
      <c r="N6" s="57">
        <f t="shared" si="2"/>
        <v>40</v>
      </c>
      <c r="O6" s="57">
        <f t="shared" si="2"/>
        <v>2</v>
      </c>
      <c r="P6" s="77">
        <f t="shared" si="2"/>
        <v>53</v>
      </c>
    </row>
    <row r="7" spans="1:16" ht="15" customHeight="1" x14ac:dyDescent="0.35">
      <c r="A7" s="91">
        <v>4</v>
      </c>
      <c r="B7" s="75">
        <f t="shared" si="0"/>
        <v>0.19491525423728814</v>
      </c>
      <c r="C7" s="75">
        <f t="shared" si="1"/>
        <v>0.14285714285714285</v>
      </c>
      <c r="E7" s="64">
        <v>0.19491525423728814</v>
      </c>
      <c r="F7" s="58">
        <v>0.14285714285714285</v>
      </c>
      <c r="G7" s="57">
        <v>4</v>
      </c>
      <c r="H7" s="65"/>
      <c r="I7" s="63"/>
      <c r="K7" s="78" t="s">
        <v>48</v>
      </c>
      <c r="L7" s="79">
        <f>(L5-$F$1)/($F$2-$F$1)*SUM($L$6:$P$6)</f>
        <v>0</v>
      </c>
      <c r="M7" s="79">
        <f>(M5-$F$1)/($F$2-$F$1)*SUM($L$6:$P$6)</f>
        <v>17</v>
      </c>
      <c r="N7" s="79">
        <f>(5-$F$1)/($F$2-$F$1)*SUM($L$6:$P$6)</f>
        <v>34</v>
      </c>
      <c r="O7" s="79">
        <f>(6-$F$1)/($F$2-$F$1)*SUM($L$6:$P$6)</f>
        <v>51</v>
      </c>
      <c r="P7" s="80">
        <f>(10-$F$1)/($F$2-$F$1)*SUM($L$6:$P$6)</f>
        <v>119</v>
      </c>
    </row>
    <row r="8" spans="1:16" ht="15" customHeight="1" x14ac:dyDescent="0.35">
      <c r="A8" s="91">
        <v>4</v>
      </c>
      <c r="B8" s="75">
        <f t="shared" si="0"/>
        <v>0.19491525423728814</v>
      </c>
      <c r="C8" s="75">
        <f t="shared" si="1"/>
        <v>0.14285714285714285</v>
      </c>
      <c r="E8" s="64">
        <v>0.53389830508474578</v>
      </c>
      <c r="F8" s="58">
        <v>0.71428571428571419</v>
      </c>
      <c r="G8" s="60" t="s">
        <v>47</v>
      </c>
      <c r="H8" s="65"/>
      <c r="I8" s="63"/>
      <c r="K8" s="81"/>
      <c r="L8" s="82"/>
      <c r="M8" s="82"/>
      <c r="N8" s="82"/>
      <c r="O8" s="82"/>
      <c r="P8" s="83"/>
    </row>
    <row r="9" spans="1:16" ht="15" customHeight="1" x14ac:dyDescent="0.35">
      <c r="A9" s="91">
        <v>4</v>
      </c>
      <c r="B9" s="75">
        <f t="shared" si="0"/>
        <v>0.19491525423728814</v>
      </c>
      <c r="C9" s="75">
        <f t="shared" si="1"/>
        <v>0.14285714285714285</v>
      </c>
      <c r="E9" s="66">
        <v>1</v>
      </c>
      <c r="F9" s="59">
        <v>1</v>
      </c>
      <c r="G9" s="57">
        <v>10</v>
      </c>
      <c r="H9" s="65"/>
      <c r="I9" s="63"/>
      <c r="K9" s="81"/>
      <c r="L9" s="82"/>
      <c r="M9" s="82"/>
      <c r="N9" s="82"/>
      <c r="O9" s="82"/>
      <c r="P9" s="83"/>
    </row>
    <row r="10" spans="1:16" ht="15" customHeight="1" x14ac:dyDescent="0.35">
      <c r="A10" s="91">
        <v>4</v>
      </c>
      <c r="B10" s="75">
        <f t="shared" si="0"/>
        <v>0.19491525423728814</v>
      </c>
      <c r="C10" s="75">
        <f t="shared" si="1"/>
        <v>0.14285714285714285</v>
      </c>
      <c r="E10" s="67"/>
      <c r="F10" s="65"/>
      <c r="G10" s="65"/>
      <c r="H10" s="65"/>
      <c r="I10" s="63"/>
      <c r="K10" s="78" t="s">
        <v>0</v>
      </c>
      <c r="L10" s="57">
        <v>3</v>
      </c>
      <c r="M10" s="57">
        <v>4</v>
      </c>
      <c r="N10" s="60" t="s">
        <v>47</v>
      </c>
      <c r="O10" s="57">
        <v>10</v>
      </c>
      <c r="P10" s="83"/>
    </row>
    <row r="11" spans="1:16" ht="15" customHeight="1" x14ac:dyDescent="0.35">
      <c r="A11" s="91">
        <v>4</v>
      </c>
      <c r="B11" s="75">
        <f t="shared" si="0"/>
        <v>0.19491525423728814</v>
      </c>
      <c r="C11" s="75">
        <f t="shared" si="1"/>
        <v>0.14285714285714285</v>
      </c>
      <c r="E11" s="67"/>
      <c r="F11" s="65"/>
      <c r="G11" s="65"/>
      <c r="H11" s="65"/>
      <c r="I11" s="63"/>
      <c r="K11" s="78" t="s">
        <v>20</v>
      </c>
      <c r="L11" s="57">
        <f>L6</f>
        <v>3</v>
      </c>
      <c r="M11" s="57">
        <f t="shared" ref="M11:M12" si="3">M6</f>
        <v>21</v>
      </c>
      <c r="N11" s="57">
        <f>N6+O6</f>
        <v>42</v>
      </c>
      <c r="O11" s="57">
        <f>P6</f>
        <v>53</v>
      </c>
      <c r="P11" s="83"/>
    </row>
    <row r="12" spans="1:16" ht="15" customHeight="1" x14ac:dyDescent="0.35">
      <c r="A12" s="91">
        <v>4</v>
      </c>
      <c r="B12" s="75">
        <f t="shared" si="0"/>
        <v>0.19491525423728814</v>
      </c>
      <c r="C12" s="75">
        <f t="shared" si="1"/>
        <v>0.14285714285714285</v>
      </c>
      <c r="E12" s="67"/>
      <c r="F12" s="65"/>
      <c r="G12" s="65"/>
      <c r="H12" s="65"/>
      <c r="I12" s="63"/>
      <c r="K12" s="78" t="s">
        <v>48</v>
      </c>
      <c r="L12" s="57">
        <f>L7</f>
        <v>0</v>
      </c>
      <c r="M12" s="57">
        <f t="shared" si="3"/>
        <v>17</v>
      </c>
      <c r="N12" s="57">
        <f>N7+O7</f>
        <v>85</v>
      </c>
      <c r="O12" s="57">
        <f>P7</f>
        <v>119</v>
      </c>
      <c r="P12" s="83"/>
    </row>
    <row r="13" spans="1:16" ht="15" customHeight="1" x14ac:dyDescent="0.35">
      <c r="A13" s="91">
        <v>4</v>
      </c>
      <c r="B13" s="75">
        <f t="shared" si="0"/>
        <v>0.19491525423728814</v>
      </c>
      <c r="C13" s="75">
        <f t="shared" si="1"/>
        <v>0.14285714285714285</v>
      </c>
      <c r="E13" s="67"/>
      <c r="F13" s="65"/>
      <c r="G13" s="65"/>
      <c r="H13" s="65"/>
      <c r="I13" s="63"/>
      <c r="K13" s="67"/>
      <c r="L13" s="65"/>
      <c r="M13" s="65"/>
      <c r="N13" s="65"/>
      <c r="O13" s="65"/>
      <c r="P13" s="63"/>
    </row>
    <row r="14" spans="1:16" ht="15" customHeight="1" x14ac:dyDescent="0.35">
      <c r="A14" s="91">
        <v>4</v>
      </c>
      <c r="B14" s="75">
        <f t="shared" si="0"/>
        <v>0.19491525423728814</v>
      </c>
      <c r="C14" s="75">
        <f t="shared" si="1"/>
        <v>0.14285714285714285</v>
      </c>
      <c r="E14" s="67"/>
      <c r="F14" s="65"/>
      <c r="G14" s="65"/>
      <c r="H14" s="65"/>
      <c r="I14" s="63"/>
      <c r="K14" s="67"/>
      <c r="L14" s="65"/>
      <c r="M14" s="65"/>
      <c r="N14" s="65"/>
      <c r="O14" s="65"/>
      <c r="P14" s="63"/>
    </row>
    <row r="15" spans="1:16" ht="15" customHeight="1" x14ac:dyDescent="0.35">
      <c r="A15" s="91">
        <v>4</v>
      </c>
      <c r="B15" s="75">
        <f t="shared" si="0"/>
        <v>0.19491525423728814</v>
      </c>
      <c r="C15" s="75">
        <f t="shared" si="1"/>
        <v>0.14285714285714285</v>
      </c>
      <c r="E15" s="67"/>
      <c r="F15" s="65"/>
      <c r="G15" s="65"/>
      <c r="H15" s="65"/>
      <c r="I15" s="63"/>
      <c r="K15" s="67"/>
      <c r="L15" s="65"/>
      <c r="M15" s="65"/>
      <c r="N15" s="65"/>
      <c r="O15" s="65"/>
      <c r="P15" s="63"/>
    </row>
    <row r="16" spans="1:16" ht="15" customHeight="1" x14ac:dyDescent="0.35">
      <c r="A16" s="91">
        <v>4</v>
      </c>
      <c r="B16" s="75">
        <f t="shared" si="0"/>
        <v>0.19491525423728814</v>
      </c>
      <c r="C16" s="75">
        <f t="shared" si="1"/>
        <v>0.14285714285714285</v>
      </c>
      <c r="E16" s="67"/>
      <c r="F16" s="65"/>
      <c r="G16" s="65"/>
      <c r="H16" s="65"/>
      <c r="I16" s="63"/>
      <c r="K16" s="67"/>
      <c r="L16" s="65"/>
      <c r="M16" s="65"/>
      <c r="N16" s="65"/>
      <c r="O16" s="65"/>
      <c r="P16" s="63"/>
    </row>
    <row r="17" spans="1:16" ht="15" customHeight="1" x14ac:dyDescent="0.35">
      <c r="A17" s="91">
        <v>4</v>
      </c>
      <c r="B17" s="75">
        <f t="shared" si="0"/>
        <v>0.19491525423728814</v>
      </c>
      <c r="C17" s="75">
        <f t="shared" si="1"/>
        <v>0.14285714285714285</v>
      </c>
      <c r="E17" s="67"/>
      <c r="F17" s="65"/>
      <c r="G17" s="65"/>
      <c r="H17" s="65"/>
      <c r="I17" s="63"/>
      <c r="K17" s="67"/>
      <c r="L17" s="65"/>
      <c r="M17" s="65"/>
      <c r="N17" s="65"/>
      <c r="O17" s="65"/>
      <c r="P17" s="63"/>
    </row>
    <row r="18" spans="1:16" ht="15" customHeight="1" x14ac:dyDescent="0.35">
      <c r="A18" s="91">
        <v>4</v>
      </c>
      <c r="B18" s="75">
        <f t="shared" si="0"/>
        <v>0.19491525423728814</v>
      </c>
      <c r="C18" s="75">
        <f t="shared" si="1"/>
        <v>0.14285714285714285</v>
      </c>
      <c r="E18" s="67"/>
      <c r="F18" s="65"/>
      <c r="G18" s="65"/>
      <c r="H18" s="65"/>
      <c r="I18" s="63"/>
      <c r="K18" s="67"/>
      <c r="L18" s="65"/>
      <c r="M18" s="65"/>
      <c r="N18" s="65"/>
      <c r="O18" s="65"/>
      <c r="P18" s="63"/>
    </row>
    <row r="19" spans="1:16" ht="15" customHeight="1" x14ac:dyDescent="0.35">
      <c r="A19" s="91">
        <v>4</v>
      </c>
      <c r="B19" s="75">
        <f t="shared" si="0"/>
        <v>0.19491525423728814</v>
      </c>
      <c r="C19" s="75">
        <f t="shared" si="1"/>
        <v>0.14285714285714285</v>
      </c>
      <c r="E19" s="67"/>
      <c r="F19" s="65"/>
      <c r="G19" s="65"/>
      <c r="H19" s="65"/>
      <c r="I19" s="63"/>
      <c r="K19" s="67"/>
      <c r="L19" s="65"/>
      <c r="M19" s="65"/>
      <c r="N19" s="65"/>
      <c r="O19" s="65"/>
      <c r="P19" s="63"/>
    </row>
    <row r="20" spans="1:16" ht="15" customHeight="1" x14ac:dyDescent="0.35">
      <c r="A20" s="91">
        <v>4</v>
      </c>
      <c r="B20" s="75">
        <f t="shared" si="0"/>
        <v>0.19491525423728814</v>
      </c>
      <c r="C20" s="75">
        <f t="shared" si="1"/>
        <v>0.14285714285714285</v>
      </c>
      <c r="E20" s="67"/>
      <c r="F20" s="65"/>
      <c r="G20" s="65"/>
      <c r="H20" s="65"/>
      <c r="I20" s="63"/>
      <c r="K20" s="67"/>
      <c r="L20" s="65"/>
      <c r="M20" s="65"/>
      <c r="N20" s="65"/>
      <c r="O20" s="65"/>
      <c r="P20" s="63"/>
    </row>
    <row r="21" spans="1:16" ht="15" customHeight="1" x14ac:dyDescent="0.35">
      <c r="A21" s="91">
        <v>4</v>
      </c>
      <c r="B21" s="75">
        <f t="shared" si="0"/>
        <v>0.19491525423728814</v>
      </c>
      <c r="C21" s="75">
        <f t="shared" si="1"/>
        <v>0.14285714285714285</v>
      </c>
      <c r="E21" s="67"/>
      <c r="F21" s="65"/>
      <c r="G21" s="65"/>
      <c r="H21" s="65"/>
      <c r="I21" s="63"/>
      <c r="K21" s="67"/>
      <c r="L21" s="65"/>
      <c r="M21" s="65"/>
      <c r="N21" s="65"/>
      <c r="O21" s="65"/>
      <c r="P21" s="63"/>
    </row>
    <row r="22" spans="1:16" ht="15" customHeight="1" x14ac:dyDescent="0.35">
      <c r="A22" s="91">
        <v>4</v>
      </c>
      <c r="B22" s="75">
        <f t="shared" si="0"/>
        <v>0.19491525423728814</v>
      </c>
      <c r="C22" s="75">
        <f t="shared" si="1"/>
        <v>0.14285714285714285</v>
      </c>
      <c r="E22" s="67"/>
      <c r="F22" s="65"/>
      <c r="G22" s="65"/>
      <c r="H22" s="65"/>
      <c r="I22" s="63"/>
      <c r="K22" s="67"/>
      <c r="L22" s="65"/>
      <c r="M22" s="65"/>
      <c r="N22" s="65"/>
      <c r="O22" s="65"/>
      <c r="P22" s="63"/>
    </row>
    <row r="23" spans="1:16" ht="14.5" x14ac:dyDescent="0.35">
      <c r="A23" s="91">
        <v>4</v>
      </c>
      <c r="B23" s="75">
        <f t="shared" si="0"/>
        <v>0.19491525423728814</v>
      </c>
      <c r="C23" s="75">
        <f t="shared" si="1"/>
        <v>0.14285714285714285</v>
      </c>
      <c r="E23" s="67"/>
      <c r="F23" s="65"/>
      <c r="G23" s="65"/>
      <c r="H23" s="65"/>
      <c r="I23" s="63"/>
      <c r="K23" s="67"/>
      <c r="L23" s="65"/>
      <c r="M23" s="65"/>
      <c r="N23" s="65"/>
      <c r="O23" s="65"/>
      <c r="P23" s="63"/>
    </row>
    <row r="24" spans="1:16" ht="14.5" x14ac:dyDescent="0.35">
      <c r="A24" s="91">
        <v>4</v>
      </c>
      <c r="B24" s="75">
        <f t="shared" si="0"/>
        <v>0.19491525423728814</v>
      </c>
      <c r="C24" s="75">
        <f t="shared" si="1"/>
        <v>0.14285714285714285</v>
      </c>
      <c r="E24" s="67"/>
      <c r="F24" s="65"/>
      <c r="G24" s="65"/>
      <c r="H24" s="65"/>
      <c r="I24" s="63"/>
      <c r="K24" s="67"/>
      <c r="L24" s="65"/>
      <c r="M24" s="65"/>
      <c r="N24" s="65"/>
      <c r="O24" s="65"/>
      <c r="P24" s="63"/>
    </row>
    <row r="25" spans="1:16" ht="14.5" x14ac:dyDescent="0.35">
      <c r="A25" s="91">
        <v>4</v>
      </c>
      <c r="B25" s="75">
        <f t="shared" si="0"/>
        <v>0.19491525423728814</v>
      </c>
      <c r="C25" s="75">
        <f t="shared" si="1"/>
        <v>0.14285714285714285</v>
      </c>
      <c r="E25" s="67"/>
      <c r="F25" s="65"/>
      <c r="G25" s="65"/>
      <c r="H25" s="65"/>
      <c r="I25" s="63"/>
      <c r="K25" s="67"/>
      <c r="L25" s="65"/>
      <c r="M25" s="65"/>
      <c r="N25" s="65"/>
      <c r="O25" s="65"/>
      <c r="P25" s="63"/>
    </row>
    <row r="26" spans="1:16" ht="14.5" x14ac:dyDescent="0.35">
      <c r="A26" s="91">
        <v>4</v>
      </c>
      <c r="B26" s="75">
        <f t="shared" si="0"/>
        <v>0.19491525423728814</v>
      </c>
      <c r="C26" s="75">
        <f t="shared" si="1"/>
        <v>0.14285714285714285</v>
      </c>
      <c r="E26" s="67"/>
      <c r="F26" s="65"/>
      <c r="G26" s="65"/>
      <c r="H26" s="65"/>
      <c r="I26" s="63"/>
      <c r="K26" s="67"/>
      <c r="L26" s="65"/>
      <c r="M26" s="65"/>
      <c r="N26" s="65"/>
      <c r="O26" s="65"/>
      <c r="P26" s="63"/>
    </row>
    <row r="27" spans="1:16" thickBot="1" x14ac:dyDescent="0.4">
      <c r="A27" s="91">
        <v>5</v>
      </c>
      <c r="B27" s="75">
        <f t="shared" si="0"/>
        <v>0.53389830508474578</v>
      </c>
      <c r="C27" s="75">
        <f t="shared" si="1"/>
        <v>0.2857142857142857</v>
      </c>
      <c r="E27" s="68"/>
      <c r="F27" s="69"/>
      <c r="G27" s="69"/>
      <c r="H27" s="69"/>
      <c r="I27" s="70"/>
      <c r="K27" s="68"/>
      <c r="L27" s="69"/>
      <c r="M27" s="69"/>
      <c r="N27" s="69"/>
      <c r="O27" s="69"/>
      <c r="P27" s="70"/>
    </row>
    <row r="28" spans="1:16" ht="14.5" x14ac:dyDescent="0.35">
      <c r="A28" s="91">
        <v>5</v>
      </c>
      <c r="B28" s="75">
        <f t="shared" si="0"/>
        <v>0.53389830508474578</v>
      </c>
      <c r="C28" s="75">
        <f t="shared" si="1"/>
        <v>0.2857142857142857</v>
      </c>
    </row>
    <row r="29" spans="1:16" ht="14.5" x14ac:dyDescent="0.35">
      <c r="A29" s="91">
        <v>5</v>
      </c>
      <c r="B29" s="75">
        <f t="shared" si="0"/>
        <v>0.53389830508474578</v>
      </c>
      <c r="C29" s="75">
        <f t="shared" si="1"/>
        <v>0.2857142857142857</v>
      </c>
    </row>
    <row r="30" spans="1:16" ht="14.5" x14ac:dyDescent="0.35">
      <c r="A30" s="91">
        <v>5</v>
      </c>
      <c r="B30" s="75">
        <f t="shared" si="0"/>
        <v>0.53389830508474578</v>
      </c>
      <c r="C30" s="75">
        <f t="shared" si="1"/>
        <v>0.2857142857142857</v>
      </c>
    </row>
    <row r="31" spans="1:16" ht="14.5" x14ac:dyDescent="0.35">
      <c r="A31" s="91">
        <v>5</v>
      </c>
      <c r="B31" s="75">
        <f t="shared" si="0"/>
        <v>0.53389830508474578</v>
      </c>
      <c r="C31" s="75">
        <f t="shared" si="1"/>
        <v>0.2857142857142857</v>
      </c>
    </row>
    <row r="32" spans="1:16" ht="14.5" x14ac:dyDescent="0.35">
      <c r="A32" s="91">
        <v>5</v>
      </c>
      <c r="B32" s="75">
        <f t="shared" si="0"/>
        <v>0.53389830508474578</v>
      </c>
      <c r="C32" s="75">
        <f t="shared" si="1"/>
        <v>0.2857142857142857</v>
      </c>
    </row>
    <row r="33" spans="1:3" ht="14.5" x14ac:dyDescent="0.35">
      <c r="A33" s="91">
        <v>5</v>
      </c>
      <c r="B33" s="75">
        <f t="shared" si="0"/>
        <v>0.53389830508474578</v>
      </c>
      <c r="C33" s="75">
        <f t="shared" si="1"/>
        <v>0.2857142857142857</v>
      </c>
    </row>
    <row r="34" spans="1:3" ht="14.5" x14ac:dyDescent="0.35">
      <c r="A34" s="91">
        <v>5</v>
      </c>
      <c r="B34" s="75">
        <f t="shared" si="0"/>
        <v>0.53389830508474578</v>
      </c>
      <c r="C34" s="75">
        <f t="shared" si="1"/>
        <v>0.2857142857142857</v>
      </c>
    </row>
    <row r="35" spans="1:3" ht="14.5" x14ac:dyDescent="0.35">
      <c r="A35" s="91">
        <v>5</v>
      </c>
      <c r="B35" s="75">
        <f t="shared" si="0"/>
        <v>0.53389830508474578</v>
      </c>
      <c r="C35" s="75">
        <f t="shared" si="1"/>
        <v>0.2857142857142857</v>
      </c>
    </row>
    <row r="36" spans="1:3" ht="14.5" x14ac:dyDescent="0.35">
      <c r="A36" s="91">
        <v>5</v>
      </c>
      <c r="B36" s="75">
        <f t="shared" si="0"/>
        <v>0.53389830508474578</v>
      </c>
      <c r="C36" s="75">
        <f t="shared" si="1"/>
        <v>0.2857142857142857</v>
      </c>
    </row>
    <row r="37" spans="1:3" ht="14.5" x14ac:dyDescent="0.35">
      <c r="A37" s="91">
        <v>5</v>
      </c>
      <c r="B37" s="75">
        <f t="shared" si="0"/>
        <v>0.53389830508474578</v>
      </c>
      <c r="C37" s="75">
        <f t="shared" si="1"/>
        <v>0.2857142857142857</v>
      </c>
    </row>
    <row r="38" spans="1:3" ht="14.5" x14ac:dyDescent="0.35">
      <c r="A38" s="91">
        <v>5</v>
      </c>
      <c r="B38" s="75">
        <f t="shared" si="0"/>
        <v>0.53389830508474578</v>
      </c>
      <c r="C38" s="75">
        <f t="shared" si="1"/>
        <v>0.2857142857142857</v>
      </c>
    </row>
    <row r="39" spans="1:3" ht="14.5" x14ac:dyDescent="0.35">
      <c r="A39" s="91">
        <v>5</v>
      </c>
      <c r="B39" s="75">
        <f t="shared" si="0"/>
        <v>0.53389830508474578</v>
      </c>
      <c r="C39" s="75">
        <f t="shared" si="1"/>
        <v>0.2857142857142857</v>
      </c>
    </row>
    <row r="40" spans="1:3" ht="14.5" x14ac:dyDescent="0.35">
      <c r="A40" s="91">
        <v>5</v>
      </c>
      <c r="B40" s="75">
        <f t="shared" si="0"/>
        <v>0.53389830508474578</v>
      </c>
      <c r="C40" s="75">
        <f t="shared" si="1"/>
        <v>0.2857142857142857</v>
      </c>
    </row>
    <row r="41" spans="1:3" ht="14.5" x14ac:dyDescent="0.35">
      <c r="A41" s="91">
        <v>5</v>
      </c>
      <c r="B41" s="75">
        <f t="shared" si="0"/>
        <v>0.53389830508474578</v>
      </c>
      <c r="C41" s="75">
        <f t="shared" si="1"/>
        <v>0.2857142857142857</v>
      </c>
    </row>
    <row r="42" spans="1:3" ht="14.5" x14ac:dyDescent="0.35">
      <c r="A42" s="91">
        <v>5</v>
      </c>
      <c r="B42" s="75">
        <f t="shared" si="0"/>
        <v>0.53389830508474578</v>
      </c>
      <c r="C42" s="75">
        <f t="shared" si="1"/>
        <v>0.2857142857142857</v>
      </c>
    </row>
    <row r="43" spans="1:3" ht="14.5" x14ac:dyDescent="0.35">
      <c r="A43" s="91">
        <v>5</v>
      </c>
      <c r="B43" s="75">
        <f t="shared" si="0"/>
        <v>0.53389830508474578</v>
      </c>
      <c r="C43" s="75">
        <f t="shared" si="1"/>
        <v>0.2857142857142857</v>
      </c>
    </row>
    <row r="44" spans="1:3" ht="14.5" x14ac:dyDescent="0.35">
      <c r="A44" s="91">
        <v>5</v>
      </c>
      <c r="B44" s="75">
        <f t="shared" si="0"/>
        <v>0.53389830508474578</v>
      </c>
      <c r="C44" s="75">
        <f t="shared" si="1"/>
        <v>0.2857142857142857</v>
      </c>
    </row>
    <row r="45" spans="1:3" ht="14.5" x14ac:dyDescent="0.35">
      <c r="A45" s="91">
        <v>5</v>
      </c>
      <c r="B45" s="75">
        <f t="shared" si="0"/>
        <v>0.53389830508474578</v>
      </c>
      <c r="C45" s="75">
        <f t="shared" si="1"/>
        <v>0.2857142857142857</v>
      </c>
    </row>
    <row r="46" spans="1:3" ht="14.5" x14ac:dyDescent="0.35">
      <c r="A46" s="91">
        <v>5</v>
      </c>
      <c r="B46" s="75">
        <f t="shared" si="0"/>
        <v>0.53389830508474578</v>
      </c>
      <c r="C46" s="75">
        <f t="shared" si="1"/>
        <v>0.2857142857142857</v>
      </c>
    </row>
    <row r="47" spans="1:3" ht="14.5" x14ac:dyDescent="0.35">
      <c r="A47" s="91">
        <v>5</v>
      </c>
      <c r="B47" s="75">
        <f t="shared" si="0"/>
        <v>0.53389830508474578</v>
      </c>
      <c r="C47" s="75">
        <f t="shared" si="1"/>
        <v>0.2857142857142857</v>
      </c>
    </row>
    <row r="48" spans="1:3" ht="14.5" x14ac:dyDescent="0.35">
      <c r="A48" s="91">
        <v>5</v>
      </c>
      <c r="B48" s="75">
        <f t="shared" si="0"/>
        <v>0.53389830508474578</v>
      </c>
      <c r="C48" s="75">
        <f t="shared" si="1"/>
        <v>0.2857142857142857</v>
      </c>
    </row>
    <row r="49" spans="1:3" ht="14.5" x14ac:dyDescent="0.35">
      <c r="A49" s="91">
        <v>5</v>
      </c>
      <c r="B49" s="75">
        <f t="shared" si="0"/>
        <v>0.53389830508474578</v>
      </c>
      <c r="C49" s="75">
        <f t="shared" si="1"/>
        <v>0.2857142857142857</v>
      </c>
    </row>
    <row r="50" spans="1:3" ht="14.5" x14ac:dyDescent="0.35">
      <c r="A50" s="91">
        <v>5</v>
      </c>
      <c r="B50" s="75">
        <f t="shared" si="0"/>
        <v>0.53389830508474578</v>
      </c>
      <c r="C50" s="75">
        <f t="shared" si="1"/>
        <v>0.2857142857142857</v>
      </c>
    </row>
    <row r="51" spans="1:3" ht="14.5" x14ac:dyDescent="0.35">
      <c r="A51" s="91">
        <v>5</v>
      </c>
      <c r="B51" s="75">
        <f t="shared" si="0"/>
        <v>0.53389830508474578</v>
      </c>
      <c r="C51" s="75">
        <f t="shared" si="1"/>
        <v>0.2857142857142857</v>
      </c>
    </row>
    <row r="52" spans="1:3" ht="14.5" x14ac:dyDescent="0.35">
      <c r="A52" s="91">
        <v>5</v>
      </c>
      <c r="B52" s="75">
        <f t="shared" si="0"/>
        <v>0.53389830508474578</v>
      </c>
      <c r="C52" s="75">
        <f t="shared" si="1"/>
        <v>0.2857142857142857</v>
      </c>
    </row>
    <row r="53" spans="1:3" ht="14.5" x14ac:dyDescent="0.35">
      <c r="A53" s="91">
        <v>5</v>
      </c>
      <c r="B53" s="75">
        <f t="shared" si="0"/>
        <v>0.53389830508474578</v>
      </c>
      <c r="C53" s="75">
        <f t="shared" si="1"/>
        <v>0.2857142857142857</v>
      </c>
    </row>
    <row r="54" spans="1:3" ht="14.5" x14ac:dyDescent="0.35">
      <c r="A54" s="91">
        <v>5</v>
      </c>
      <c r="B54" s="75">
        <f t="shared" si="0"/>
        <v>0.53389830508474578</v>
      </c>
      <c r="C54" s="75">
        <f t="shared" si="1"/>
        <v>0.2857142857142857</v>
      </c>
    </row>
    <row r="55" spans="1:3" ht="14.5" x14ac:dyDescent="0.35">
      <c r="A55" s="91">
        <v>5</v>
      </c>
      <c r="B55" s="75">
        <f t="shared" si="0"/>
        <v>0.53389830508474578</v>
      </c>
      <c r="C55" s="75">
        <f t="shared" si="1"/>
        <v>0.2857142857142857</v>
      </c>
    </row>
    <row r="56" spans="1:3" ht="14.5" x14ac:dyDescent="0.35">
      <c r="A56" s="91">
        <v>5</v>
      </c>
      <c r="B56" s="75">
        <f t="shared" si="0"/>
        <v>0.53389830508474578</v>
      </c>
      <c r="C56" s="75">
        <f t="shared" si="1"/>
        <v>0.2857142857142857</v>
      </c>
    </row>
    <row r="57" spans="1:3" ht="14.5" x14ac:dyDescent="0.35">
      <c r="A57" s="91">
        <v>5</v>
      </c>
      <c r="B57" s="75">
        <f t="shared" si="0"/>
        <v>0.53389830508474578</v>
      </c>
      <c r="C57" s="75">
        <f t="shared" si="1"/>
        <v>0.2857142857142857</v>
      </c>
    </row>
    <row r="58" spans="1:3" ht="14.5" x14ac:dyDescent="0.35">
      <c r="A58" s="91">
        <v>5</v>
      </c>
      <c r="B58" s="75">
        <f t="shared" si="0"/>
        <v>0.53389830508474578</v>
      </c>
      <c r="C58" s="75">
        <f t="shared" si="1"/>
        <v>0.2857142857142857</v>
      </c>
    </row>
    <row r="59" spans="1:3" ht="14.5" x14ac:dyDescent="0.35">
      <c r="A59" s="91">
        <v>5</v>
      </c>
      <c r="B59" s="75">
        <f t="shared" si="0"/>
        <v>0.53389830508474578</v>
      </c>
      <c r="C59" s="75">
        <f t="shared" si="1"/>
        <v>0.2857142857142857</v>
      </c>
    </row>
    <row r="60" spans="1:3" ht="14.5" x14ac:dyDescent="0.35">
      <c r="A60" s="91">
        <v>5</v>
      </c>
      <c r="B60" s="75">
        <f t="shared" si="0"/>
        <v>0.53389830508474578</v>
      </c>
      <c r="C60" s="75">
        <f t="shared" si="1"/>
        <v>0.2857142857142857</v>
      </c>
    </row>
    <row r="61" spans="1:3" ht="14.5" x14ac:dyDescent="0.35">
      <c r="A61" s="91">
        <v>5</v>
      </c>
      <c r="B61" s="75">
        <f t="shared" si="0"/>
        <v>0.53389830508474578</v>
      </c>
      <c r="C61" s="75">
        <f t="shared" si="1"/>
        <v>0.2857142857142857</v>
      </c>
    </row>
    <row r="62" spans="1:3" ht="14.5" x14ac:dyDescent="0.35">
      <c r="A62" s="91">
        <v>5</v>
      </c>
      <c r="B62" s="75">
        <f t="shared" si="0"/>
        <v>0.53389830508474578</v>
      </c>
      <c r="C62" s="75">
        <f t="shared" si="1"/>
        <v>0.2857142857142857</v>
      </c>
    </row>
    <row r="63" spans="1:3" ht="14.5" x14ac:dyDescent="0.35">
      <c r="A63" s="91">
        <v>5</v>
      </c>
      <c r="B63" s="75">
        <f t="shared" si="0"/>
        <v>0.53389830508474578</v>
      </c>
      <c r="C63" s="75">
        <f t="shared" si="1"/>
        <v>0.2857142857142857</v>
      </c>
    </row>
    <row r="64" spans="1:3" ht="14.5" x14ac:dyDescent="0.35">
      <c r="A64" s="91">
        <v>5</v>
      </c>
      <c r="B64" s="75">
        <f t="shared" si="0"/>
        <v>0.53389830508474578</v>
      </c>
      <c r="C64" s="75">
        <f t="shared" si="1"/>
        <v>0.2857142857142857</v>
      </c>
    </row>
    <row r="65" spans="1:3" ht="14.5" x14ac:dyDescent="0.35">
      <c r="A65" s="91">
        <v>5</v>
      </c>
      <c r="B65" s="75">
        <f t="shared" si="0"/>
        <v>0.53389830508474578</v>
      </c>
      <c r="C65" s="75">
        <f t="shared" si="1"/>
        <v>0.2857142857142857</v>
      </c>
    </row>
    <row r="66" spans="1:3" ht="14.5" x14ac:dyDescent="0.35">
      <c r="A66" s="91">
        <v>5</v>
      </c>
      <c r="B66" s="75">
        <f t="shared" si="0"/>
        <v>0.53389830508474578</v>
      </c>
      <c r="C66" s="75">
        <f t="shared" si="1"/>
        <v>0.2857142857142857</v>
      </c>
    </row>
    <row r="67" spans="1:3" ht="14.5" x14ac:dyDescent="0.35">
      <c r="A67" s="91">
        <v>6</v>
      </c>
      <c r="B67" s="75">
        <f t="shared" si="0"/>
        <v>0.55084745762711862</v>
      </c>
      <c r="C67" s="75">
        <f t="shared" si="1"/>
        <v>0.42857142857142855</v>
      </c>
    </row>
    <row r="68" spans="1:3" ht="14.5" x14ac:dyDescent="0.35">
      <c r="A68" s="91">
        <v>6</v>
      </c>
      <c r="B68" s="75">
        <f t="shared" si="0"/>
        <v>0.55084745762711862</v>
      </c>
      <c r="C68" s="75">
        <f t="shared" si="1"/>
        <v>0.42857142857142855</v>
      </c>
    </row>
    <row r="69" spans="1:3" ht="14.5" x14ac:dyDescent="0.35">
      <c r="A69" s="91">
        <v>10</v>
      </c>
      <c r="B69" s="75">
        <f t="shared" si="0"/>
        <v>1</v>
      </c>
      <c r="C69" s="75">
        <f t="shared" si="1"/>
        <v>1</v>
      </c>
    </row>
    <row r="70" spans="1:3" ht="14.5" x14ac:dyDescent="0.35">
      <c r="A70" s="91">
        <v>10</v>
      </c>
      <c r="B70" s="75">
        <f t="shared" si="0"/>
        <v>1</v>
      </c>
      <c r="C70" s="75">
        <f t="shared" si="1"/>
        <v>1</v>
      </c>
    </row>
    <row r="71" spans="1:3" ht="14.5" x14ac:dyDescent="0.35">
      <c r="A71" s="91">
        <v>10</v>
      </c>
      <c r="B71" s="75">
        <f t="shared" si="0"/>
        <v>1</v>
      </c>
      <c r="C71" s="75">
        <f t="shared" si="1"/>
        <v>1</v>
      </c>
    </row>
    <row r="72" spans="1:3" ht="14.5" x14ac:dyDescent="0.35">
      <c r="A72" s="91">
        <v>10</v>
      </c>
      <c r="B72" s="75">
        <f t="shared" si="0"/>
        <v>1</v>
      </c>
      <c r="C72" s="75">
        <f t="shared" si="1"/>
        <v>1</v>
      </c>
    </row>
    <row r="73" spans="1:3" ht="14.5" x14ac:dyDescent="0.35">
      <c r="A73" s="91">
        <v>10</v>
      </c>
      <c r="B73" s="75">
        <f t="shared" si="0"/>
        <v>1</v>
      </c>
      <c r="C73" s="75">
        <f t="shared" si="1"/>
        <v>1</v>
      </c>
    </row>
    <row r="74" spans="1:3" ht="14.5" x14ac:dyDescent="0.35">
      <c r="A74" s="91">
        <v>10</v>
      </c>
      <c r="B74" s="75">
        <f t="shared" si="0"/>
        <v>1</v>
      </c>
      <c r="C74" s="75">
        <f t="shared" si="1"/>
        <v>1</v>
      </c>
    </row>
    <row r="75" spans="1:3" ht="14.5" x14ac:dyDescent="0.35">
      <c r="A75" s="91">
        <v>10</v>
      </c>
      <c r="B75" s="75">
        <f t="shared" si="0"/>
        <v>1</v>
      </c>
      <c r="C75" s="75">
        <f t="shared" si="1"/>
        <v>1</v>
      </c>
    </row>
    <row r="76" spans="1:3" ht="14.5" x14ac:dyDescent="0.35">
      <c r="A76" s="91">
        <v>10</v>
      </c>
      <c r="B76" s="75">
        <f t="shared" si="0"/>
        <v>1</v>
      </c>
      <c r="C76" s="75">
        <f t="shared" si="1"/>
        <v>1</v>
      </c>
    </row>
    <row r="77" spans="1:3" ht="14.5" x14ac:dyDescent="0.35">
      <c r="A77" s="91">
        <v>10</v>
      </c>
      <c r="B77" s="75">
        <f t="shared" si="0"/>
        <v>1</v>
      </c>
      <c r="C77" s="75">
        <f t="shared" si="1"/>
        <v>1</v>
      </c>
    </row>
    <row r="78" spans="1:3" ht="14.5" x14ac:dyDescent="0.35">
      <c r="A78" s="91">
        <v>10</v>
      </c>
      <c r="B78" s="75">
        <f t="shared" si="0"/>
        <v>1</v>
      </c>
      <c r="C78" s="75">
        <f t="shared" si="1"/>
        <v>1</v>
      </c>
    </row>
    <row r="79" spans="1:3" ht="14.5" x14ac:dyDescent="0.35">
      <c r="A79" s="91">
        <v>10</v>
      </c>
      <c r="B79" s="75">
        <f t="shared" si="0"/>
        <v>1</v>
      </c>
      <c r="C79" s="75">
        <f t="shared" si="1"/>
        <v>1</v>
      </c>
    </row>
    <row r="80" spans="1:3" ht="14.5" x14ac:dyDescent="0.35">
      <c r="A80" s="91">
        <v>10</v>
      </c>
      <c r="B80" s="75">
        <f t="shared" si="0"/>
        <v>1</v>
      </c>
      <c r="C80" s="75">
        <f t="shared" si="1"/>
        <v>1</v>
      </c>
    </row>
    <row r="81" spans="1:3" ht="14.5" x14ac:dyDescent="0.35">
      <c r="A81" s="91">
        <v>10</v>
      </c>
      <c r="B81" s="75">
        <f t="shared" si="0"/>
        <v>1</v>
      </c>
      <c r="C81" s="75">
        <f t="shared" si="1"/>
        <v>1</v>
      </c>
    </row>
    <row r="82" spans="1:3" ht="14.5" x14ac:dyDescent="0.35">
      <c r="A82" s="91">
        <v>10</v>
      </c>
      <c r="B82" s="75">
        <f t="shared" si="0"/>
        <v>1</v>
      </c>
      <c r="C82" s="75">
        <f t="shared" si="1"/>
        <v>1</v>
      </c>
    </row>
    <row r="83" spans="1:3" ht="14.5" x14ac:dyDescent="0.35">
      <c r="A83" s="91">
        <v>10</v>
      </c>
      <c r="B83" s="75">
        <f t="shared" si="0"/>
        <v>1</v>
      </c>
      <c r="C83" s="75">
        <f t="shared" si="1"/>
        <v>1</v>
      </c>
    </row>
    <row r="84" spans="1:3" ht="14.5" x14ac:dyDescent="0.35">
      <c r="A84" s="91">
        <v>10</v>
      </c>
      <c r="B84" s="75">
        <f t="shared" si="0"/>
        <v>1</v>
      </c>
      <c r="C84" s="75">
        <f t="shared" si="1"/>
        <v>1</v>
      </c>
    </row>
    <row r="85" spans="1:3" ht="14.5" x14ac:dyDescent="0.35">
      <c r="A85" s="91">
        <v>10</v>
      </c>
      <c r="B85" s="75">
        <f t="shared" si="0"/>
        <v>1</v>
      </c>
      <c r="C85" s="75">
        <f t="shared" si="1"/>
        <v>1</v>
      </c>
    </row>
    <row r="86" spans="1:3" ht="14.5" x14ac:dyDescent="0.35">
      <c r="A86" s="91">
        <v>10</v>
      </c>
      <c r="B86" s="75">
        <f t="shared" si="0"/>
        <v>1</v>
      </c>
      <c r="C86" s="75">
        <f t="shared" si="1"/>
        <v>1</v>
      </c>
    </row>
    <row r="87" spans="1:3" ht="14.5" x14ac:dyDescent="0.35">
      <c r="A87" s="91">
        <v>10</v>
      </c>
      <c r="B87" s="75">
        <f t="shared" si="0"/>
        <v>1</v>
      </c>
      <c r="C87" s="75">
        <f t="shared" si="1"/>
        <v>1</v>
      </c>
    </row>
    <row r="88" spans="1:3" ht="14.5" x14ac:dyDescent="0.35">
      <c r="A88" s="91">
        <v>10</v>
      </c>
      <c r="B88" s="75">
        <f t="shared" si="0"/>
        <v>1</v>
      </c>
      <c r="C88" s="75">
        <f t="shared" si="1"/>
        <v>1</v>
      </c>
    </row>
    <row r="89" spans="1:3" ht="14.5" x14ac:dyDescent="0.35">
      <c r="A89" s="91">
        <v>10</v>
      </c>
      <c r="B89" s="75">
        <f t="shared" si="0"/>
        <v>1</v>
      </c>
      <c r="C89" s="75">
        <f t="shared" si="1"/>
        <v>1</v>
      </c>
    </row>
    <row r="90" spans="1:3" ht="14.5" x14ac:dyDescent="0.35">
      <c r="A90" s="91">
        <v>10</v>
      </c>
      <c r="B90" s="75">
        <f t="shared" si="0"/>
        <v>1</v>
      </c>
      <c r="C90" s="75">
        <f t="shared" si="1"/>
        <v>1</v>
      </c>
    </row>
    <row r="91" spans="1:3" ht="14.5" x14ac:dyDescent="0.35">
      <c r="A91" s="91">
        <v>10</v>
      </c>
      <c r="B91" s="75">
        <f t="shared" si="0"/>
        <v>1</v>
      </c>
      <c r="C91" s="75">
        <f t="shared" si="1"/>
        <v>1</v>
      </c>
    </row>
    <row r="92" spans="1:3" ht="14.5" x14ac:dyDescent="0.35">
      <c r="A92" s="91">
        <v>10</v>
      </c>
      <c r="B92" s="75">
        <f t="shared" si="0"/>
        <v>1</v>
      </c>
      <c r="C92" s="75">
        <f t="shared" si="1"/>
        <v>1</v>
      </c>
    </row>
    <row r="93" spans="1:3" ht="14.5" x14ac:dyDescent="0.35">
      <c r="A93" s="91">
        <v>10</v>
      </c>
      <c r="B93" s="75">
        <f t="shared" si="0"/>
        <v>1</v>
      </c>
      <c r="C93" s="75">
        <f t="shared" si="1"/>
        <v>1</v>
      </c>
    </row>
    <row r="94" spans="1:3" ht="14.5" x14ac:dyDescent="0.35">
      <c r="A94" s="91">
        <v>10</v>
      </c>
      <c r="B94" s="75">
        <f t="shared" si="0"/>
        <v>1</v>
      </c>
      <c r="C94" s="75">
        <f t="shared" si="1"/>
        <v>1</v>
      </c>
    </row>
    <row r="95" spans="1:3" ht="14.5" x14ac:dyDescent="0.35">
      <c r="A95" s="91">
        <v>10</v>
      </c>
      <c r="B95" s="75">
        <f t="shared" si="0"/>
        <v>1</v>
      </c>
      <c r="C95" s="75">
        <f t="shared" si="1"/>
        <v>1</v>
      </c>
    </row>
    <row r="96" spans="1:3" ht="14.5" x14ac:dyDescent="0.35">
      <c r="A96" s="91">
        <v>10</v>
      </c>
      <c r="B96" s="75">
        <f t="shared" si="0"/>
        <v>1</v>
      </c>
      <c r="C96" s="75">
        <f t="shared" si="1"/>
        <v>1</v>
      </c>
    </row>
    <row r="97" spans="1:3" ht="14.5" x14ac:dyDescent="0.35">
      <c r="A97" s="91">
        <v>10</v>
      </c>
      <c r="B97" s="75">
        <f t="shared" si="0"/>
        <v>1</v>
      </c>
      <c r="C97" s="75">
        <f t="shared" si="1"/>
        <v>1</v>
      </c>
    </row>
    <row r="98" spans="1:3" ht="14.5" x14ac:dyDescent="0.35">
      <c r="A98" s="91">
        <v>10</v>
      </c>
      <c r="B98" s="75">
        <f t="shared" si="0"/>
        <v>1</v>
      </c>
      <c r="C98" s="75">
        <f t="shared" si="1"/>
        <v>1</v>
      </c>
    </row>
    <row r="99" spans="1:3" ht="14.5" x14ac:dyDescent="0.35">
      <c r="A99" s="91">
        <v>10</v>
      </c>
      <c r="B99" s="75">
        <f t="shared" si="0"/>
        <v>1</v>
      </c>
      <c r="C99" s="75">
        <f t="shared" si="1"/>
        <v>1</v>
      </c>
    </row>
    <row r="100" spans="1:3" ht="14.5" x14ac:dyDescent="0.35">
      <c r="A100" s="91">
        <v>10</v>
      </c>
      <c r="B100" s="75">
        <f t="shared" si="0"/>
        <v>1</v>
      </c>
      <c r="C100" s="75">
        <f t="shared" si="1"/>
        <v>1</v>
      </c>
    </row>
    <row r="101" spans="1:3" ht="14.5" x14ac:dyDescent="0.35">
      <c r="A101" s="91">
        <v>10</v>
      </c>
      <c r="B101" s="75">
        <f t="shared" si="0"/>
        <v>1</v>
      </c>
      <c r="C101" s="75">
        <f t="shared" si="1"/>
        <v>1</v>
      </c>
    </row>
    <row r="102" spans="1:3" ht="14.5" x14ac:dyDescent="0.35">
      <c r="A102" s="91">
        <v>10</v>
      </c>
      <c r="B102" s="75">
        <f t="shared" si="0"/>
        <v>1</v>
      </c>
      <c r="C102" s="75">
        <f t="shared" si="1"/>
        <v>1</v>
      </c>
    </row>
    <row r="103" spans="1:3" ht="14.5" x14ac:dyDescent="0.35">
      <c r="A103" s="91">
        <v>10</v>
      </c>
      <c r="B103" s="75">
        <f t="shared" si="0"/>
        <v>1</v>
      </c>
      <c r="C103" s="75">
        <f t="shared" si="1"/>
        <v>1</v>
      </c>
    </row>
    <row r="104" spans="1:3" ht="14.5" x14ac:dyDescent="0.35">
      <c r="A104" s="91">
        <v>10</v>
      </c>
      <c r="B104" s="75">
        <f t="shared" si="0"/>
        <v>1</v>
      </c>
      <c r="C104" s="75">
        <f t="shared" si="1"/>
        <v>1</v>
      </c>
    </row>
    <row r="105" spans="1:3" ht="14.5" x14ac:dyDescent="0.35">
      <c r="A105" s="91">
        <v>10</v>
      </c>
      <c r="B105" s="75">
        <f t="shared" si="0"/>
        <v>1</v>
      </c>
      <c r="C105" s="75">
        <f t="shared" si="1"/>
        <v>1</v>
      </c>
    </row>
    <row r="106" spans="1:3" ht="14.5" x14ac:dyDescent="0.35">
      <c r="A106" s="91">
        <v>10</v>
      </c>
      <c r="B106" s="75">
        <f t="shared" si="0"/>
        <v>1</v>
      </c>
      <c r="C106" s="75">
        <f t="shared" si="1"/>
        <v>1</v>
      </c>
    </row>
    <row r="107" spans="1:3" ht="14.5" x14ac:dyDescent="0.35">
      <c r="A107" s="91">
        <v>10</v>
      </c>
      <c r="B107" s="75">
        <f t="shared" si="0"/>
        <v>1</v>
      </c>
      <c r="C107" s="75">
        <f t="shared" si="1"/>
        <v>1</v>
      </c>
    </row>
    <row r="108" spans="1:3" ht="14.5" x14ac:dyDescent="0.35">
      <c r="A108" s="91">
        <v>10</v>
      </c>
      <c r="B108" s="75">
        <f t="shared" si="0"/>
        <v>1</v>
      </c>
      <c r="C108" s="75">
        <f t="shared" si="1"/>
        <v>1</v>
      </c>
    </row>
    <row r="109" spans="1:3" ht="14.5" x14ac:dyDescent="0.35">
      <c r="A109" s="91">
        <v>10</v>
      </c>
      <c r="B109" s="75">
        <f t="shared" si="0"/>
        <v>1</v>
      </c>
      <c r="C109" s="75">
        <f t="shared" si="1"/>
        <v>1</v>
      </c>
    </row>
    <row r="110" spans="1:3" ht="14.5" x14ac:dyDescent="0.35">
      <c r="A110" s="91">
        <v>10</v>
      </c>
      <c r="B110" s="75">
        <f t="shared" si="0"/>
        <v>1</v>
      </c>
      <c r="C110" s="75">
        <f t="shared" si="1"/>
        <v>1</v>
      </c>
    </row>
    <row r="111" spans="1:3" ht="14.5" x14ac:dyDescent="0.35">
      <c r="A111" s="91">
        <v>10</v>
      </c>
      <c r="B111" s="75">
        <f t="shared" si="0"/>
        <v>1</v>
      </c>
      <c r="C111" s="75">
        <f t="shared" si="1"/>
        <v>1</v>
      </c>
    </row>
    <row r="112" spans="1:3" ht="14.5" x14ac:dyDescent="0.35">
      <c r="A112" s="91">
        <v>10</v>
      </c>
      <c r="B112" s="75">
        <f t="shared" si="0"/>
        <v>1</v>
      </c>
      <c r="C112" s="75">
        <f t="shared" si="1"/>
        <v>1</v>
      </c>
    </row>
    <row r="113" spans="1:3" ht="14.5" x14ac:dyDescent="0.35">
      <c r="A113" s="91">
        <v>10</v>
      </c>
      <c r="B113" s="75">
        <f t="shared" si="0"/>
        <v>1</v>
      </c>
      <c r="C113" s="75">
        <f t="shared" si="1"/>
        <v>1</v>
      </c>
    </row>
    <row r="114" spans="1:3" ht="14.5" x14ac:dyDescent="0.35">
      <c r="A114" s="91">
        <v>10</v>
      </c>
      <c r="B114" s="75">
        <f t="shared" si="0"/>
        <v>1</v>
      </c>
      <c r="C114" s="75">
        <f t="shared" si="1"/>
        <v>1</v>
      </c>
    </row>
    <row r="115" spans="1:3" ht="14.5" x14ac:dyDescent="0.35">
      <c r="A115" s="91">
        <v>10</v>
      </c>
      <c r="B115" s="75">
        <f t="shared" si="0"/>
        <v>1</v>
      </c>
      <c r="C115" s="75">
        <f t="shared" si="1"/>
        <v>1</v>
      </c>
    </row>
    <row r="116" spans="1:3" ht="14.5" x14ac:dyDescent="0.35">
      <c r="A116" s="91">
        <v>10</v>
      </c>
      <c r="B116" s="75">
        <f t="shared" si="0"/>
        <v>1</v>
      </c>
      <c r="C116" s="75">
        <f t="shared" si="1"/>
        <v>1</v>
      </c>
    </row>
    <row r="117" spans="1:3" ht="14.5" x14ac:dyDescent="0.35">
      <c r="A117" s="91">
        <v>10</v>
      </c>
      <c r="B117" s="75">
        <f t="shared" si="0"/>
        <v>1</v>
      </c>
      <c r="C117" s="75">
        <f t="shared" si="1"/>
        <v>1</v>
      </c>
    </row>
    <row r="118" spans="1:3" ht="14.5" x14ac:dyDescent="0.35">
      <c r="A118" s="91">
        <v>10</v>
      </c>
      <c r="B118" s="75">
        <f t="shared" si="0"/>
        <v>1</v>
      </c>
      <c r="C118" s="75">
        <f t="shared" si="1"/>
        <v>1</v>
      </c>
    </row>
    <row r="119" spans="1:3" ht="14.5" x14ac:dyDescent="0.35">
      <c r="A119" s="91">
        <v>10</v>
      </c>
      <c r="B119" s="75">
        <f t="shared" si="0"/>
        <v>1</v>
      </c>
      <c r="C119" s="75">
        <f t="shared" si="1"/>
        <v>1</v>
      </c>
    </row>
    <row r="120" spans="1:3" ht="14.5" x14ac:dyDescent="0.35">
      <c r="A120" s="91">
        <v>10</v>
      </c>
      <c r="B120" s="75">
        <f t="shared" si="0"/>
        <v>1</v>
      </c>
      <c r="C120" s="75">
        <f t="shared" si="1"/>
        <v>1</v>
      </c>
    </row>
    <row r="121" spans="1:3" ht="14.5" x14ac:dyDescent="0.35">
      <c r="A121" s="92">
        <v>10</v>
      </c>
      <c r="B121" s="75">
        <f t="shared" si="0"/>
        <v>1</v>
      </c>
      <c r="C121" s="75">
        <f t="shared" si="1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121"/>
  <sheetViews>
    <sheetView topLeftCell="B2" zoomScale="61" workbookViewId="0">
      <selection activeCell="D5" sqref="D5"/>
    </sheetView>
  </sheetViews>
  <sheetFormatPr defaultColWidth="12.6640625" defaultRowHeight="15" customHeight="1" x14ac:dyDescent="0.3"/>
  <sheetData>
    <row r="1" spans="1:21" ht="15" customHeight="1" x14ac:dyDescent="0.35">
      <c r="A1" s="22"/>
      <c r="B1" s="24"/>
      <c r="C1" s="24"/>
      <c r="E1" s="88" t="s">
        <v>24</v>
      </c>
      <c r="F1" s="75">
        <f>MIN(A3:A121)</f>
        <v>5</v>
      </c>
    </row>
    <row r="2" spans="1:21" ht="15" customHeight="1" x14ac:dyDescent="0.35">
      <c r="A2" s="90" t="s">
        <v>0</v>
      </c>
      <c r="B2" s="93" t="s">
        <v>20</v>
      </c>
      <c r="C2" s="93" t="s">
        <v>22</v>
      </c>
      <c r="E2" s="88" t="s">
        <v>25</v>
      </c>
      <c r="F2" s="75">
        <f>MAX(A3:A121)</f>
        <v>15</v>
      </c>
    </row>
    <row r="3" spans="1:21" ht="15" customHeight="1" thickBot="1" x14ac:dyDescent="0.4">
      <c r="A3" s="90">
        <v>5</v>
      </c>
      <c r="B3" s="75">
        <f>COUNTIF($A$3:$A$121,"&lt;="&amp;A3)/COUNT($A$3:$A$121)</f>
        <v>8.4033613445378148E-3</v>
      </c>
      <c r="C3" s="75">
        <f t="shared" ref="C3:C121" si="0">(A3-$F$1)/($F$2-$F$1)</f>
        <v>0</v>
      </c>
      <c r="E3" s="96"/>
      <c r="F3" s="72"/>
    </row>
    <row r="4" spans="1:21" ht="15" customHeight="1" x14ac:dyDescent="0.35">
      <c r="A4" s="91">
        <v>6</v>
      </c>
      <c r="B4" s="75">
        <f t="shared" ref="B4:B67" si="1">COUNTIF($A$3:$A$121,"&lt;="&amp;A4)/COUNT($A$3:$A$121)</f>
        <v>0.21848739495798319</v>
      </c>
      <c r="C4" s="75">
        <f t="shared" si="0"/>
        <v>0.1</v>
      </c>
      <c r="E4" s="71" t="s">
        <v>49</v>
      </c>
      <c r="F4" s="61"/>
      <c r="G4" s="61"/>
      <c r="H4" s="61"/>
      <c r="I4" s="62"/>
      <c r="J4" s="102" t="s">
        <v>46</v>
      </c>
      <c r="K4" s="61"/>
      <c r="L4" s="61"/>
      <c r="M4" s="61"/>
      <c r="N4" s="61"/>
      <c r="O4" s="61"/>
      <c r="P4" s="61"/>
      <c r="Q4" s="61"/>
      <c r="R4" s="61"/>
      <c r="S4" s="61"/>
      <c r="T4" s="61"/>
      <c r="U4" s="62"/>
    </row>
    <row r="5" spans="1:21" ht="15" customHeight="1" x14ac:dyDescent="0.35">
      <c r="A5" s="91">
        <v>6</v>
      </c>
      <c r="B5" s="75">
        <f t="shared" si="1"/>
        <v>0.21848739495798319</v>
      </c>
      <c r="C5" s="75">
        <f t="shared" si="0"/>
        <v>0.1</v>
      </c>
      <c r="E5" s="67"/>
      <c r="F5" s="65"/>
      <c r="G5" s="65"/>
      <c r="H5" s="65"/>
      <c r="I5" s="63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3"/>
    </row>
    <row r="6" spans="1:21" ht="15" customHeight="1" x14ac:dyDescent="0.35">
      <c r="A6" s="91">
        <v>6</v>
      </c>
      <c r="B6" s="75">
        <f t="shared" si="1"/>
        <v>0.21848739495798319</v>
      </c>
      <c r="C6" s="75">
        <f t="shared" si="0"/>
        <v>0.1</v>
      </c>
      <c r="E6" s="76" t="s">
        <v>20</v>
      </c>
      <c r="F6" s="74" t="s">
        <v>48</v>
      </c>
      <c r="G6" s="44" t="s">
        <v>0</v>
      </c>
      <c r="H6" s="65"/>
      <c r="I6" s="63"/>
      <c r="J6" s="103" t="s">
        <v>0</v>
      </c>
      <c r="K6" s="74">
        <v>5</v>
      </c>
      <c r="L6" s="44">
        <v>6</v>
      </c>
      <c r="M6" s="44">
        <v>7</v>
      </c>
      <c r="N6" s="44">
        <v>8</v>
      </c>
      <c r="O6" s="44">
        <v>9</v>
      </c>
      <c r="P6" s="44">
        <v>10</v>
      </c>
      <c r="Q6" s="44">
        <v>11</v>
      </c>
      <c r="R6" s="44">
        <v>12</v>
      </c>
      <c r="S6" s="44">
        <v>14</v>
      </c>
      <c r="T6" s="44">
        <v>15</v>
      </c>
      <c r="U6" s="63"/>
    </row>
    <row r="7" spans="1:21" ht="15" customHeight="1" x14ac:dyDescent="0.35">
      <c r="A7" s="91">
        <v>6</v>
      </c>
      <c r="B7" s="75">
        <f t="shared" si="1"/>
        <v>0.21848739495798319</v>
      </c>
      <c r="C7" s="75">
        <f t="shared" si="0"/>
        <v>0.1</v>
      </c>
      <c r="E7" s="76">
        <v>0.21848739495798319</v>
      </c>
      <c r="F7" s="44">
        <v>0.1</v>
      </c>
      <c r="G7" s="94" t="s">
        <v>47</v>
      </c>
      <c r="H7" s="65"/>
      <c r="I7" s="63"/>
      <c r="J7" s="103" t="s">
        <v>20</v>
      </c>
      <c r="K7" s="97">
        <v>1</v>
      </c>
      <c r="L7" s="44">
        <f>COUNTIF($A$4:$B$121,L6)</f>
        <v>25</v>
      </c>
      <c r="M7" s="44">
        <f t="shared" ref="M7:T7" si="2">COUNTIF($A$4:$B$121,M6)</f>
        <v>12</v>
      </c>
      <c r="N7" s="44">
        <f t="shared" si="2"/>
        <v>2</v>
      </c>
      <c r="O7" s="44">
        <f t="shared" si="2"/>
        <v>1</v>
      </c>
      <c r="P7" s="44">
        <f t="shared" si="2"/>
        <v>25</v>
      </c>
      <c r="Q7" s="44">
        <f t="shared" si="2"/>
        <v>1</v>
      </c>
      <c r="R7" s="44">
        <f t="shared" si="2"/>
        <v>45</v>
      </c>
      <c r="S7" s="44">
        <f t="shared" si="2"/>
        <v>2</v>
      </c>
      <c r="T7" s="44">
        <f t="shared" si="2"/>
        <v>5</v>
      </c>
      <c r="U7" s="63"/>
    </row>
    <row r="8" spans="1:21" ht="15" customHeight="1" x14ac:dyDescent="0.35">
      <c r="A8" s="91">
        <v>6</v>
      </c>
      <c r="B8" s="75">
        <f t="shared" si="1"/>
        <v>0.21848739495798319</v>
      </c>
      <c r="C8" s="75">
        <f t="shared" si="0"/>
        <v>0.1</v>
      </c>
      <c r="E8" s="76">
        <v>0.31932773109243695</v>
      </c>
      <c r="F8" s="44">
        <v>0.2</v>
      </c>
      <c r="G8" s="44">
        <v>7</v>
      </c>
      <c r="H8" s="65"/>
      <c r="I8" s="63"/>
      <c r="J8" s="103" t="s">
        <v>48</v>
      </c>
      <c r="K8" s="49">
        <f>(K6-$F$1)/($F$2-$F$1)*SUM($L$7:$T$7)</f>
        <v>0</v>
      </c>
      <c r="L8" s="49">
        <f>(L6-$F$1)/($F$2-$F$1)*SUM($L$7:$T$7)-SUM($K$8:K8)</f>
        <v>11.8</v>
      </c>
      <c r="M8" s="49">
        <f>(M6-$F$1)/($F$2-$F$1)*SUM($L$7:$T$7)-SUM($K$8:L8)</f>
        <v>11.8</v>
      </c>
      <c r="N8" s="49">
        <f>(N6-$F$1)/($F$2-$F$1)*SUM($L$7:$T$7)-SUM($K$8:M8)</f>
        <v>11.799999999999997</v>
      </c>
      <c r="O8" s="49">
        <f>(O6-$F$1)/($F$2-$F$1)*SUM($L$7:$T$7)-SUM($L$8:N8)</f>
        <v>11.800000000000004</v>
      </c>
      <c r="P8" s="49">
        <f>(P6-$F$1)/($F$2-$F$1)*SUM($L$7:$T$7)-SUM($L$8:O8)</f>
        <v>11.799999999999997</v>
      </c>
      <c r="Q8" s="49">
        <f>(Q6-$F$1)/($F$2-$F$1)*SUM($L$7:$T$7)-SUM($L$8:P8)</f>
        <v>11.799999999999997</v>
      </c>
      <c r="R8" s="49">
        <f>(R6-$F$1)/($F$2-$F$1)*SUM($L$7:$T$7)-SUM($L$8:Q8)</f>
        <v>11.799999999999997</v>
      </c>
      <c r="S8" s="49">
        <f>(S6-$F$1)/($F$2-$F$1)*SUM($L$7:$T$7)-SUM($L$8:R8)</f>
        <v>23.600000000000009</v>
      </c>
      <c r="T8" s="49">
        <f>(T6-$F$1)/($F$2-$F$1)*SUM($L$7:$T$7)-SUM($L$8:S8)</f>
        <v>11.799999999999997</v>
      </c>
      <c r="U8" s="63"/>
    </row>
    <row r="9" spans="1:21" ht="15" customHeight="1" x14ac:dyDescent="0.35">
      <c r="A9" s="91">
        <v>6</v>
      </c>
      <c r="B9" s="75">
        <f t="shared" si="1"/>
        <v>0.21848739495798319</v>
      </c>
      <c r="C9" s="75">
        <f t="shared" si="0"/>
        <v>0.1</v>
      </c>
      <c r="E9" s="76">
        <v>0.55462184873949583</v>
      </c>
      <c r="F9" s="44">
        <v>0.5</v>
      </c>
      <c r="G9" s="55" t="s">
        <v>52</v>
      </c>
      <c r="H9" s="65"/>
      <c r="I9" s="63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3"/>
    </row>
    <row r="10" spans="1:21" ht="15" customHeight="1" x14ac:dyDescent="0.35">
      <c r="A10" s="91">
        <v>6</v>
      </c>
      <c r="B10" s="75">
        <f t="shared" si="1"/>
        <v>0.21848739495798319</v>
      </c>
      <c r="C10" s="75">
        <f t="shared" si="0"/>
        <v>0.1</v>
      </c>
      <c r="E10" s="76">
        <v>1</v>
      </c>
      <c r="F10" s="44">
        <v>1</v>
      </c>
      <c r="G10" s="94" t="s">
        <v>51</v>
      </c>
      <c r="H10" s="65"/>
      <c r="I10" s="63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3"/>
    </row>
    <row r="11" spans="1:21" ht="15" customHeight="1" x14ac:dyDescent="0.35">
      <c r="A11" s="91">
        <v>6</v>
      </c>
      <c r="B11" s="75">
        <f t="shared" si="1"/>
        <v>0.21848739495798319</v>
      </c>
      <c r="C11" s="75">
        <f t="shared" si="0"/>
        <v>0.1</v>
      </c>
      <c r="E11" s="67"/>
      <c r="F11" s="65"/>
      <c r="G11" s="65"/>
      <c r="H11" s="65"/>
      <c r="I11" s="63"/>
      <c r="J11" s="103" t="s">
        <v>0</v>
      </c>
      <c r="K11" s="95" t="s">
        <v>47</v>
      </c>
      <c r="L11" s="95">
        <v>7</v>
      </c>
      <c r="M11" s="55" t="s">
        <v>52</v>
      </c>
      <c r="N11" s="94" t="s">
        <v>51</v>
      </c>
      <c r="O11" s="65"/>
      <c r="P11" s="65"/>
      <c r="Q11" s="65"/>
      <c r="R11" s="65"/>
      <c r="S11" s="65"/>
      <c r="T11" s="65"/>
      <c r="U11" s="63"/>
    </row>
    <row r="12" spans="1:21" ht="15" customHeight="1" x14ac:dyDescent="0.35">
      <c r="A12" s="91">
        <v>6</v>
      </c>
      <c r="B12" s="75">
        <f t="shared" si="1"/>
        <v>0.21848739495798319</v>
      </c>
      <c r="C12" s="75">
        <f t="shared" si="0"/>
        <v>0.1</v>
      </c>
      <c r="E12" s="67"/>
      <c r="F12" s="65"/>
      <c r="G12" s="65"/>
      <c r="H12" s="65"/>
      <c r="I12" s="63"/>
      <c r="J12" s="104" t="s">
        <v>20</v>
      </c>
      <c r="K12" s="44">
        <f>SUM(K7:L7)</f>
        <v>26</v>
      </c>
      <c r="L12" s="44">
        <f>M7</f>
        <v>12</v>
      </c>
      <c r="M12" s="44">
        <f>SUM(N7:P7)</f>
        <v>28</v>
      </c>
      <c r="N12" s="44">
        <f>SUM(Q7:T7)</f>
        <v>53</v>
      </c>
      <c r="O12" s="65"/>
      <c r="P12" s="65"/>
      <c r="Q12" s="65"/>
      <c r="R12" s="65"/>
      <c r="S12" s="65"/>
      <c r="T12" s="65"/>
      <c r="U12" s="63"/>
    </row>
    <row r="13" spans="1:21" ht="15" customHeight="1" x14ac:dyDescent="0.35">
      <c r="A13" s="91">
        <v>6</v>
      </c>
      <c r="B13" s="75">
        <f t="shared" si="1"/>
        <v>0.21848739495798319</v>
      </c>
      <c r="C13" s="75">
        <f t="shared" si="0"/>
        <v>0.1</v>
      </c>
      <c r="E13" s="67"/>
      <c r="F13" s="65"/>
      <c r="G13" s="65"/>
      <c r="H13" s="65"/>
      <c r="I13" s="63"/>
      <c r="J13" s="104" t="s">
        <v>48</v>
      </c>
      <c r="K13" s="98">
        <f>SUM(K8:L8)</f>
        <v>11.8</v>
      </c>
      <c r="L13" s="98">
        <f>M8</f>
        <v>11.8</v>
      </c>
      <c r="M13" s="98">
        <f>SUM(N8:P8)</f>
        <v>35.4</v>
      </c>
      <c r="N13" s="44">
        <f>SUM(Q8:T8)</f>
        <v>59</v>
      </c>
      <c r="O13" s="65"/>
      <c r="P13" s="65"/>
      <c r="Q13" s="65"/>
      <c r="R13" s="65"/>
      <c r="S13" s="65"/>
      <c r="T13" s="65"/>
      <c r="U13" s="63"/>
    </row>
    <row r="14" spans="1:21" ht="15" customHeight="1" x14ac:dyDescent="0.35">
      <c r="A14" s="91">
        <v>6</v>
      </c>
      <c r="B14" s="75">
        <f t="shared" si="1"/>
        <v>0.21848739495798319</v>
      </c>
      <c r="C14" s="75">
        <f t="shared" si="0"/>
        <v>0.1</v>
      </c>
      <c r="E14" s="67"/>
      <c r="F14" s="65"/>
      <c r="G14" s="65"/>
      <c r="H14" s="65"/>
      <c r="I14" s="63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3"/>
    </row>
    <row r="15" spans="1:21" ht="15" customHeight="1" x14ac:dyDescent="0.35">
      <c r="A15" s="91">
        <v>6</v>
      </c>
      <c r="B15" s="75">
        <f t="shared" si="1"/>
        <v>0.21848739495798319</v>
      </c>
      <c r="C15" s="75">
        <f t="shared" si="0"/>
        <v>0.1</v>
      </c>
      <c r="E15" s="67"/>
      <c r="F15" s="65"/>
      <c r="G15" s="65"/>
      <c r="H15" s="65"/>
      <c r="I15" s="63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3"/>
    </row>
    <row r="16" spans="1:21" ht="15" customHeight="1" x14ac:dyDescent="0.35">
      <c r="A16" s="91">
        <v>6</v>
      </c>
      <c r="B16" s="75">
        <f t="shared" si="1"/>
        <v>0.21848739495798319</v>
      </c>
      <c r="C16" s="75">
        <f t="shared" si="0"/>
        <v>0.1</v>
      </c>
      <c r="E16" s="67"/>
      <c r="F16" s="65"/>
      <c r="G16" s="65"/>
      <c r="H16" s="65"/>
      <c r="I16" s="63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3"/>
    </row>
    <row r="17" spans="1:21" ht="15" customHeight="1" x14ac:dyDescent="0.35">
      <c r="A17" s="91">
        <v>6</v>
      </c>
      <c r="B17" s="75">
        <f t="shared" si="1"/>
        <v>0.21848739495798319</v>
      </c>
      <c r="C17" s="75">
        <f t="shared" si="0"/>
        <v>0.1</v>
      </c>
      <c r="E17" s="67"/>
      <c r="F17" s="65"/>
      <c r="G17" s="65"/>
      <c r="H17" s="65"/>
      <c r="I17" s="63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3"/>
    </row>
    <row r="18" spans="1:21" ht="15" customHeight="1" x14ac:dyDescent="0.35">
      <c r="A18" s="91">
        <v>6</v>
      </c>
      <c r="B18" s="75">
        <f t="shared" si="1"/>
        <v>0.21848739495798319</v>
      </c>
      <c r="C18" s="75">
        <f t="shared" si="0"/>
        <v>0.1</v>
      </c>
      <c r="E18" s="67"/>
      <c r="F18" s="65"/>
      <c r="G18" s="65"/>
      <c r="H18" s="65"/>
      <c r="I18" s="63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3"/>
    </row>
    <row r="19" spans="1:21" ht="15" customHeight="1" x14ac:dyDescent="0.35">
      <c r="A19" s="91">
        <v>6</v>
      </c>
      <c r="B19" s="75">
        <f t="shared" si="1"/>
        <v>0.21848739495798319</v>
      </c>
      <c r="C19" s="75">
        <f t="shared" si="0"/>
        <v>0.1</v>
      </c>
      <c r="E19" s="67"/>
      <c r="F19" s="65"/>
      <c r="G19" s="65"/>
      <c r="H19" s="65"/>
      <c r="I19" s="63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3"/>
    </row>
    <row r="20" spans="1:21" ht="15" customHeight="1" x14ac:dyDescent="0.35">
      <c r="A20" s="91">
        <v>6</v>
      </c>
      <c r="B20" s="75">
        <f t="shared" si="1"/>
        <v>0.21848739495798319</v>
      </c>
      <c r="C20" s="75">
        <f t="shared" si="0"/>
        <v>0.1</v>
      </c>
      <c r="E20" s="67"/>
      <c r="F20" s="65"/>
      <c r="G20" s="65"/>
      <c r="H20" s="65"/>
      <c r="I20" s="63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3"/>
    </row>
    <row r="21" spans="1:21" ht="15" customHeight="1" x14ac:dyDescent="0.35">
      <c r="A21" s="91">
        <v>6</v>
      </c>
      <c r="B21" s="75">
        <f t="shared" si="1"/>
        <v>0.21848739495798319</v>
      </c>
      <c r="C21" s="75">
        <f t="shared" si="0"/>
        <v>0.1</v>
      </c>
      <c r="E21" s="67"/>
      <c r="F21" s="65"/>
      <c r="G21" s="65"/>
      <c r="H21" s="65"/>
      <c r="I21" s="63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3"/>
    </row>
    <row r="22" spans="1:21" ht="15" customHeight="1" x14ac:dyDescent="0.35">
      <c r="A22" s="91">
        <v>6</v>
      </c>
      <c r="B22" s="75">
        <f t="shared" si="1"/>
        <v>0.21848739495798319</v>
      </c>
      <c r="C22" s="75">
        <f t="shared" si="0"/>
        <v>0.1</v>
      </c>
      <c r="E22" s="67"/>
      <c r="F22" s="65"/>
      <c r="G22" s="65"/>
      <c r="H22" s="65"/>
      <c r="I22" s="63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3"/>
    </row>
    <row r="23" spans="1:21" ht="15" customHeight="1" x14ac:dyDescent="0.35">
      <c r="A23" s="91">
        <v>6</v>
      </c>
      <c r="B23" s="75">
        <f t="shared" si="1"/>
        <v>0.21848739495798319</v>
      </c>
      <c r="C23" s="75">
        <f t="shared" si="0"/>
        <v>0.1</v>
      </c>
      <c r="E23" s="67"/>
      <c r="F23" s="65"/>
      <c r="G23" s="65"/>
      <c r="H23" s="65"/>
      <c r="I23" s="63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3"/>
    </row>
    <row r="24" spans="1:21" ht="15" customHeight="1" x14ac:dyDescent="0.35">
      <c r="A24" s="91">
        <v>6</v>
      </c>
      <c r="B24" s="75">
        <f t="shared" si="1"/>
        <v>0.21848739495798319</v>
      </c>
      <c r="C24" s="75">
        <f t="shared" si="0"/>
        <v>0.1</v>
      </c>
      <c r="E24" s="67"/>
      <c r="F24" s="65"/>
      <c r="G24" s="65"/>
      <c r="H24" s="65"/>
      <c r="I24" s="63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3"/>
    </row>
    <row r="25" spans="1:21" ht="14.5" x14ac:dyDescent="0.35">
      <c r="A25" s="91">
        <v>6</v>
      </c>
      <c r="B25" s="75">
        <f t="shared" si="1"/>
        <v>0.21848739495798319</v>
      </c>
      <c r="C25" s="75">
        <f t="shared" si="0"/>
        <v>0.1</v>
      </c>
      <c r="E25" s="67"/>
      <c r="F25" s="65"/>
      <c r="G25" s="65"/>
      <c r="H25" s="65"/>
      <c r="I25" s="63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3"/>
    </row>
    <row r="26" spans="1:21" ht="14.5" x14ac:dyDescent="0.35">
      <c r="A26" s="91">
        <v>6</v>
      </c>
      <c r="B26" s="75">
        <f t="shared" si="1"/>
        <v>0.21848739495798319</v>
      </c>
      <c r="C26" s="75">
        <f t="shared" si="0"/>
        <v>0.1</v>
      </c>
      <c r="E26" s="67"/>
      <c r="F26" s="65"/>
      <c r="G26" s="65"/>
      <c r="H26" s="65"/>
      <c r="I26" s="63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3"/>
    </row>
    <row r="27" spans="1:21" ht="14.5" x14ac:dyDescent="0.35">
      <c r="A27" s="91">
        <v>6</v>
      </c>
      <c r="B27" s="75">
        <f t="shared" si="1"/>
        <v>0.21848739495798319</v>
      </c>
      <c r="C27" s="75">
        <f t="shared" si="0"/>
        <v>0.1</v>
      </c>
      <c r="E27" s="67"/>
      <c r="F27" s="65"/>
      <c r="G27" s="65"/>
      <c r="H27" s="65"/>
      <c r="I27" s="63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3"/>
    </row>
    <row r="28" spans="1:21" ht="14.5" x14ac:dyDescent="0.35">
      <c r="A28" s="91">
        <v>6</v>
      </c>
      <c r="B28" s="75">
        <f t="shared" si="1"/>
        <v>0.21848739495798319</v>
      </c>
      <c r="C28" s="75">
        <f t="shared" si="0"/>
        <v>0.1</v>
      </c>
      <c r="E28" s="67"/>
      <c r="F28" s="65"/>
      <c r="G28" s="65"/>
      <c r="H28" s="65"/>
      <c r="I28" s="63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3"/>
    </row>
    <row r="29" spans="1:21" ht="14.5" x14ac:dyDescent="0.35">
      <c r="A29" s="91">
        <v>7</v>
      </c>
      <c r="B29" s="75">
        <f t="shared" si="1"/>
        <v>0.31932773109243695</v>
      </c>
      <c r="C29" s="75">
        <f t="shared" si="0"/>
        <v>0.2</v>
      </c>
      <c r="E29" s="67"/>
      <c r="F29" s="65"/>
      <c r="G29" s="65"/>
      <c r="H29" s="65"/>
      <c r="I29" s="63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3"/>
    </row>
    <row r="30" spans="1:21" ht="14.5" x14ac:dyDescent="0.35">
      <c r="A30" s="91">
        <v>7</v>
      </c>
      <c r="B30" s="75">
        <f t="shared" si="1"/>
        <v>0.31932773109243695</v>
      </c>
      <c r="C30" s="75">
        <f t="shared" si="0"/>
        <v>0.2</v>
      </c>
      <c r="E30" s="67"/>
      <c r="F30" s="65"/>
      <c r="G30" s="65"/>
      <c r="H30" s="65"/>
      <c r="I30" s="63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3"/>
    </row>
    <row r="31" spans="1:21" thickBot="1" x14ac:dyDescent="0.4">
      <c r="A31" s="91">
        <v>7</v>
      </c>
      <c r="B31" s="75">
        <f t="shared" si="1"/>
        <v>0.31932773109243695</v>
      </c>
      <c r="C31" s="75">
        <f t="shared" si="0"/>
        <v>0.2</v>
      </c>
      <c r="E31" s="68"/>
      <c r="F31" s="69"/>
      <c r="G31" s="69"/>
      <c r="H31" s="69"/>
      <c r="I31" s="70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70"/>
    </row>
    <row r="32" spans="1:21" ht="14.5" x14ac:dyDescent="0.35">
      <c r="A32" s="91">
        <v>7</v>
      </c>
      <c r="B32" s="75">
        <f t="shared" si="1"/>
        <v>0.31932773109243695</v>
      </c>
      <c r="C32" s="75">
        <f t="shared" si="0"/>
        <v>0.2</v>
      </c>
    </row>
    <row r="33" spans="1:3" ht="14.5" x14ac:dyDescent="0.35">
      <c r="A33" s="91">
        <v>7</v>
      </c>
      <c r="B33" s="75">
        <f t="shared" si="1"/>
        <v>0.31932773109243695</v>
      </c>
      <c r="C33" s="75">
        <f t="shared" si="0"/>
        <v>0.2</v>
      </c>
    </row>
    <row r="34" spans="1:3" ht="14.5" x14ac:dyDescent="0.35">
      <c r="A34" s="91">
        <v>7</v>
      </c>
      <c r="B34" s="75">
        <f t="shared" si="1"/>
        <v>0.31932773109243695</v>
      </c>
      <c r="C34" s="75">
        <f t="shared" si="0"/>
        <v>0.2</v>
      </c>
    </row>
    <row r="35" spans="1:3" ht="14.5" x14ac:dyDescent="0.35">
      <c r="A35" s="91">
        <v>7</v>
      </c>
      <c r="B35" s="75">
        <f t="shared" si="1"/>
        <v>0.31932773109243695</v>
      </c>
      <c r="C35" s="75">
        <f t="shared" si="0"/>
        <v>0.2</v>
      </c>
    </row>
    <row r="36" spans="1:3" ht="14.5" x14ac:dyDescent="0.35">
      <c r="A36" s="91">
        <v>7</v>
      </c>
      <c r="B36" s="75">
        <f t="shared" si="1"/>
        <v>0.31932773109243695</v>
      </c>
      <c r="C36" s="75">
        <f t="shared" si="0"/>
        <v>0.2</v>
      </c>
    </row>
    <row r="37" spans="1:3" ht="14.5" x14ac:dyDescent="0.35">
      <c r="A37" s="91">
        <v>7</v>
      </c>
      <c r="B37" s="75">
        <f t="shared" si="1"/>
        <v>0.31932773109243695</v>
      </c>
      <c r="C37" s="75">
        <f t="shared" si="0"/>
        <v>0.2</v>
      </c>
    </row>
    <row r="38" spans="1:3" ht="14.5" x14ac:dyDescent="0.35">
      <c r="A38" s="91">
        <v>7</v>
      </c>
      <c r="B38" s="75">
        <f t="shared" si="1"/>
        <v>0.31932773109243695</v>
      </c>
      <c r="C38" s="75">
        <f t="shared" si="0"/>
        <v>0.2</v>
      </c>
    </row>
    <row r="39" spans="1:3" ht="14.5" x14ac:dyDescent="0.35">
      <c r="A39" s="91">
        <v>7</v>
      </c>
      <c r="B39" s="75">
        <f t="shared" si="1"/>
        <v>0.31932773109243695</v>
      </c>
      <c r="C39" s="75">
        <f t="shared" si="0"/>
        <v>0.2</v>
      </c>
    </row>
    <row r="40" spans="1:3" ht="14.5" x14ac:dyDescent="0.35">
      <c r="A40" s="91">
        <v>7</v>
      </c>
      <c r="B40" s="75">
        <f t="shared" si="1"/>
        <v>0.31932773109243695</v>
      </c>
      <c r="C40" s="75">
        <f t="shared" si="0"/>
        <v>0.2</v>
      </c>
    </row>
    <row r="41" spans="1:3" ht="14.5" x14ac:dyDescent="0.35">
      <c r="A41" s="91">
        <v>8</v>
      </c>
      <c r="B41" s="75">
        <f t="shared" si="1"/>
        <v>0.33613445378151263</v>
      </c>
      <c r="C41" s="75">
        <f t="shared" si="0"/>
        <v>0.3</v>
      </c>
    </row>
    <row r="42" spans="1:3" ht="14.5" x14ac:dyDescent="0.35">
      <c r="A42" s="91">
        <v>8</v>
      </c>
      <c r="B42" s="75">
        <f t="shared" si="1"/>
        <v>0.33613445378151263</v>
      </c>
      <c r="C42" s="75">
        <f t="shared" si="0"/>
        <v>0.3</v>
      </c>
    </row>
    <row r="43" spans="1:3" ht="14.5" x14ac:dyDescent="0.35">
      <c r="A43" s="91">
        <v>9</v>
      </c>
      <c r="B43" s="75">
        <f t="shared" si="1"/>
        <v>0.34453781512605042</v>
      </c>
      <c r="C43" s="75">
        <f t="shared" si="0"/>
        <v>0.4</v>
      </c>
    </row>
    <row r="44" spans="1:3" ht="14.5" x14ac:dyDescent="0.35">
      <c r="A44" s="91">
        <v>10</v>
      </c>
      <c r="B44" s="75">
        <f t="shared" si="1"/>
        <v>0.55462184873949583</v>
      </c>
      <c r="C44" s="75">
        <f t="shared" si="0"/>
        <v>0.5</v>
      </c>
    </row>
    <row r="45" spans="1:3" ht="14.5" x14ac:dyDescent="0.35">
      <c r="A45" s="91">
        <v>10</v>
      </c>
      <c r="B45" s="75">
        <f t="shared" si="1"/>
        <v>0.55462184873949583</v>
      </c>
      <c r="C45" s="75">
        <f t="shared" si="0"/>
        <v>0.5</v>
      </c>
    </row>
    <row r="46" spans="1:3" ht="14.5" x14ac:dyDescent="0.35">
      <c r="A46" s="91">
        <v>10</v>
      </c>
      <c r="B46" s="75">
        <f t="shared" si="1"/>
        <v>0.55462184873949583</v>
      </c>
      <c r="C46" s="75">
        <f t="shared" si="0"/>
        <v>0.5</v>
      </c>
    </row>
    <row r="47" spans="1:3" ht="14.5" x14ac:dyDescent="0.35">
      <c r="A47" s="91">
        <v>10</v>
      </c>
      <c r="B47" s="75">
        <f t="shared" si="1"/>
        <v>0.55462184873949583</v>
      </c>
      <c r="C47" s="75">
        <f t="shared" si="0"/>
        <v>0.5</v>
      </c>
    </row>
    <row r="48" spans="1:3" ht="14.5" x14ac:dyDescent="0.35">
      <c r="A48" s="91">
        <v>10</v>
      </c>
      <c r="B48" s="75">
        <f t="shared" si="1"/>
        <v>0.55462184873949583</v>
      </c>
      <c r="C48" s="75">
        <f t="shared" si="0"/>
        <v>0.5</v>
      </c>
    </row>
    <row r="49" spans="1:3" ht="14.5" x14ac:dyDescent="0.35">
      <c r="A49" s="91">
        <v>10</v>
      </c>
      <c r="B49" s="75">
        <f t="shared" si="1"/>
        <v>0.55462184873949583</v>
      </c>
      <c r="C49" s="75">
        <f t="shared" si="0"/>
        <v>0.5</v>
      </c>
    </row>
    <row r="50" spans="1:3" ht="14.5" x14ac:dyDescent="0.35">
      <c r="A50" s="91">
        <v>10</v>
      </c>
      <c r="B50" s="75">
        <f t="shared" si="1"/>
        <v>0.55462184873949583</v>
      </c>
      <c r="C50" s="75">
        <f t="shared" si="0"/>
        <v>0.5</v>
      </c>
    </row>
    <row r="51" spans="1:3" ht="14.5" x14ac:dyDescent="0.35">
      <c r="A51" s="91">
        <v>10</v>
      </c>
      <c r="B51" s="75">
        <f t="shared" si="1"/>
        <v>0.55462184873949583</v>
      </c>
      <c r="C51" s="75">
        <f t="shared" si="0"/>
        <v>0.5</v>
      </c>
    </row>
    <row r="52" spans="1:3" ht="14.5" x14ac:dyDescent="0.35">
      <c r="A52" s="91">
        <v>10</v>
      </c>
      <c r="B52" s="75">
        <f t="shared" si="1"/>
        <v>0.55462184873949583</v>
      </c>
      <c r="C52" s="75">
        <f t="shared" si="0"/>
        <v>0.5</v>
      </c>
    </row>
    <row r="53" spans="1:3" ht="14.5" x14ac:dyDescent="0.35">
      <c r="A53" s="91">
        <v>10</v>
      </c>
      <c r="B53" s="75">
        <f t="shared" si="1"/>
        <v>0.55462184873949583</v>
      </c>
      <c r="C53" s="75">
        <f t="shared" si="0"/>
        <v>0.5</v>
      </c>
    </row>
    <row r="54" spans="1:3" ht="14.5" x14ac:dyDescent="0.35">
      <c r="A54" s="91">
        <v>10</v>
      </c>
      <c r="B54" s="75">
        <f t="shared" si="1"/>
        <v>0.55462184873949583</v>
      </c>
      <c r="C54" s="75">
        <f t="shared" si="0"/>
        <v>0.5</v>
      </c>
    </row>
    <row r="55" spans="1:3" ht="14.5" x14ac:dyDescent="0.35">
      <c r="A55" s="91">
        <v>10</v>
      </c>
      <c r="B55" s="75">
        <f t="shared" si="1"/>
        <v>0.55462184873949583</v>
      </c>
      <c r="C55" s="75">
        <f t="shared" si="0"/>
        <v>0.5</v>
      </c>
    </row>
    <row r="56" spans="1:3" ht="14.5" x14ac:dyDescent="0.35">
      <c r="A56" s="91">
        <v>10</v>
      </c>
      <c r="B56" s="75">
        <f t="shared" si="1"/>
        <v>0.55462184873949583</v>
      </c>
      <c r="C56" s="75">
        <f t="shared" si="0"/>
        <v>0.5</v>
      </c>
    </row>
    <row r="57" spans="1:3" ht="14.5" x14ac:dyDescent="0.35">
      <c r="A57" s="91">
        <v>10</v>
      </c>
      <c r="B57" s="75">
        <f t="shared" si="1"/>
        <v>0.55462184873949583</v>
      </c>
      <c r="C57" s="75">
        <f t="shared" si="0"/>
        <v>0.5</v>
      </c>
    </row>
    <row r="58" spans="1:3" ht="14.5" x14ac:dyDescent="0.35">
      <c r="A58" s="91">
        <v>10</v>
      </c>
      <c r="B58" s="75">
        <f t="shared" si="1"/>
        <v>0.55462184873949583</v>
      </c>
      <c r="C58" s="75">
        <f t="shared" si="0"/>
        <v>0.5</v>
      </c>
    </row>
    <row r="59" spans="1:3" ht="14.5" x14ac:dyDescent="0.35">
      <c r="A59" s="91">
        <v>10</v>
      </c>
      <c r="B59" s="75">
        <f t="shared" si="1"/>
        <v>0.55462184873949583</v>
      </c>
      <c r="C59" s="75">
        <f t="shared" si="0"/>
        <v>0.5</v>
      </c>
    </row>
    <row r="60" spans="1:3" ht="14.5" x14ac:dyDescent="0.35">
      <c r="A60" s="91">
        <v>10</v>
      </c>
      <c r="B60" s="75">
        <f t="shared" si="1"/>
        <v>0.55462184873949583</v>
      </c>
      <c r="C60" s="75">
        <f t="shared" si="0"/>
        <v>0.5</v>
      </c>
    </row>
    <row r="61" spans="1:3" ht="14.5" x14ac:dyDescent="0.35">
      <c r="A61" s="91">
        <v>10</v>
      </c>
      <c r="B61" s="75">
        <f t="shared" si="1"/>
        <v>0.55462184873949583</v>
      </c>
      <c r="C61" s="75">
        <f t="shared" si="0"/>
        <v>0.5</v>
      </c>
    </row>
    <row r="62" spans="1:3" ht="14.5" x14ac:dyDescent="0.35">
      <c r="A62" s="91">
        <v>10</v>
      </c>
      <c r="B62" s="75">
        <f t="shared" si="1"/>
        <v>0.55462184873949583</v>
      </c>
      <c r="C62" s="75">
        <f t="shared" si="0"/>
        <v>0.5</v>
      </c>
    </row>
    <row r="63" spans="1:3" ht="14.5" x14ac:dyDescent="0.35">
      <c r="A63" s="91">
        <v>10</v>
      </c>
      <c r="B63" s="75">
        <f t="shared" si="1"/>
        <v>0.55462184873949583</v>
      </c>
      <c r="C63" s="75">
        <f t="shared" si="0"/>
        <v>0.5</v>
      </c>
    </row>
    <row r="64" spans="1:3" ht="14.5" x14ac:dyDescent="0.35">
      <c r="A64" s="91">
        <v>10</v>
      </c>
      <c r="B64" s="75">
        <f t="shared" si="1"/>
        <v>0.55462184873949583</v>
      </c>
      <c r="C64" s="75">
        <f t="shared" si="0"/>
        <v>0.5</v>
      </c>
    </row>
    <row r="65" spans="1:3" ht="14.5" x14ac:dyDescent="0.35">
      <c r="A65" s="91">
        <v>10</v>
      </c>
      <c r="B65" s="75">
        <f t="shared" si="1"/>
        <v>0.55462184873949583</v>
      </c>
      <c r="C65" s="75">
        <f t="shared" si="0"/>
        <v>0.5</v>
      </c>
    </row>
    <row r="66" spans="1:3" ht="14.5" x14ac:dyDescent="0.35">
      <c r="A66" s="91">
        <v>10</v>
      </c>
      <c r="B66" s="75">
        <f t="shared" si="1"/>
        <v>0.55462184873949583</v>
      </c>
      <c r="C66" s="75">
        <f t="shared" si="0"/>
        <v>0.5</v>
      </c>
    </row>
    <row r="67" spans="1:3" ht="14.5" x14ac:dyDescent="0.35">
      <c r="A67" s="91">
        <v>10</v>
      </c>
      <c r="B67" s="75">
        <f t="shared" si="1"/>
        <v>0.55462184873949583</v>
      </c>
      <c r="C67" s="75">
        <f t="shared" si="0"/>
        <v>0.5</v>
      </c>
    </row>
    <row r="68" spans="1:3" ht="14.5" x14ac:dyDescent="0.35">
      <c r="A68" s="91">
        <v>10</v>
      </c>
      <c r="B68" s="75">
        <f t="shared" ref="B68:B121" si="3">COUNTIF($A$3:$A$121,"&lt;="&amp;A68)/COUNT($A$3:$A$121)</f>
        <v>0.55462184873949583</v>
      </c>
      <c r="C68" s="75">
        <f t="shared" si="0"/>
        <v>0.5</v>
      </c>
    </row>
    <row r="69" spans="1:3" ht="14.5" x14ac:dyDescent="0.35">
      <c r="A69" s="91">
        <v>11</v>
      </c>
      <c r="B69" s="75">
        <f t="shared" si="3"/>
        <v>0.56302521008403361</v>
      </c>
      <c r="C69" s="75">
        <f t="shared" si="0"/>
        <v>0.6</v>
      </c>
    </row>
    <row r="70" spans="1:3" ht="14.5" x14ac:dyDescent="0.35">
      <c r="A70" s="91">
        <v>12</v>
      </c>
      <c r="B70" s="75">
        <f t="shared" si="3"/>
        <v>0.94117647058823528</v>
      </c>
      <c r="C70" s="75">
        <f t="shared" si="0"/>
        <v>0.7</v>
      </c>
    </row>
    <row r="71" spans="1:3" ht="14.5" x14ac:dyDescent="0.35">
      <c r="A71" s="91">
        <v>12</v>
      </c>
      <c r="B71" s="75">
        <f t="shared" si="3"/>
        <v>0.94117647058823528</v>
      </c>
      <c r="C71" s="75">
        <f t="shared" si="0"/>
        <v>0.7</v>
      </c>
    </row>
    <row r="72" spans="1:3" ht="14.5" x14ac:dyDescent="0.35">
      <c r="A72" s="91">
        <v>12</v>
      </c>
      <c r="B72" s="75">
        <f t="shared" si="3"/>
        <v>0.94117647058823528</v>
      </c>
      <c r="C72" s="75">
        <f t="shared" si="0"/>
        <v>0.7</v>
      </c>
    </row>
    <row r="73" spans="1:3" ht="14.5" x14ac:dyDescent="0.35">
      <c r="A73" s="91">
        <v>12</v>
      </c>
      <c r="B73" s="75">
        <f t="shared" si="3"/>
        <v>0.94117647058823528</v>
      </c>
      <c r="C73" s="75">
        <f t="shared" si="0"/>
        <v>0.7</v>
      </c>
    </row>
    <row r="74" spans="1:3" ht="14.5" x14ac:dyDescent="0.35">
      <c r="A74" s="91">
        <v>12</v>
      </c>
      <c r="B74" s="75">
        <f t="shared" si="3"/>
        <v>0.94117647058823528</v>
      </c>
      <c r="C74" s="75">
        <f t="shared" si="0"/>
        <v>0.7</v>
      </c>
    </row>
    <row r="75" spans="1:3" ht="14.5" x14ac:dyDescent="0.35">
      <c r="A75" s="91">
        <v>12</v>
      </c>
      <c r="B75" s="75">
        <f t="shared" si="3"/>
        <v>0.94117647058823528</v>
      </c>
      <c r="C75" s="75">
        <f t="shared" si="0"/>
        <v>0.7</v>
      </c>
    </row>
    <row r="76" spans="1:3" ht="14.5" x14ac:dyDescent="0.35">
      <c r="A76" s="91">
        <v>12</v>
      </c>
      <c r="B76" s="75">
        <f t="shared" si="3"/>
        <v>0.94117647058823528</v>
      </c>
      <c r="C76" s="75">
        <f t="shared" si="0"/>
        <v>0.7</v>
      </c>
    </row>
    <row r="77" spans="1:3" ht="14.5" x14ac:dyDescent="0.35">
      <c r="A77" s="91">
        <v>12</v>
      </c>
      <c r="B77" s="75">
        <f t="shared" si="3"/>
        <v>0.94117647058823528</v>
      </c>
      <c r="C77" s="75">
        <f t="shared" si="0"/>
        <v>0.7</v>
      </c>
    </row>
    <row r="78" spans="1:3" ht="14.5" x14ac:dyDescent="0.35">
      <c r="A78" s="91">
        <v>12</v>
      </c>
      <c r="B78" s="75">
        <f t="shared" si="3"/>
        <v>0.94117647058823528</v>
      </c>
      <c r="C78" s="75">
        <f t="shared" si="0"/>
        <v>0.7</v>
      </c>
    </row>
    <row r="79" spans="1:3" ht="14.5" x14ac:dyDescent="0.35">
      <c r="A79" s="91">
        <v>12</v>
      </c>
      <c r="B79" s="75">
        <f t="shared" si="3"/>
        <v>0.94117647058823528</v>
      </c>
      <c r="C79" s="75">
        <f t="shared" si="0"/>
        <v>0.7</v>
      </c>
    </row>
    <row r="80" spans="1:3" ht="14.5" x14ac:dyDescent="0.35">
      <c r="A80" s="91">
        <v>12</v>
      </c>
      <c r="B80" s="75">
        <f t="shared" si="3"/>
        <v>0.94117647058823528</v>
      </c>
      <c r="C80" s="75">
        <f t="shared" si="0"/>
        <v>0.7</v>
      </c>
    </row>
    <row r="81" spans="1:3" ht="14.5" x14ac:dyDescent="0.35">
      <c r="A81" s="91">
        <v>12</v>
      </c>
      <c r="B81" s="75">
        <f t="shared" si="3"/>
        <v>0.94117647058823528</v>
      </c>
      <c r="C81" s="75">
        <f t="shared" si="0"/>
        <v>0.7</v>
      </c>
    </row>
    <row r="82" spans="1:3" ht="14.5" x14ac:dyDescent="0.35">
      <c r="A82" s="91">
        <v>12</v>
      </c>
      <c r="B82" s="75">
        <f t="shared" si="3"/>
        <v>0.94117647058823528</v>
      </c>
      <c r="C82" s="75">
        <f t="shared" si="0"/>
        <v>0.7</v>
      </c>
    </row>
    <row r="83" spans="1:3" ht="14.5" x14ac:dyDescent="0.35">
      <c r="A83" s="91">
        <v>12</v>
      </c>
      <c r="B83" s="75">
        <f t="shared" si="3"/>
        <v>0.94117647058823528</v>
      </c>
      <c r="C83" s="75">
        <f t="shared" si="0"/>
        <v>0.7</v>
      </c>
    </row>
    <row r="84" spans="1:3" ht="14.5" x14ac:dyDescent="0.35">
      <c r="A84" s="91">
        <v>12</v>
      </c>
      <c r="B84" s="75">
        <f t="shared" si="3"/>
        <v>0.94117647058823528</v>
      </c>
      <c r="C84" s="75">
        <f t="shared" si="0"/>
        <v>0.7</v>
      </c>
    </row>
    <row r="85" spans="1:3" ht="14.5" x14ac:dyDescent="0.35">
      <c r="A85" s="91">
        <v>12</v>
      </c>
      <c r="B85" s="75">
        <f t="shared" si="3"/>
        <v>0.94117647058823528</v>
      </c>
      <c r="C85" s="75">
        <f t="shared" si="0"/>
        <v>0.7</v>
      </c>
    </row>
    <row r="86" spans="1:3" ht="14.5" x14ac:dyDescent="0.35">
      <c r="A86" s="91">
        <v>12</v>
      </c>
      <c r="B86" s="75">
        <f t="shared" si="3"/>
        <v>0.94117647058823528</v>
      </c>
      <c r="C86" s="75">
        <f t="shared" si="0"/>
        <v>0.7</v>
      </c>
    </row>
    <row r="87" spans="1:3" ht="14.5" x14ac:dyDescent="0.35">
      <c r="A87" s="91">
        <v>12</v>
      </c>
      <c r="B87" s="75">
        <f t="shared" si="3"/>
        <v>0.94117647058823528</v>
      </c>
      <c r="C87" s="75">
        <f t="shared" si="0"/>
        <v>0.7</v>
      </c>
    </row>
    <row r="88" spans="1:3" ht="14.5" x14ac:dyDescent="0.35">
      <c r="A88" s="91">
        <v>12</v>
      </c>
      <c r="B88" s="75">
        <f t="shared" si="3"/>
        <v>0.94117647058823528</v>
      </c>
      <c r="C88" s="75">
        <f t="shared" si="0"/>
        <v>0.7</v>
      </c>
    </row>
    <row r="89" spans="1:3" ht="14.5" x14ac:dyDescent="0.35">
      <c r="A89" s="91">
        <v>12</v>
      </c>
      <c r="B89" s="75">
        <f t="shared" si="3"/>
        <v>0.94117647058823528</v>
      </c>
      <c r="C89" s="75">
        <f t="shared" si="0"/>
        <v>0.7</v>
      </c>
    </row>
    <row r="90" spans="1:3" ht="14.5" x14ac:dyDescent="0.35">
      <c r="A90" s="91">
        <v>12</v>
      </c>
      <c r="B90" s="75">
        <f t="shared" si="3"/>
        <v>0.94117647058823528</v>
      </c>
      <c r="C90" s="75">
        <f t="shared" si="0"/>
        <v>0.7</v>
      </c>
    </row>
    <row r="91" spans="1:3" ht="14.5" x14ac:dyDescent="0.35">
      <c r="A91" s="91">
        <v>12</v>
      </c>
      <c r="B91" s="75">
        <f t="shared" si="3"/>
        <v>0.94117647058823528</v>
      </c>
      <c r="C91" s="75">
        <f t="shared" si="0"/>
        <v>0.7</v>
      </c>
    </row>
    <row r="92" spans="1:3" ht="14.5" x14ac:dyDescent="0.35">
      <c r="A92" s="91">
        <v>12</v>
      </c>
      <c r="B92" s="75">
        <f t="shared" si="3"/>
        <v>0.94117647058823528</v>
      </c>
      <c r="C92" s="75">
        <f t="shared" si="0"/>
        <v>0.7</v>
      </c>
    </row>
    <row r="93" spans="1:3" ht="14.5" x14ac:dyDescent="0.35">
      <c r="A93" s="91">
        <v>12</v>
      </c>
      <c r="B93" s="75">
        <f t="shared" si="3"/>
        <v>0.94117647058823528</v>
      </c>
      <c r="C93" s="75">
        <f t="shared" si="0"/>
        <v>0.7</v>
      </c>
    </row>
    <row r="94" spans="1:3" ht="14.5" x14ac:dyDescent="0.35">
      <c r="A94" s="91">
        <v>12</v>
      </c>
      <c r="B94" s="75">
        <f t="shared" si="3"/>
        <v>0.94117647058823528</v>
      </c>
      <c r="C94" s="75">
        <f t="shared" si="0"/>
        <v>0.7</v>
      </c>
    </row>
    <row r="95" spans="1:3" ht="14.5" x14ac:dyDescent="0.35">
      <c r="A95" s="91">
        <v>12</v>
      </c>
      <c r="B95" s="75">
        <f t="shared" si="3"/>
        <v>0.94117647058823528</v>
      </c>
      <c r="C95" s="75">
        <f t="shared" si="0"/>
        <v>0.7</v>
      </c>
    </row>
    <row r="96" spans="1:3" ht="14.5" x14ac:dyDescent="0.35">
      <c r="A96" s="91">
        <v>12</v>
      </c>
      <c r="B96" s="75">
        <f t="shared" si="3"/>
        <v>0.94117647058823528</v>
      </c>
      <c r="C96" s="75">
        <f t="shared" si="0"/>
        <v>0.7</v>
      </c>
    </row>
    <row r="97" spans="1:3" ht="14.5" x14ac:dyDescent="0.35">
      <c r="A97" s="91">
        <v>12</v>
      </c>
      <c r="B97" s="75">
        <f t="shared" si="3"/>
        <v>0.94117647058823528</v>
      </c>
      <c r="C97" s="75">
        <f t="shared" si="0"/>
        <v>0.7</v>
      </c>
    </row>
    <row r="98" spans="1:3" ht="14.5" x14ac:dyDescent="0.35">
      <c r="A98" s="91">
        <v>12</v>
      </c>
      <c r="B98" s="75">
        <f t="shared" si="3"/>
        <v>0.94117647058823528</v>
      </c>
      <c r="C98" s="75">
        <f t="shared" si="0"/>
        <v>0.7</v>
      </c>
    </row>
    <row r="99" spans="1:3" ht="14.5" x14ac:dyDescent="0.35">
      <c r="A99" s="91">
        <v>12</v>
      </c>
      <c r="B99" s="75">
        <f t="shared" si="3"/>
        <v>0.94117647058823528</v>
      </c>
      <c r="C99" s="75">
        <f t="shared" si="0"/>
        <v>0.7</v>
      </c>
    </row>
    <row r="100" spans="1:3" ht="14.5" x14ac:dyDescent="0.35">
      <c r="A100" s="91">
        <v>12</v>
      </c>
      <c r="B100" s="75">
        <f t="shared" si="3"/>
        <v>0.94117647058823528</v>
      </c>
      <c r="C100" s="75">
        <f t="shared" si="0"/>
        <v>0.7</v>
      </c>
    </row>
    <row r="101" spans="1:3" ht="14.5" x14ac:dyDescent="0.35">
      <c r="A101" s="91">
        <v>12</v>
      </c>
      <c r="B101" s="75">
        <f t="shared" si="3"/>
        <v>0.94117647058823528</v>
      </c>
      <c r="C101" s="75">
        <f t="shared" si="0"/>
        <v>0.7</v>
      </c>
    </row>
    <row r="102" spans="1:3" ht="14.5" x14ac:dyDescent="0.35">
      <c r="A102" s="91">
        <v>12</v>
      </c>
      <c r="B102" s="75">
        <f t="shared" si="3"/>
        <v>0.94117647058823528</v>
      </c>
      <c r="C102" s="75">
        <f t="shared" si="0"/>
        <v>0.7</v>
      </c>
    </row>
    <row r="103" spans="1:3" ht="14.5" x14ac:dyDescent="0.35">
      <c r="A103" s="91">
        <v>12</v>
      </c>
      <c r="B103" s="75">
        <f t="shared" si="3"/>
        <v>0.94117647058823528</v>
      </c>
      <c r="C103" s="75">
        <f t="shared" si="0"/>
        <v>0.7</v>
      </c>
    </row>
    <row r="104" spans="1:3" ht="14.5" x14ac:dyDescent="0.35">
      <c r="A104" s="91">
        <v>12</v>
      </c>
      <c r="B104" s="75">
        <f t="shared" si="3"/>
        <v>0.94117647058823528</v>
      </c>
      <c r="C104" s="75">
        <f t="shared" si="0"/>
        <v>0.7</v>
      </c>
    </row>
    <row r="105" spans="1:3" ht="14.5" x14ac:dyDescent="0.35">
      <c r="A105" s="91">
        <v>12</v>
      </c>
      <c r="B105" s="75">
        <f t="shared" si="3"/>
        <v>0.94117647058823528</v>
      </c>
      <c r="C105" s="75">
        <f t="shared" si="0"/>
        <v>0.7</v>
      </c>
    </row>
    <row r="106" spans="1:3" ht="14.5" x14ac:dyDescent="0.35">
      <c r="A106" s="91">
        <v>12</v>
      </c>
      <c r="B106" s="75">
        <f t="shared" si="3"/>
        <v>0.94117647058823528</v>
      </c>
      <c r="C106" s="75">
        <f t="shared" si="0"/>
        <v>0.7</v>
      </c>
    </row>
    <row r="107" spans="1:3" ht="14.5" x14ac:dyDescent="0.35">
      <c r="A107" s="91">
        <v>12</v>
      </c>
      <c r="B107" s="75">
        <f t="shared" si="3"/>
        <v>0.94117647058823528</v>
      </c>
      <c r="C107" s="75">
        <f t="shared" si="0"/>
        <v>0.7</v>
      </c>
    </row>
    <row r="108" spans="1:3" ht="14.5" x14ac:dyDescent="0.35">
      <c r="A108" s="91">
        <v>12</v>
      </c>
      <c r="B108" s="75">
        <f t="shared" si="3"/>
        <v>0.94117647058823528</v>
      </c>
      <c r="C108" s="75">
        <f t="shared" si="0"/>
        <v>0.7</v>
      </c>
    </row>
    <row r="109" spans="1:3" ht="14.5" x14ac:dyDescent="0.35">
      <c r="A109" s="91">
        <v>12</v>
      </c>
      <c r="B109" s="75">
        <f t="shared" si="3"/>
        <v>0.94117647058823528</v>
      </c>
      <c r="C109" s="75">
        <f t="shared" si="0"/>
        <v>0.7</v>
      </c>
    </row>
    <row r="110" spans="1:3" ht="14.5" x14ac:dyDescent="0.35">
      <c r="A110" s="91">
        <v>12</v>
      </c>
      <c r="B110" s="75">
        <f t="shared" si="3"/>
        <v>0.94117647058823528</v>
      </c>
      <c r="C110" s="75">
        <f t="shared" si="0"/>
        <v>0.7</v>
      </c>
    </row>
    <row r="111" spans="1:3" ht="14.5" x14ac:dyDescent="0.35">
      <c r="A111" s="91">
        <v>12</v>
      </c>
      <c r="B111" s="75">
        <f t="shared" si="3"/>
        <v>0.94117647058823528</v>
      </c>
      <c r="C111" s="75">
        <f t="shared" si="0"/>
        <v>0.7</v>
      </c>
    </row>
    <row r="112" spans="1:3" ht="14.5" x14ac:dyDescent="0.35">
      <c r="A112" s="91">
        <v>12</v>
      </c>
      <c r="B112" s="75">
        <f t="shared" si="3"/>
        <v>0.94117647058823528</v>
      </c>
      <c r="C112" s="75">
        <f t="shared" si="0"/>
        <v>0.7</v>
      </c>
    </row>
    <row r="113" spans="1:3" ht="14.5" x14ac:dyDescent="0.35">
      <c r="A113" s="91">
        <v>12</v>
      </c>
      <c r="B113" s="75">
        <f t="shared" si="3"/>
        <v>0.94117647058823528</v>
      </c>
      <c r="C113" s="75">
        <f t="shared" si="0"/>
        <v>0.7</v>
      </c>
    </row>
    <row r="114" spans="1:3" ht="14.5" x14ac:dyDescent="0.35">
      <c r="A114" s="91">
        <v>12</v>
      </c>
      <c r="B114" s="75">
        <f t="shared" si="3"/>
        <v>0.94117647058823528</v>
      </c>
      <c r="C114" s="75">
        <f t="shared" si="0"/>
        <v>0.7</v>
      </c>
    </row>
    <row r="115" spans="1:3" ht="14.5" x14ac:dyDescent="0.35">
      <c r="A115" s="91">
        <v>14</v>
      </c>
      <c r="B115" s="75">
        <f t="shared" si="3"/>
        <v>0.95798319327731096</v>
      </c>
      <c r="C115" s="75">
        <f t="shared" si="0"/>
        <v>0.9</v>
      </c>
    </row>
    <row r="116" spans="1:3" ht="14.5" x14ac:dyDescent="0.35">
      <c r="A116" s="91">
        <v>14</v>
      </c>
      <c r="B116" s="75">
        <f t="shared" si="3"/>
        <v>0.95798319327731096</v>
      </c>
      <c r="C116" s="75">
        <f t="shared" si="0"/>
        <v>0.9</v>
      </c>
    </row>
    <row r="117" spans="1:3" ht="14.5" x14ac:dyDescent="0.35">
      <c r="A117" s="91">
        <v>15</v>
      </c>
      <c r="B117" s="75">
        <f t="shared" si="3"/>
        <v>1</v>
      </c>
      <c r="C117" s="75">
        <f t="shared" si="0"/>
        <v>1</v>
      </c>
    </row>
    <row r="118" spans="1:3" ht="14.5" x14ac:dyDescent="0.35">
      <c r="A118" s="91">
        <v>15</v>
      </c>
      <c r="B118" s="75">
        <f t="shared" si="3"/>
        <v>1</v>
      </c>
      <c r="C118" s="75">
        <f t="shared" si="0"/>
        <v>1</v>
      </c>
    </row>
    <row r="119" spans="1:3" ht="14.5" x14ac:dyDescent="0.35">
      <c r="A119" s="91">
        <v>15</v>
      </c>
      <c r="B119" s="75">
        <f t="shared" si="3"/>
        <v>1</v>
      </c>
      <c r="C119" s="75">
        <f t="shared" si="0"/>
        <v>1</v>
      </c>
    </row>
    <row r="120" spans="1:3" ht="14.5" x14ac:dyDescent="0.35">
      <c r="A120" s="91">
        <v>15</v>
      </c>
      <c r="B120" s="75">
        <f t="shared" si="3"/>
        <v>1</v>
      </c>
      <c r="C120" s="75">
        <f t="shared" si="0"/>
        <v>1</v>
      </c>
    </row>
    <row r="121" spans="1:3" ht="14.5" x14ac:dyDescent="0.35">
      <c r="A121" s="91">
        <v>15</v>
      </c>
      <c r="B121" s="75">
        <f t="shared" si="3"/>
        <v>1</v>
      </c>
      <c r="C121" s="75">
        <f t="shared" si="0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4"/>
  <sheetViews>
    <sheetView tabSelected="1" zoomScale="53" workbookViewId="0">
      <selection activeCell="G2" sqref="G2"/>
    </sheetView>
  </sheetViews>
  <sheetFormatPr defaultColWidth="12.6640625" defaultRowHeight="15" customHeight="1" x14ac:dyDescent="0.3"/>
  <sheetData>
    <row r="1" spans="1:26" ht="14.5" x14ac:dyDescent="0.35">
      <c r="A1" s="30" t="s">
        <v>0</v>
      </c>
      <c r="B1" s="31" t="s">
        <v>26</v>
      </c>
      <c r="C1" s="31" t="s">
        <v>20</v>
      </c>
      <c r="H1" s="53"/>
    </row>
    <row r="2" spans="1:26" ht="14.5" x14ac:dyDescent="0.35">
      <c r="A2" s="32">
        <v>2</v>
      </c>
      <c r="B2" s="33">
        <f>_xlfn.NORM.DIST(A2,IBusJSQ!$F$2,IBusJSQ!$F$3,TRUE)</f>
        <v>0.1895192124787019</v>
      </c>
      <c r="C2" s="33">
        <f t="shared" ref="C2:C33" si="0">COUNTIF($A$2:$A$94,"&lt;="&amp;A2)/COUNT($A$2:$A$94)</f>
        <v>4.3010752688172046E-2</v>
      </c>
      <c r="D2" s="21"/>
      <c r="E2" s="101" t="s">
        <v>18</v>
      </c>
      <c r="F2" s="34">
        <f>AVERAGE(A2:A94)</f>
        <v>10.301075268817204</v>
      </c>
      <c r="H2" s="53"/>
    </row>
    <row r="3" spans="1:26" ht="14.5" x14ac:dyDescent="0.35">
      <c r="A3" s="32">
        <v>2</v>
      </c>
      <c r="B3" s="33">
        <f>_xlfn.NORM.DIST(A3,IBusJSQ!$F$2,IBusJSQ!$F$3,TRUE)</f>
        <v>0.1895192124787019</v>
      </c>
      <c r="C3" s="33">
        <f t="shared" si="0"/>
        <v>4.3010752688172046E-2</v>
      </c>
      <c r="D3" s="21"/>
      <c r="E3" s="10" t="s">
        <v>23</v>
      </c>
      <c r="F3" s="21">
        <f>_xlfn.STDEV.P(A2:A94)</f>
        <v>9.4365851147935498</v>
      </c>
    </row>
    <row r="4" spans="1:26" ht="14.5" x14ac:dyDescent="0.35">
      <c r="A4" s="32">
        <v>2</v>
      </c>
      <c r="B4" s="33">
        <f>_xlfn.NORM.DIST(A4,IBusJSQ!$F$2,IBusJSQ!$F$3,TRUE)</f>
        <v>0.1895192124787019</v>
      </c>
      <c r="C4" s="33">
        <f t="shared" si="0"/>
        <v>4.3010752688172046E-2</v>
      </c>
      <c r="D4" s="21"/>
    </row>
    <row r="5" spans="1:26" ht="14.5" x14ac:dyDescent="0.35">
      <c r="A5" s="32">
        <v>2</v>
      </c>
      <c r="B5" s="33">
        <f>_xlfn.NORM.DIST(A5,IBusJSQ!$F$2,IBusJSQ!$F$3,TRUE)</f>
        <v>0.1895192124787019</v>
      </c>
      <c r="C5" s="33">
        <f t="shared" si="0"/>
        <v>4.3010752688172046E-2</v>
      </c>
      <c r="D5" s="21"/>
    </row>
    <row r="6" spans="1:26" ht="14.5" x14ac:dyDescent="0.35">
      <c r="A6" s="32">
        <v>3</v>
      </c>
      <c r="B6" s="33">
        <f>_xlfn.NORM.DIST(A6,IBusJSQ!$F$2,IBusJSQ!$F$3,TRUE)</f>
        <v>0.21955444330385859</v>
      </c>
      <c r="C6" s="33">
        <f t="shared" si="0"/>
        <v>0.10752688172043011</v>
      </c>
      <c r="D6" s="21"/>
      <c r="E6" s="44" t="s">
        <v>26</v>
      </c>
      <c r="F6" s="44" t="s">
        <v>20</v>
      </c>
      <c r="G6" s="44" t="s">
        <v>0</v>
      </c>
      <c r="I6" s="44" t="s">
        <v>0</v>
      </c>
      <c r="J6" s="44">
        <v>2</v>
      </c>
      <c r="K6" s="44">
        <v>3</v>
      </c>
      <c r="L6" s="44">
        <v>4</v>
      </c>
      <c r="M6" s="44">
        <v>5</v>
      </c>
      <c r="N6" s="44">
        <v>7</v>
      </c>
      <c r="O6" s="44">
        <v>8</v>
      </c>
      <c r="P6" s="44">
        <v>9</v>
      </c>
      <c r="Q6" s="44">
        <v>10</v>
      </c>
      <c r="R6" s="44">
        <v>12</v>
      </c>
      <c r="S6" s="44">
        <v>15</v>
      </c>
      <c r="T6" s="44">
        <v>20</v>
      </c>
      <c r="U6" s="44">
        <v>29</v>
      </c>
      <c r="V6" s="44">
        <v>30</v>
      </c>
      <c r="W6" s="44">
        <v>34</v>
      </c>
      <c r="X6" s="44">
        <v>35</v>
      </c>
      <c r="Y6" s="44">
        <v>49</v>
      </c>
      <c r="Z6" s="44">
        <v>60</v>
      </c>
    </row>
    <row r="7" spans="1:26" ht="14.5" x14ac:dyDescent="0.35">
      <c r="A7" s="32">
        <v>3</v>
      </c>
      <c r="B7" s="33">
        <f>_xlfn.NORM.DIST(A7,IBusJSQ!$F$2,IBusJSQ!$F$3,TRUE)</f>
        <v>0.21955444330385859</v>
      </c>
      <c r="C7" s="33">
        <f t="shared" si="0"/>
        <v>0.10752688172043011</v>
      </c>
      <c r="D7" s="21"/>
      <c r="E7" s="56">
        <v>0.16385697629713919</v>
      </c>
      <c r="F7" s="56">
        <v>4.3010752688172046E-2</v>
      </c>
      <c r="G7" s="44">
        <v>2</v>
      </c>
      <c r="I7" s="74" t="s">
        <v>20</v>
      </c>
      <c r="J7" s="44">
        <f>COUNTIF($A$2:$A$94,J6)</f>
        <v>4</v>
      </c>
      <c r="K7" s="44">
        <f t="shared" ref="K7:Z7" si="1">COUNTIF($A$2:$A$94,K6)</f>
        <v>6</v>
      </c>
      <c r="L7" s="44">
        <f t="shared" si="1"/>
        <v>14</v>
      </c>
      <c r="M7" s="44">
        <f t="shared" si="1"/>
        <v>15</v>
      </c>
      <c r="N7" s="44">
        <f t="shared" si="1"/>
        <v>3</v>
      </c>
      <c r="O7" s="44">
        <f t="shared" si="1"/>
        <v>3</v>
      </c>
      <c r="P7" s="44">
        <f t="shared" si="1"/>
        <v>1</v>
      </c>
      <c r="Q7" s="44">
        <f t="shared" si="1"/>
        <v>13</v>
      </c>
      <c r="R7" s="44">
        <f t="shared" si="1"/>
        <v>14</v>
      </c>
      <c r="S7" s="44">
        <f t="shared" si="1"/>
        <v>10</v>
      </c>
      <c r="T7" s="44">
        <f t="shared" si="1"/>
        <v>1</v>
      </c>
      <c r="U7" s="44">
        <f t="shared" si="1"/>
        <v>1</v>
      </c>
      <c r="V7" s="44">
        <f t="shared" si="1"/>
        <v>2</v>
      </c>
      <c r="W7" s="44">
        <f t="shared" si="1"/>
        <v>1</v>
      </c>
      <c r="X7" s="44">
        <f t="shared" si="1"/>
        <v>1</v>
      </c>
      <c r="Y7" s="44">
        <f t="shared" si="1"/>
        <v>1</v>
      </c>
      <c r="Z7" s="44">
        <f t="shared" si="1"/>
        <v>1</v>
      </c>
    </row>
    <row r="8" spans="1:26" ht="14.5" x14ac:dyDescent="0.35">
      <c r="A8" s="32">
        <v>3</v>
      </c>
      <c r="B8" s="33">
        <f>_xlfn.NORM.DIST(A8,IBusJSQ!$F$2,IBusJSQ!$F$3,TRUE)</f>
        <v>0.21955444330385859</v>
      </c>
      <c r="C8" s="33">
        <f t="shared" si="0"/>
        <v>0.10752688172043011</v>
      </c>
      <c r="D8" s="21"/>
      <c r="E8" s="56">
        <v>0.19693554256269027</v>
      </c>
      <c r="F8" s="56">
        <v>0.10752688172043011</v>
      </c>
      <c r="G8" s="44">
        <v>3</v>
      </c>
      <c r="I8" s="74" t="s">
        <v>48</v>
      </c>
      <c r="J8" s="44">
        <f>_xlfn.NORM.DIST(J6,$F$2,$F$3,FALSE)*SUM($J$7:$Z$7)</f>
        <v>2.6127875250758863</v>
      </c>
      <c r="K8" s="44">
        <f>_xlfn.NORM.DIST(K6,$F$2,$F$3,FALSE)*SUM($J$7:$Z$7)</f>
        <v>2.8520037911048561</v>
      </c>
      <c r="L8" s="44">
        <f>_xlfn.NORM.DIST(L6,$F$2,$F$3,FALSE)*SUM($J$7:$Z$7)</f>
        <v>3.0783576987683925</v>
      </c>
      <c r="M8" s="44">
        <f>_xlfn.NORM.DIST(M6,$F$2,$F$3,FALSE)*SUM($J$7:$Z$7)</f>
        <v>3.2855724332732947</v>
      </c>
      <c r="N8" s="44">
        <f>_xlfn.NORM.DIST(N6,$F$2,$F$3,FALSE)*SUM($J$7:$Z$7)</f>
        <v>3.6187944138731774</v>
      </c>
      <c r="O8" s="44">
        <f>_xlfn.NORM.DIST(O6,$F$2,$F$3,FALSE)*SUM($J$7:$Z$7)</f>
        <v>3.7344342114275961</v>
      </c>
      <c r="P8" s="44">
        <f>_xlfn.NORM.DIST(P6,$F$2,$F$3,FALSE)*SUM($J$7:$Z$7)</f>
        <v>3.8107345202849205</v>
      </c>
      <c r="Q8" s="44">
        <f>_xlfn.NORM.DIST(Q6,$F$2,$F$3,FALSE)*SUM($J$7:$Z$7)</f>
        <v>3.845170083467877</v>
      </c>
      <c r="R8" s="44">
        <f>_xlfn.NORM.DIST(R6,$F$2,$F$3,FALSE)*SUM($J$7:$Z$7)</f>
        <v>3.7852817780984633</v>
      </c>
      <c r="S8" s="44">
        <f>_xlfn.NORM.DIST(S6,$F$2,$F$3,FALSE)*SUM($J$7:$Z$7)</f>
        <v>3.398556926639793</v>
      </c>
      <c r="T8" s="44">
        <f>_xlfn.NORM.DIST(T6,$F$2,$F$3,FALSE)*SUM($J$7:$Z$7)</f>
        <v>2.2685482901514828</v>
      </c>
      <c r="U8" s="44">
        <f>_xlfn.NORM.DIST(U6,$F$2,$F$3,FALSE)*SUM($J$7:$Z$7)</f>
        <v>0.54014703319783453</v>
      </c>
      <c r="V8" s="44">
        <f>_xlfn.NORM.DIST(V6,$F$2,$F$3,FALSE)*SUM($J$7:$Z$7)</f>
        <v>0.43538999397209988</v>
      </c>
      <c r="W8" s="44">
        <f>_xlfn.NORM.DIST(W6,$F$2,$F$3,FALSE)*SUM($J$7:$Z$7)</f>
        <v>0.16427596759211438</v>
      </c>
      <c r="X8" s="44">
        <f>_xlfn.NORM.DIST(X6,$F$2,$F$3,FALSE)*SUM($J$7:$Z$7)</f>
        <v>0.12518588960761518</v>
      </c>
      <c r="Y8" s="44">
        <f>_xlfn.NORM.DIST(Y6,$F$2,$F$3,FALSE)*SUM($J$7:$Z$7)</f>
        <v>8.5744656155025908E-4</v>
      </c>
      <c r="Z8" s="44">
        <f>_xlfn.NORM.DIST(Z6,$F$2,$F$3,FALSE)*SUM($J$7:$Z$7)</f>
        <v>3.6480210977245887E-6</v>
      </c>
    </row>
    <row r="9" spans="1:26" ht="14.5" x14ac:dyDescent="0.35">
      <c r="A9" s="32">
        <v>3</v>
      </c>
      <c r="B9" s="33">
        <f>_xlfn.NORM.DIST(A9,IBusJSQ!$F$2,IBusJSQ!$F$3,TRUE)</f>
        <v>0.21955444330385859</v>
      </c>
      <c r="C9" s="33">
        <f t="shared" si="0"/>
        <v>0.10752688172043011</v>
      </c>
      <c r="D9" s="21"/>
      <c r="E9" s="56">
        <v>0.2337638738777896</v>
      </c>
      <c r="F9" s="56">
        <v>0.25806451612903225</v>
      </c>
      <c r="G9" s="44">
        <v>4</v>
      </c>
    </row>
    <row r="10" spans="1:26" ht="14.5" x14ac:dyDescent="0.35">
      <c r="A10" s="32">
        <v>3</v>
      </c>
      <c r="B10" s="33">
        <f>_xlfn.NORM.DIST(A10,IBusJSQ!$F$2,IBusJSQ!$F$3,TRUE)</f>
        <v>0.21955444330385859</v>
      </c>
      <c r="C10" s="33">
        <f t="shared" si="0"/>
        <v>0.10752688172043011</v>
      </c>
      <c r="D10" s="21"/>
      <c r="E10" s="100">
        <v>0.27412093824636646</v>
      </c>
      <c r="F10" s="56">
        <v>0.41935483870967744</v>
      </c>
      <c r="G10" s="75">
        <v>5</v>
      </c>
    </row>
    <row r="11" spans="1:26" ht="14.5" x14ac:dyDescent="0.35">
      <c r="A11" s="32">
        <v>3</v>
      </c>
      <c r="B11" s="33">
        <f>_xlfn.NORM.DIST(A11,IBusJSQ!$F$2,IBusJSQ!$F$3,TRUE)</f>
        <v>0.21955444330385859</v>
      </c>
      <c r="C11" s="33">
        <f t="shared" si="0"/>
        <v>0.10752688172043011</v>
      </c>
      <c r="D11" s="21"/>
      <c r="E11" s="56">
        <v>0.31764799050869752</v>
      </c>
      <c r="F11" s="56">
        <v>0.44086021505376344</v>
      </c>
      <c r="G11" s="44">
        <v>6</v>
      </c>
      <c r="I11" s="74" t="s">
        <v>0</v>
      </c>
      <c r="J11" s="94" t="s">
        <v>53</v>
      </c>
      <c r="K11" s="74">
        <v>4</v>
      </c>
      <c r="L11" s="74">
        <v>5</v>
      </c>
      <c r="M11" s="94" t="s">
        <v>50</v>
      </c>
      <c r="N11" s="94">
        <v>12</v>
      </c>
      <c r="O11" s="74">
        <v>15</v>
      </c>
      <c r="P11" s="74" t="s">
        <v>54</v>
      </c>
      <c r="Q11" s="53"/>
    </row>
    <row r="12" spans="1:26" ht="14.5" x14ac:dyDescent="0.35">
      <c r="A12" s="32">
        <v>4</v>
      </c>
      <c r="B12" s="33">
        <f>_xlfn.NORM.DIST(A12,IBusJSQ!$F$2,IBusJSQ!$F$3,TRUE)</f>
        <v>0.25215350970283529</v>
      </c>
      <c r="C12" s="33">
        <f t="shared" si="0"/>
        <v>0.25806451612903225</v>
      </c>
      <c r="D12" s="21"/>
      <c r="E12" s="56">
        <v>0.36385428170176481</v>
      </c>
      <c r="F12" s="56">
        <v>0.4731182795698925</v>
      </c>
      <c r="G12" s="44">
        <v>7</v>
      </c>
      <c r="I12" s="74" t="s">
        <v>20</v>
      </c>
      <c r="J12" s="44">
        <f>SUM(J7:K7)</f>
        <v>10</v>
      </c>
      <c r="K12" s="44">
        <f>L7</f>
        <v>14</v>
      </c>
      <c r="L12" s="44">
        <f>M7</f>
        <v>15</v>
      </c>
      <c r="M12" s="44">
        <f>SUM(N7:Q7)</f>
        <v>20</v>
      </c>
      <c r="N12" s="44">
        <f>R7</f>
        <v>14</v>
      </c>
      <c r="O12" s="44">
        <f>S7</f>
        <v>10</v>
      </c>
      <c r="P12" s="44">
        <f>SUM(T7:Z7)</f>
        <v>8</v>
      </c>
    </row>
    <row r="13" spans="1:26" ht="14.5" x14ac:dyDescent="0.35">
      <c r="A13" s="32">
        <v>4</v>
      </c>
      <c r="B13" s="33">
        <f>_xlfn.NORM.DIST(A13,IBusJSQ!$F$2,IBusJSQ!$F$3,TRUE)</f>
        <v>0.25215350970283529</v>
      </c>
      <c r="C13" s="33">
        <f t="shared" si="0"/>
        <v>0.25806451612903225</v>
      </c>
      <c r="D13" s="21"/>
      <c r="E13" s="56">
        <v>0.41213182142856886</v>
      </c>
      <c r="F13" s="56">
        <v>0.5053763440860215</v>
      </c>
      <c r="G13" s="44">
        <v>8</v>
      </c>
      <c r="I13" s="74" t="s">
        <v>48</v>
      </c>
      <c r="J13" s="44">
        <f>SUM(J8:K8)</f>
        <v>5.464791316180742</v>
      </c>
      <c r="K13" s="44">
        <f>L8</f>
        <v>3.0783576987683925</v>
      </c>
      <c r="L13" s="44">
        <f>M8</f>
        <v>3.2855724332732947</v>
      </c>
      <c r="M13" s="44">
        <f>SUM(N8:Q8)</f>
        <v>15.009133229053571</v>
      </c>
      <c r="N13" s="44">
        <f>R8</f>
        <v>3.7852817780984633</v>
      </c>
      <c r="O13" s="44">
        <f>S8</f>
        <v>3.398556926639793</v>
      </c>
      <c r="P13" s="44">
        <f>SUM(T8:Z8)</f>
        <v>3.5344082691037948</v>
      </c>
    </row>
    <row r="14" spans="1:26" ht="14.5" x14ac:dyDescent="0.35">
      <c r="A14" s="32">
        <v>4</v>
      </c>
      <c r="B14" s="33">
        <f>_xlfn.NORM.DIST(A14,IBusJSQ!$F$2,IBusJSQ!$F$3,TRUE)</f>
        <v>0.25215350970283529</v>
      </c>
      <c r="C14" s="33">
        <f t="shared" si="0"/>
        <v>0.25806451612903225</v>
      </c>
      <c r="D14" s="21"/>
      <c r="E14" s="56">
        <v>0.46177862759029564</v>
      </c>
      <c r="F14" s="56">
        <v>0.5161290322580645</v>
      </c>
      <c r="G14" s="44">
        <v>9</v>
      </c>
    </row>
    <row r="15" spans="1:26" ht="14.5" x14ac:dyDescent="0.35">
      <c r="A15" s="32">
        <v>4</v>
      </c>
      <c r="B15" s="33">
        <f>_xlfn.NORM.DIST(A15,IBusJSQ!$F$2,IBusJSQ!$F$3,TRUE)</f>
        <v>0.25215350970283529</v>
      </c>
      <c r="C15" s="33">
        <f t="shared" si="0"/>
        <v>0.25806451612903225</v>
      </c>
      <c r="D15" s="21"/>
      <c r="E15" s="56">
        <v>0.51202904418645256</v>
      </c>
      <c r="F15" s="56">
        <v>0.65591397849462363</v>
      </c>
      <c r="G15" s="44">
        <v>10</v>
      </c>
    </row>
    <row r="16" spans="1:26" ht="14.5" x14ac:dyDescent="0.35">
      <c r="A16" s="32">
        <v>4</v>
      </c>
      <c r="B16" s="33">
        <f>_xlfn.NORM.DIST(A16,IBusJSQ!$F$2,IBusJSQ!$F$3,TRUE)</f>
        <v>0.25215350970283529</v>
      </c>
      <c r="C16" s="33">
        <f t="shared" si="0"/>
        <v>0.25806451612903225</v>
      </c>
      <c r="D16" s="21"/>
      <c r="E16" s="56">
        <v>0.61117329826885336</v>
      </c>
      <c r="F16" s="56">
        <v>0.80645161290322576</v>
      </c>
      <c r="G16" s="44">
        <v>12</v>
      </c>
    </row>
    <row r="17" spans="1:11" ht="14.5" x14ac:dyDescent="0.35">
      <c r="A17" s="32">
        <v>4</v>
      </c>
      <c r="B17" s="33">
        <f>_xlfn.NORM.DIST(A17,IBusJSQ!$F$2,IBusJSQ!$F$3,TRUE)</f>
        <v>0.25215350970283529</v>
      </c>
      <c r="C17" s="33">
        <f t="shared" si="0"/>
        <v>0.25806451612903225</v>
      </c>
      <c r="D17" s="21"/>
      <c r="E17" s="56">
        <v>0.74560101855079275</v>
      </c>
      <c r="F17" s="56">
        <v>0.91397849462365588</v>
      </c>
      <c r="G17" s="44">
        <v>15</v>
      </c>
      <c r="I17" s="53"/>
    </row>
    <row r="18" spans="1:11" ht="14.5" x14ac:dyDescent="0.35">
      <c r="A18" s="32">
        <v>4</v>
      </c>
      <c r="B18" s="33">
        <f>_xlfn.NORM.DIST(A18,IBusJSQ!$F$2,IBusJSQ!$F$3,TRUE)</f>
        <v>0.25215350970283529</v>
      </c>
      <c r="C18" s="33">
        <f t="shared" si="0"/>
        <v>0.25806451612903225</v>
      </c>
      <c r="D18" s="21"/>
      <c r="E18" s="56">
        <v>0.90169395447162748</v>
      </c>
      <c r="F18" s="56">
        <v>0.92473118279569888</v>
      </c>
      <c r="G18" s="44">
        <v>20</v>
      </c>
      <c r="I18" s="99"/>
      <c r="J18" s="41"/>
      <c r="K18" s="41"/>
    </row>
    <row r="19" spans="1:11" ht="14.5" x14ac:dyDescent="0.35">
      <c r="A19" s="32">
        <v>4</v>
      </c>
      <c r="B19" s="33">
        <f>_xlfn.NORM.DIST(A19,IBusJSQ!$F$2,IBusJSQ!$F$3,TRUE)</f>
        <v>0.25215350970283529</v>
      </c>
      <c r="C19" s="33">
        <f t="shared" si="0"/>
        <v>0.25806451612903225</v>
      </c>
      <c r="D19" s="21"/>
      <c r="E19" s="56">
        <v>0.99237234631364557</v>
      </c>
      <c r="F19" s="56">
        <v>0.93548387096774188</v>
      </c>
      <c r="G19" s="44">
        <v>29</v>
      </c>
      <c r="I19" s="53"/>
      <c r="J19" s="41"/>
      <c r="K19" s="41"/>
    </row>
    <row r="20" spans="1:11" ht="14.5" x14ac:dyDescent="0.35">
      <c r="A20" s="32">
        <v>4</v>
      </c>
      <c r="B20" s="33">
        <f>_xlfn.NORM.DIST(A20,IBusJSQ!$F$2,IBusJSQ!$F$3,TRUE)</f>
        <v>0.25215350970283529</v>
      </c>
      <c r="C20" s="33">
        <f t="shared" si="0"/>
        <v>0.25806451612903225</v>
      </c>
      <c r="D20" s="21"/>
      <c r="E20" s="56">
        <v>0.99465038040764009</v>
      </c>
      <c r="F20" s="56">
        <v>0.956989247311828</v>
      </c>
      <c r="G20" s="44">
        <v>30</v>
      </c>
      <c r="I20" s="53"/>
      <c r="J20" s="42"/>
      <c r="K20" s="41"/>
    </row>
    <row r="21" spans="1:11" ht="14.5" x14ac:dyDescent="0.35">
      <c r="A21" s="32">
        <v>4</v>
      </c>
      <c r="B21" s="33">
        <f>_xlfn.NORM.DIST(A21,IBusJSQ!$F$2,IBusJSQ!$F$3,TRUE)</f>
        <v>0.25215350970283529</v>
      </c>
      <c r="C21" s="33">
        <f t="shared" si="0"/>
        <v>0.25806451612903225</v>
      </c>
      <c r="D21" s="21"/>
      <c r="E21" s="56">
        <v>0.9988814860085472</v>
      </c>
      <c r="F21" s="56">
        <v>0.967741935483871</v>
      </c>
      <c r="G21" s="44">
        <v>34</v>
      </c>
      <c r="I21" s="99"/>
      <c r="J21" s="41"/>
      <c r="K21" s="41"/>
    </row>
    <row r="22" spans="1:11" ht="14.5" x14ac:dyDescent="0.35">
      <c r="A22" s="32">
        <v>4</v>
      </c>
      <c r="B22" s="33">
        <f>_xlfn.NORM.DIST(A22,IBusJSQ!$F$2,IBusJSQ!$F$3,TRUE)</f>
        <v>0.25215350970283529</v>
      </c>
      <c r="C22" s="33">
        <f t="shared" si="0"/>
        <v>0.25806451612903225</v>
      </c>
      <c r="D22" s="21"/>
      <c r="E22" s="56">
        <v>0.99927102325970341</v>
      </c>
      <c r="F22" s="56">
        <v>0.978494623655914</v>
      </c>
      <c r="G22" s="44">
        <v>35</v>
      </c>
      <c r="I22" s="99"/>
      <c r="J22" s="41"/>
      <c r="K22" s="41"/>
    </row>
    <row r="23" spans="1:11" ht="14.5" x14ac:dyDescent="0.35">
      <c r="A23" s="32">
        <v>4</v>
      </c>
      <c r="B23" s="33">
        <f>_xlfn.NORM.DIST(A23,IBusJSQ!$F$2,IBusJSQ!$F$3,TRUE)</f>
        <v>0.25215350970283529</v>
      </c>
      <c r="C23" s="33">
        <f t="shared" si="0"/>
        <v>0.25806451612903225</v>
      </c>
      <c r="D23" s="21"/>
      <c r="E23" s="56">
        <v>0.9999996260144266</v>
      </c>
      <c r="F23" s="56">
        <v>0.989247311827957</v>
      </c>
      <c r="G23" s="44">
        <v>49</v>
      </c>
      <c r="I23" s="53"/>
      <c r="J23" s="41"/>
      <c r="K23" s="41"/>
    </row>
    <row r="24" spans="1:11" ht="14.5" x14ac:dyDescent="0.35">
      <c r="A24" s="32">
        <v>4</v>
      </c>
      <c r="B24" s="33">
        <f>_xlfn.NORM.DIST(A24,IBusJSQ!$F$2,IBusJSQ!$F$3,TRUE)</f>
        <v>0.25215350970283529</v>
      </c>
      <c r="C24" s="33">
        <f t="shared" si="0"/>
        <v>0.25806451612903225</v>
      </c>
      <c r="D24" s="21"/>
      <c r="E24" s="44">
        <v>0.99999999988186172</v>
      </c>
      <c r="F24" s="44">
        <v>1</v>
      </c>
      <c r="G24" s="44">
        <v>60</v>
      </c>
      <c r="I24" s="53"/>
    </row>
    <row r="25" spans="1:11" ht="14.5" x14ac:dyDescent="0.35">
      <c r="A25" s="32">
        <v>4</v>
      </c>
      <c r="B25" s="33">
        <f>_xlfn.NORM.DIST(A25,IBusJSQ!$F$2,IBusJSQ!$F$3,TRUE)</f>
        <v>0.25215350970283529</v>
      </c>
      <c r="C25" s="33">
        <f t="shared" si="0"/>
        <v>0.25806451612903225</v>
      </c>
      <c r="D25" s="21"/>
    </row>
    <row r="26" spans="1:11" ht="14.5" x14ac:dyDescent="0.35">
      <c r="A26" s="32">
        <v>5</v>
      </c>
      <c r="B26" s="33">
        <f>_xlfn.NORM.DIST(A26,IBusJSQ!$F$2,IBusJSQ!$F$3,TRUE)</f>
        <v>0.28714052472776153</v>
      </c>
      <c r="C26" s="33">
        <f t="shared" si="0"/>
        <v>0.41935483870967744</v>
      </c>
      <c r="D26" s="21"/>
    </row>
    <row r="27" spans="1:11" ht="14.5" x14ac:dyDescent="0.35">
      <c r="A27" s="32">
        <v>5</v>
      </c>
      <c r="B27" s="33">
        <f>_xlfn.NORM.DIST(A27,IBusJSQ!$F$2,IBusJSQ!$F$3,TRUE)</f>
        <v>0.28714052472776153</v>
      </c>
      <c r="C27" s="33">
        <f t="shared" si="0"/>
        <v>0.41935483870967744</v>
      </c>
      <c r="D27" s="21"/>
    </row>
    <row r="28" spans="1:11" ht="14.5" x14ac:dyDescent="0.35">
      <c r="A28" s="32">
        <v>5</v>
      </c>
      <c r="B28" s="33">
        <f>_xlfn.NORM.DIST(A28,IBusJSQ!$F$2,IBusJSQ!$F$3,TRUE)</f>
        <v>0.28714052472776153</v>
      </c>
      <c r="C28" s="33">
        <f t="shared" si="0"/>
        <v>0.41935483870967744</v>
      </c>
      <c r="D28" s="21"/>
    </row>
    <row r="29" spans="1:11" ht="14.5" x14ac:dyDescent="0.35">
      <c r="A29" s="32">
        <v>5</v>
      </c>
      <c r="B29" s="33">
        <f>_xlfn.NORM.DIST(A29,IBusJSQ!$F$2,IBusJSQ!$F$3,TRUE)</f>
        <v>0.28714052472776153</v>
      </c>
      <c r="C29" s="33">
        <f t="shared" si="0"/>
        <v>0.41935483870967744</v>
      </c>
      <c r="D29" s="21"/>
    </row>
    <row r="30" spans="1:11" ht="14.5" x14ac:dyDescent="0.35">
      <c r="A30" s="32">
        <v>5</v>
      </c>
      <c r="B30" s="33">
        <f>_xlfn.NORM.DIST(A30,IBusJSQ!$F$2,IBusJSQ!$F$3,TRUE)</f>
        <v>0.28714052472776153</v>
      </c>
      <c r="C30" s="33">
        <f t="shared" si="0"/>
        <v>0.41935483870967744</v>
      </c>
      <c r="D30" s="21"/>
    </row>
    <row r="31" spans="1:11" ht="14.5" x14ac:dyDescent="0.35">
      <c r="A31" s="32">
        <v>5</v>
      </c>
      <c r="B31" s="33">
        <f>_xlfn.NORM.DIST(A31,IBusJSQ!$F$2,IBusJSQ!$F$3,TRUE)</f>
        <v>0.28714052472776153</v>
      </c>
      <c r="C31" s="33">
        <f t="shared" si="0"/>
        <v>0.41935483870967744</v>
      </c>
      <c r="D31" s="21"/>
    </row>
    <row r="32" spans="1:11" ht="14.5" x14ac:dyDescent="0.35">
      <c r="A32" s="32">
        <v>5</v>
      </c>
      <c r="B32" s="33">
        <f>_xlfn.NORM.DIST(A32,IBusJSQ!$F$2,IBusJSQ!$F$3,TRUE)</f>
        <v>0.28714052472776153</v>
      </c>
      <c r="C32" s="33">
        <f t="shared" si="0"/>
        <v>0.41935483870967744</v>
      </c>
      <c r="D32" s="21"/>
    </row>
    <row r="33" spans="1:4" ht="14.5" x14ac:dyDescent="0.35">
      <c r="A33" s="32">
        <v>5</v>
      </c>
      <c r="B33" s="33">
        <f>_xlfn.NORM.DIST(A33,IBusJSQ!$F$2,IBusJSQ!$F$3,TRUE)</f>
        <v>0.28714052472776153</v>
      </c>
      <c r="C33" s="33">
        <f t="shared" si="0"/>
        <v>0.41935483870967744</v>
      </c>
      <c r="D33" s="21"/>
    </row>
    <row r="34" spans="1:4" ht="14.5" x14ac:dyDescent="0.35">
      <c r="A34" s="32">
        <v>5</v>
      </c>
      <c r="B34" s="33">
        <f>_xlfn.NORM.DIST(A34,IBusJSQ!$F$2,IBusJSQ!$F$3,TRUE)</f>
        <v>0.28714052472776153</v>
      </c>
      <c r="C34" s="33">
        <f t="shared" ref="C34:C65" si="2">COUNTIF($A$2:$A$94,"&lt;="&amp;A34)/COUNT($A$2:$A$94)</f>
        <v>0.41935483870967744</v>
      </c>
      <c r="D34" s="21"/>
    </row>
    <row r="35" spans="1:4" ht="14.5" x14ac:dyDescent="0.35">
      <c r="A35" s="32">
        <v>5</v>
      </c>
      <c r="B35" s="33">
        <f>_xlfn.NORM.DIST(A35,IBusJSQ!$F$2,IBusJSQ!$F$3,TRUE)</f>
        <v>0.28714052472776153</v>
      </c>
      <c r="C35" s="33">
        <f t="shared" si="2"/>
        <v>0.41935483870967744</v>
      </c>
      <c r="D35" s="21"/>
    </row>
    <row r="36" spans="1:4" ht="14.5" x14ac:dyDescent="0.35">
      <c r="A36" s="32">
        <v>5</v>
      </c>
      <c r="B36" s="33">
        <f>_xlfn.NORM.DIST(A36,IBusJSQ!$F$2,IBusJSQ!$F$3,TRUE)</f>
        <v>0.28714052472776153</v>
      </c>
      <c r="C36" s="33">
        <f t="shared" si="2"/>
        <v>0.41935483870967744</v>
      </c>
      <c r="D36" s="21"/>
    </row>
    <row r="37" spans="1:4" ht="14.5" x14ac:dyDescent="0.35">
      <c r="A37" s="32">
        <v>5</v>
      </c>
      <c r="B37" s="33">
        <f>_xlfn.NORM.DIST(A37,IBusJSQ!$F$2,IBusJSQ!$F$3,TRUE)</f>
        <v>0.28714052472776153</v>
      </c>
      <c r="C37" s="33">
        <f t="shared" si="2"/>
        <v>0.41935483870967744</v>
      </c>
      <c r="D37" s="21"/>
    </row>
    <row r="38" spans="1:4" ht="14.5" x14ac:dyDescent="0.35">
      <c r="A38" s="32">
        <v>5</v>
      </c>
      <c r="B38" s="33">
        <f>_xlfn.NORM.DIST(A38,IBusJSQ!$F$2,IBusJSQ!$F$3,TRUE)</f>
        <v>0.28714052472776153</v>
      </c>
      <c r="C38" s="33">
        <f t="shared" si="2"/>
        <v>0.41935483870967744</v>
      </c>
      <c r="D38" s="21"/>
    </row>
    <row r="39" spans="1:4" ht="14.5" x14ac:dyDescent="0.35">
      <c r="A39" s="32">
        <v>5</v>
      </c>
      <c r="B39" s="33">
        <f>_xlfn.NORM.DIST(A39,IBusJSQ!$F$2,IBusJSQ!$F$3,TRUE)</f>
        <v>0.28714052472776153</v>
      </c>
      <c r="C39" s="33">
        <f t="shared" si="2"/>
        <v>0.41935483870967744</v>
      </c>
      <c r="D39" s="21"/>
    </row>
    <row r="40" spans="1:4" ht="14.5" x14ac:dyDescent="0.35">
      <c r="A40" s="32">
        <v>5</v>
      </c>
      <c r="B40" s="33">
        <f>_xlfn.NORM.DIST(A40,IBusJSQ!$F$2,IBusJSQ!$F$3,TRUE)</f>
        <v>0.28714052472776153</v>
      </c>
      <c r="C40" s="33">
        <f t="shared" si="2"/>
        <v>0.41935483870967744</v>
      </c>
      <c r="D40" s="21"/>
    </row>
    <row r="41" spans="1:4" ht="14.5" x14ac:dyDescent="0.35">
      <c r="A41" s="32">
        <v>6</v>
      </c>
      <c r="B41" s="33">
        <f>_xlfn.NORM.DIST(A41,IBusJSQ!$F$2,IBusJSQ!$F$3,TRUE)</f>
        <v>0.32427148330800815</v>
      </c>
      <c r="C41" s="33">
        <f t="shared" si="2"/>
        <v>0.44086021505376344</v>
      </c>
      <c r="D41" s="21"/>
    </row>
    <row r="42" spans="1:4" ht="14.5" x14ac:dyDescent="0.35">
      <c r="A42" s="32">
        <v>6</v>
      </c>
      <c r="B42" s="33">
        <f>_xlfn.NORM.DIST(A42,IBusJSQ!$F$2,IBusJSQ!$F$3,TRUE)</f>
        <v>0.32427148330800815</v>
      </c>
      <c r="C42" s="33">
        <f t="shared" si="2"/>
        <v>0.44086021505376344</v>
      </c>
      <c r="D42" s="21"/>
    </row>
    <row r="43" spans="1:4" ht="14.5" x14ac:dyDescent="0.35">
      <c r="A43" s="32">
        <v>7</v>
      </c>
      <c r="B43" s="33">
        <f>_xlfn.NORM.DIST(A43,IBusJSQ!$F$2,IBusJSQ!$F$3,TRUE)</f>
        <v>0.36323812444603182</v>
      </c>
      <c r="C43" s="33">
        <f t="shared" si="2"/>
        <v>0.4731182795698925</v>
      </c>
      <c r="D43" s="21"/>
    </row>
    <row r="44" spans="1:4" ht="14.5" x14ac:dyDescent="0.35">
      <c r="A44" s="32">
        <v>7</v>
      </c>
      <c r="B44" s="33">
        <f>_xlfn.NORM.DIST(A44,IBusJSQ!$F$2,IBusJSQ!$F$3,TRUE)</f>
        <v>0.36323812444603182</v>
      </c>
      <c r="C44" s="33">
        <f t="shared" si="2"/>
        <v>0.4731182795698925</v>
      </c>
      <c r="D44" s="21"/>
    </row>
    <row r="45" spans="1:4" ht="14.5" x14ac:dyDescent="0.35">
      <c r="A45" s="32">
        <v>7</v>
      </c>
      <c r="B45" s="33">
        <f>_xlfn.NORM.DIST(A45,IBusJSQ!$F$2,IBusJSQ!$F$3,TRUE)</f>
        <v>0.36323812444603182</v>
      </c>
      <c r="C45" s="33">
        <f t="shared" si="2"/>
        <v>0.4731182795698925</v>
      </c>
      <c r="D45" s="21"/>
    </row>
    <row r="46" spans="1:4" ht="14.5" x14ac:dyDescent="0.35">
      <c r="A46" s="32">
        <v>8</v>
      </c>
      <c r="B46" s="33">
        <f>_xlfn.NORM.DIST(A46,IBusJSQ!$F$2,IBusJSQ!$F$3,TRUE)</f>
        <v>0.40367497508620942</v>
      </c>
      <c r="C46" s="33">
        <f t="shared" si="2"/>
        <v>0.5053763440860215</v>
      </c>
      <c r="D46" s="21"/>
    </row>
    <row r="47" spans="1:4" ht="14.5" x14ac:dyDescent="0.35">
      <c r="A47" s="32">
        <v>8</v>
      </c>
      <c r="B47" s="33">
        <f>_xlfn.NORM.DIST(A47,IBusJSQ!$F$2,IBusJSQ!$F$3,TRUE)</f>
        <v>0.40367497508620942</v>
      </c>
      <c r="C47" s="33">
        <f t="shared" si="2"/>
        <v>0.5053763440860215</v>
      </c>
      <c r="D47" s="21"/>
    </row>
    <row r="48" spans="1:4" ht="14.5" x14ac:dyDescent="0.35">
      <c r="A48" s="32">
        <v>8</v>
      </c>
      <c r="B48" s="33">
        <f>_xlfn.NORM.DIST(A48,IBusJSQ!$F$2,IBusJSQ!$F$3,TRUE)</f>
        <v>0.40367497508620942</v>
      </c>
      <c r="C48" s="33">
        <f t="shared" si="2"/>
        <v>0.5053763440860215</v>
      </c>
      <c r="D48" s="21"/>
    </row>
    <row r="49" spans="1:4" ht="14.5" x14ac:dyDescent="0.35">
      <c r="A49" s="32">
        <v>9</v>
      </c>
      <c r="B49" s="33">
        <f>_xlfn.NORM.DIST(A49,IBusJSQ!$F$2,IBusJSQ!$F$3,TRUE)</f>
        <v>0.44516934911503148</v>
      </c>
      <c r="C49" s="33">
        <f t="shared" si="2"/>
        <v>0.5161290322580645</v>
      </c>
      <c r="D49" s="21"/>
    </row>
    <row r="50" spans="1:4" ht="14.5" x14ac:dyDescent="0.35">
      <c r="A50" s="32">
        <v>10</v>
      </c>
      <c r="B50" s="33">
        <f>_xlfn.NORM.DIST(A50,IBusJSQ!$F$2,IBusJSQ!$F$3,TRUE)</f>
        <v>0.48727386249334259</v>
      </c>
      <c r="C50" s="33">
        <f t="shared" si="2"/>
        <v>0.65591397849462363</v>
      </c>
      <c r="D50" s="21"/>
    </row>
    <row r="51" spans="1:4" ht="14.5" x14ac:dyDescent="0.35">
      <c r="A51" s="32">
        <v>10</v>
      </c>
      <c r="B51" s="33">
        <f>_xlfn.NORM.DIST(A51,IBusJSQ!$F$2,IBusJSQ!$F$3,TRUE)</f>
        <v>0.48727386249334259</v>
      </c>
      <c r="C51" s="33">
        <f t="shared" si="2"/>
        <v>0.65591397849462363</v>
      </c>
      <c r="D51" s="21"/>
    </row>
    <row r="52" spans="1:4" ht="14.5" x14ac:dyDescent="0.35">
      <c r="A52" s="32">
        <v>10</v>
      </c>
      <c r="B52" s="33">
        <f>_xlfn.NORM.DIST(A52,IBusJSQ!$F$2,IBusJSQ!$F$3,TRUE)</f>
        <v>0.48727386249334259</v>
      </c>
      <c r="C52" s="33">
        <f t="shared" si="2"/>
        <v>0.65591397849462363</v>
      </c>
      <c r="D52" s="21"/>
    </row>
    <row r="53" spans="1:4" ht="14.5" x14ac:dyDescent="0.35">
      <c r="A53" s="32">
        <v>10</v>
      </c>
      <c r="B53" s="33">
        <f>_xlfn.NORM.DIST(A53,IBusJSQ!$F$2,IBusJSQ!$F$3,TRUE)</f>
        <v>0.48727386249334259</v>
      </c>
      <c r="C53" s="33">
        <f t="shared" si="2"/>
        <v>0.65591397849462363</v>
      </c>
      <c r="D53" s="21"/>
    </row>
    <row r="54" spans="1:4" ht="14.5" x14ac:dyDescent="0.35">
      <c r="A54" s="32">
        <v>10</v>
      </c>
      <c r="B54" s="33">
        <f>_xlfn.NORM.DIST(A54,IBusJSQ!$F$2,IBusJSQ!$F$3,TRUE)</f>
        <v>0.48727386249334259</v>
      </c>
      <c r="C54" s="33">
        <f t="shared" si="2"/>
        <v>0.65591397849462363</v>
      </c>
      <c r="D54" s="21"/>
    </row>
    <row r="55" spans="1:4" ht="14.5" x14ac:dyDescent="0.35">
      <c r="A55" s="32">
        <v>10</v>
      </c>
      <c r="B55" s="33">
        <f>_xlfn.NORM.DIST(A55,IBusJSQ!$F$2,IBusJSQ!$F$3,TRUE)</f>
        <v>0.48727386249334259</v>
      </c>
      <c r="C55" s="33">
        <f t="shared" si="2"/>
        <v>0.65591397849462363</v>
      </c>
      <c r="D55" s="21"/>
    </row>
    <row r="56" spans="1:4" ht="14.5" x14ac:dyDescent="0.35">
      <c r="A56" s="32">
        <v>10</v>
      </c>
      <c r="B56" s="33">
        <f>_xlfn.NORM.DIST(A56,IBusJSQ!$F$2,IBusJSQ!$F$3,TRUE)</f>
        <v>0.48727386249334259</v>
      </c>
      <c r="C56" s="33">
        <f t="shared" si="2"/>
        <v>0.65591397849462363</v>
      </c>
      <c r="D56" s="21"/>
    </row>
    <row r="57" spans="1:4" ht="14.5" x14ac:dyDescent="0.35">
      <c r="A57" s="32">
        <v>10</v>
      </c>
      <c r="B57" s="33">
        <f>_xlfn.NORM.DIST(A57,IBusJSQ!$F$2,IBusJSQ!$F$3,TRUE)</f>
        <v>0.48727386249334259</v>
      </c>
      <c r="C57" s="33">
        <f t="shared" si="2"/>
        <v>0.65591397849462363</v>
      </c>
      <c r="D57" s="21"/>
    </row>
    <row r="58" spans="1:4" ht="14.5" x14ac:dyDescent="0.35">
      <c r="A58" s="32">
        <v>10</v>
      </c>
      <c r="B58" s="33">
        <f>_xlfn.NORM.DIST(A58,IBusJSQ!$F$2,IBusJSQ!$F$3,TRUE)</f>
        <v>0.48727386249334259</v>
      </c>
      <c r="C58" s="33">
        <f t="shared" si="2"/>
        <v>0.65591397849462363</v>
      </c>
      <c r="D58" s="21"/>
    </row>
    <row r="59" spans="1:4" ht="14.5" x14ac:dyDescent="0.35">
      <c r="A59" s="32">
        <v>10</v>
      </c>
      <c r="B59" s="33">
        <f>_xlfn.NORM.DIST(A59,IBusJSQ!$F$2,IBusJSQ!$F$3,TRUE)</f>
        <v>0.48727386249334259</v>
      </c>
      <c r="C59" s="33">
        <f t="shared" si="2"/>
        <v>0.65591397849462363</v>
      </c>
      <c r="D59" s="21"/>
    </row>
    <row r="60" spans="1:4" ht="14.5" x14ac:dyDescent="0.35">
      <c r="A60" s="32">
        <v>10</v>
      </c>
      <c r="B60" s="33">
        <f>_xlfn.NORM.DIST(A60,IBusJSQ!$F$2,IBusJSQ!$F$3,TRUE)</f>
        <v>0.48727386249334259</v>
      </c>
      <c r="C60" s="33">
        <f t="shared" si="2"/>
        <v>0.65591397849462363</v>
      </c>
      <c r="D60" s="21"/>
    </row>
    <row r="61" spans="1:4" ht="14.5" x14ac:dyDescent="0.35">
      <c r="A61" s="32">
        <v>10</v>
      </c>
      <c r="B61" s="33">
        <f>_xlfn.NORM.DIST(A61,IBusJSQ!$F$2,IBusJSQ!$F$3,TRUE)</f>
        <v>0.48727386249334259</v>
      </c>
      <c r="C61" s="33">
        <f t="shared" si="2"/>
        <v>0.65591397849462363</v>
      </c>
      <c r="D61" s="21"/>
    </row>
    <row r="62" spans="1:4" ht="14.5" x14ac:dyDescent="0.35">
      <c r="A62" s="32">
        <v>10</v>
      </c>
      <c r="B62" s="33">
        <f>_xlfn.NORM.DIST(A62,IBusJSQ!$F$2,IBusJSQ!$F$3,TRUE)</f>
        <v>0.48727386249334259</v>
      </c>
      <c r="C62" s="33">
        <f t="shared" si="2"/>
        <v>0.65591397849462363</v>
      </c>
      <c r="D62" s="21"/>
    </row>
    <row r="63" spans="1:4" ht="14.5" x14ac:dyDescent="0.35">
      <c r="A63" s="32">
        <v>12</v>
      </c>
      <c r="B63" s="33">
        <f>_xlfn.NORM.DIST(A63,IBusJSQ!$F$2,IBusJSQ!$F$3,TRUE)</f>
        <v>0.57143783423733963</v>
      </c>
      <c r="C63" s="33">
        <f t="shared" si="2"/>
        <v>0.80645161290322576</v>
      </c>
      <c r="D63" s="21"/>
    </row>
    <row r="64" spans="1:4" ht="14.5" x14ac:dyDescent="0.35">
      <c r="A64" s="32">
        <v>12</v>
      </c>
      <c r="B64" s="33">
        <f>_xlfn.NORM.DIST(A64,IBusJSQ!$F$2,IBusJSQ!$F$3,TRUE)</f>
        <v>0.57143783423733963</v>
      </c>
      <c r="C64" s="33">
        <f t="shared" si="2"/>
        <v>0.80645161290322576</v>
      </c>
      <c r="D64" s="21"/>
    </row>
    <row r="65" spans="1:4" ht="14.5" x14ac:dyDescent="0.35">
      <c r="A65" s="32">
        <v>12</v>
      </c>
      <c r="B65" s="33">
        <f>_xlfn.NORM.DIST(A65,IBusJSQ!$F$2,IBusJSQ!$F$3,TRUE)</f>
        <v>0.57143783423733963</v>
      </c>
      <c r="C65" s="33">
        <f t="shared" si="2"/>
        <v>0.80645161290322576</v>
      </c>
      <c r="D65" s="21"/>
    </row>
    <row r="66" spans="1:4" ht="14.5" x14ac:dyDescent="0.35">
      <c r="A66" s="32">
        <v>12</v>
      </c>
      <c r="B66" s="33">
        <f>_xlfn.NORM.DIST(A66,IBusJSQ!$F$2,IBusJSQ!$F$3,TRUE)</f>
        <v>0.57143783423733963</v>
      </c>
      <c r="C66" s="33">
        <f t="shared" ref="C66:C94" si="3">COUNTIF($A$2:$A$94,"&lt;="&amp;A66)/COUNT($A$2:$A$94)</f>
        <v>0.80645161290322576</v>
      </c>
      <c r="D66" s="21"/>
    </row>
    <row r="67" spans="1:4" ht="14.5" x14ac:dyDescent="0.35">
      <c r="A67" s="32">
        <v>12</v>
      </c>
      <c r="B67" s="33">
        <f>_xlfn.NORM.DIST(A67,IBusJSQ!$F$2,IBusJSQ!$F$3,TRUE)</f>
        <v>0.57143783423733963</v>
      </c>
      <c r="C67" s="33">
        <f t="shared" si="3"/>
        <v>0.80645161290322576</v>
      </c>
      <c r="D67" s="21"/>
    </row>
    <row r="68" spans="1:4" ht="14.5" x14ac:dyDescent="0.35">
      <c r="A68" s="32">
        <v>12</v>
      </c>
      <c r="B68" s="33">
        <f>_xlfn.NORM.DIST(A68,IBusJSQ!$F$2,IBusJSQ!$F$3,TRUE)</f>
        <v>0.57143783423733963</v>
      </c>
      <c r="C68" s="33">
        <f t="shared" si="3"/>
        <v>0.80645161290322576</v>
      </c>
      <c r="D68" s="21"/>
    </row>
    <row r="69" spans="1:4" ht="14.5" x14ac:dyDescent="0.35">
      <c r="A69" s="32">
        <v>12</v>
      </c>
      <c r="B69" s="33">
        <f>_xlfn.NORM.DIST(A69,IBusJSQ!$F$2,IBusJSQ!$F$3,TRUE)</f>
        <v>0.57143783423733963</v>
      </c>
      <c r="C69" s="33">
        <f t="shared" si="3"/>
        <v>0.80645161290322576</v>
      </c>
      <c r="D69" s="21"/>
    </row>
    <row r="70" spans="1:4" ht="14.5" x14ac:dyDescent="0.35">
      <c r="A70" s="32">
        <v>12</v>
      </c>
      <c r="B70" s="33">
        <f>_xlfn.NORM.DIST(A70,IBusJSQ!$F$2,IBusJSQ!$F$3,TRUE)</f>
        <v>0.57143783423733963</v>
      </c>
      <c r="C70" s="33">
        <f t="shared" si="3"/>
        <v>0.80645161290322576</v>
      </c>
      <c r="D70" s="21"/>
    </row>
    <row r="71" spans="1:4" ht="14.5" x14ac:dyDescent="0.35">
      <c r="A71" s="32">
        <v>12</v>
      </c>
      <c r="B71" s="33">
        <f>_xlfn.NORM.DIST(A71,IBusJSQ!$F$2,IBusJSQ!$F$3,TRUE)</f>
        <v>0.57143783423733963</v>
      </c>
      <c r="C71" s="33">
        <f t="shared" si="3"/>
        <v>0.80645161290322576</v>
      </c>
      <c r="D71" s="21"/>
    </row>
    <row r="72" spans="1:4" ht="14.5" x14ac:dyDescent="0.35">
      <c r="A72" s="32">
        <v>12</v>
      </c>
      <c r="B72" s="33">
        <f>_xlfn.NORM.DIST(A72,IBusJSQ!$F$2,IBusJSQ!$F$3,TRUE)</f>
        <v>0.57143783423733963</v>
      </c>
      <c r="C72" s="33">
        <f t="shared" si="3"/>
        <v>0.80645161290322576</v>
      </c>
      <c r="D72" s="21"/>
    </row>
    <row r="73" spans="1:4" ht="14.5" x14ac:dyDescent="0.35">
      <c r="A73" s="32">
        <v>12</v>
      </c>
      <c r="B73" s="33">
        <f>_xlfn.NORM.DIST(A73,IBusJSQ!$F$2,IBusJSQ!$F$3,TRUE)</f>
        <v>0.57143783423733963</v>
      </c>
      <c r="C73" s="33">
        <f t="shared" si="3"/>
        <v>0.80645161290322576</v>
      </c>
      <c r="D73" s="21"/>
    </row>
    <row r="74" spans="1:4" ht="14.5" x14ac:dyDescent="0.35">
      <c r="A74" s="32">
        <v>12</v>
      </c>
      <c r="B74" s="33">
        <f>_xlfn.NORM.DIST(A74,IBusJSQ!$F$2,IBusJSQ!$F$3,TRUE)</f>
        <v>0.57143783423733963</v>
      </c>
      <c r="C74" s="33">
        <f t="shared" si="3"/>
        <v>0.80645161290322576</v>
      </c>
      <c r="D74" s="21"/>
    </row>
    <row r="75" spans="1:4" ht="14.5" x14ac:dyDescent="0.35">
      <c r="A75" s="32">
        <v>12</v>
      </c>
      <c r="B75" s="33">
        <f>_xlfn.NORM.DIST(A75,IBusJSQ!$F$2,IBusJSQ!$F$3,TRUE)</f>
        <v>0.57143783423733963</v>
      </c>
      <c r="C75" s="33">
        <f t="shared" si="3"/>
        <v>0.80645161290322576</v>
      </c>
      <c r="D75" s="21"/>
    </row>
    <row r="76" spans="1:4" ht="14.5" x14ac:dyDescent="0.35">
      <c r="A76" s="32">
        <v>12</v>
      </c>
      <c r="B76" s="33">
        <f>_xlfn.NORM.DIST(A76,IBusJSQ!$F$2,IBusJSQ!$F$3,TRUE)</f>
        <v>0.57143783423733963</v>
      </c>
      <c r="C76" s="33">
        <f t="shared" si="3"/>
        <v>0.80645161290322576</v>
      </c>
      <c r="D76" s="21"/>
    </row>
    <row r="77" spans="1:4" ht="14.5" x14ac:dyDescent="0.35">
      <c r="A77" s="32">
        <v>15</v>
      </c>
      <c r="B77" s="33">
        <f>_xlfn.NORM.DIST(A77,IBusJSQ!$F$2,IBusJSQ!$F$3,TRUE)</f>
        <v>0.69073950534071804</v>
      </c>
      <c r="C77" s="33">
        <f t="shared" si="3"/>
        <v>0.91397849462365588</v>
      </c>
      <c r="D77" s="21"/>
    </row>
    <row r="78" spans="1:4" ht="14.5" x14ac:dyDescent="0.35">
      <c r="A78" s="32">
        <v>15</v>
      </c>
      <c r="B78" s="33">
        <f>_xlfn.NORM.DIST(A78,IBusJSQ!$F$2,IBusJSQ!$F$3,TRUE)</f>
        <v>0.69073950534071804</v>
      </c>
      <c r="C78" s="33">
        <f t="shared" si="3"/>
        <v>0.91397849462365588</v>
      </c>
      <c r="D78" s="21"/>
    </row>
    <row r="79" spans="1:4" ht="14.5" x14ac:dyDescent="0.35">
      <c r="A79" s="32">
        <v>15</v>
      </c>
      <c r="B79" s="33">
        <f>_xlfn.NORM.DIST(A79,IBusJSQ!$F$2,IBusJSQ!$F$3,TRUE)</f>
        <v>0.69073950534071804</v>
      </c>
      <c r="C79" s="33">
        <f t="shared" si="3"/>
        <v>0.91397849462365588</v>
      </c>
      <c r="D79" s="21"/>
    </row>
    <row r="80" spans="1:4" ht="14.5" x14ac:dyDescent="0.35">
      <c r="A80" s="32">
        <v>15</v>
      </c>
      <c r="B80" s="33">
        <f>_xlfn.NORM.DIST(A80,IBusJSQ!$F$2,IBusJSQ!$F$3,TRUE)</f>
        <v>0.69073950534071804</v>
      </c>
      <c r="C80" s="33">
        <f t="shared" si="3"/>
        <v>0.91397849462365588</v>
      </c>
      <c r="D80" s="21"/>
    </row>
    <row r="81" spans="1:4" ht="14.5" x14ac:dyDescent="0.35">
      <c r="A81" s="32">
        <v>15</v>
      </c>
      <c r="B81" s="33">
        <f>_xlfn.NORM.DIST(A81,IBusJSQ!$F$2,IBusJSQ!$F$3,TRUE)</f>
        <v>0.69073950534071804</v>
      </c>
      <c r="C81" s="33">
        <f t="shared" si="3"/>
        <v>0.91397849462365588</v>
      </c>
      <c r="D81" s="21"/>
    </row>
    <row r="82" spans="1:4" ht="14.5" x14ac:dyDescent="0.35">
      <c r="A82" s="32">
        <v>15</v>
      </c>
      <c r="B82" s="33">
        <f>_xlfn.NORM.DIST(A82,IBusJSQ!$F$2,IBusJSQ!$F$3,TRUE)</f>
        <v>0.69073950534071804</v>
      </c>
      <c r="C82" s="33">
        <f t="shared" si="3"/>
        <v>0.91397849462365588</v>
      </c>
      <c r="D82" s="21"/>
    </row>
    <row r="83" spans="1:4" ht="14.5" x14ac:dyDescent="0.35">
      <c r="A83" s="32">
        <v>15</v>
      </c>
      <c r="B83" s="33">
        <f>_xlfn.NORM.DIST(A83,IBusJSQ!$F$2,IBusJSQ!$F$3,TRUE)</f>
        <v>0.69073950534071804</v>
      </c>
      <c r="C83" s="33">
        <f t="shared" si="3"/>
        <v>0.91397849462365588</v>
      </c>
      <c r="D83" s="21"/>
    </row>
    <row r="84" spans="1:4" ht="14.5" x14ac:dyDescent="0.35">
      <c r="A84" s="32">
        <v>15</v>
      </c>
      <c r="B84" s="33">
        <f>_xlfn.NORM.DIST(A84,IBusJSQ!$F$2,IBusJSQ!$F$3,TRUE)</f>
        <v>0.69073950534071804</v>
      </c>
      <c r="C84" s="33">
        <f t="shared" si="3"/>
        <v>0.91397849462365588</v>
      </c>
      <c r="D84" s="21"/>
    </row>
    <row r="85" spans="1:4" ht="14.5" x14ac:dyDescent="0.35">
      <c r="A85" s="32">
        <v>15</v>
      </c>
      <c r="B85" s="33">
        <f>_xlfn.NORM.DIST(A85,IBusJSQ!$F$2,IBusJSQ!$F$3,TRUE)</f>
        <v>0.69073950534071804</v>
      </c>
      <c r="C85" s="33">
        <f t="shared" si="3"/>
        <v>0.91397849462365588</v>
      </c>
      <c r="D85" s="21"/>
    </row>
    <row r="86" spans="1:4" ht="14.5" x14ac:dyDescent="0.35">
      <c r="A86" s="32">
        <v>15</v>
      </c>
      <c r="B86" s="33">
        <f>_xlfn.NORM.DIST(A86,IBusJSQ!$F$2,IBusJSQ!$F$3,TRUE)</f>
        <v>0.69073950534071804</v>
      </c>
      <c r="C86" s="33">
        <f t="shared" si="3"/>
        <v>0.91397849462365588</v>
      </c>
      <c r="D86" s="21"/>
    </row>
    <row r="87" spans="1:4" ht="14.5" x14ac:dyDescent="0.35">
      <c r="A87" s="32">
        <v>20</v>
      </c>
      <c r="B87" s="33">
        <f>_xlfn.NORM.DIST(A87,IBusJSQ!$F$2,IBusJSQ!$F$3,TRUE)</f>
        <v>0.84797810543280039</v>
      </c>
      <c r="C87" s="33">
        <f t="shared" si="3"/>
        <v>0.92473118279569888</v>
      </c>
      <c r="D87" s="21"/>
    </row>
    <row r="88" spans="1:4" ht="14.5" x14ac:dyDescent="0.35">
      <c r="A88" s="32">
        <v>29</v>
      </c>
      <c r="B88" s="33">
        <f>_xlfn.NORM.DIST(A88,IBusJSQ!$F$2,IBusJSQ!$F$3,TRUE)</f>
        <v>0.97623435203105646</v>
      </c>
      <c r="C88" s="33">
        <f t="shared" si="3"/>
        <v>0.93548387096774188</v>
      </c>
      <c r="D88" s="21"/>
    </row>
    <row r="89" spans="1:4" ht="14.5" x14ac:dyDescent="0.35">
      <c r="A89" s="32">
        <v>30</v>
      </c>
      <c r="B89" s="33">
        <f>_xlfn.NORM.DIST(A89,IBusJSQ!$F$2,IBusJSQ!$F$3,TRUE)</f>
        <v>0.98157877450877307</v>
      </c>
      <c r="C89" s="33">
        <f t="shared" si="3"/>
        <v>0.956989247311828</v>
      </c>
      <c r="D89" s="21"/>
    </row>
    <row r="90" spans="1:4" ht="14.5" x14ac:dyDescent="0.35">
      <c r="A90" s="32">
        <v>30</v>
      </c>
      <c r="B90" s="33">
        <f>_xlfn.NORM.DIST(A90,IBusJSQ!$F$2,IBusJSQ!$F$3,TRUE)</f>
        <v>0.98157877450877307</v>
      </c>
      <c r="C90" s="33">
        <f t="shared" si="3"/>
        <v>0.956989247311828</v>
      </c>
      <c r="D90" s="21"/>
    </row>
    <row r="91" spans="1:4" ht="14.5" x14ac:dyDescent="0.35">
      <c r="A91" s="32">
        <v>34</v>
      </c>
      <c r="B91" s="33">
        <f>_xlfn.NORM.DIST(A91,IBusJSQ!$F$2,IBusJSQ!$F$3,TRUE)</f>
        <v>0.99398712462419991</v>
      </c>
      <c r="C91" s="33">
        <f t="shared" si="3"/>
        <v>0.967741935483871</v>
      </c>
      <c r="D91" s="21"/>
    </row>
    <row r="92" spans="1:4" ht="14.5" x14ac:dyDescent="0.35">
      <c r="A92" s="32">
        <v>35</v>
      </c>
      <c r="B92" s="33">
        <f>_xlfn.NORM.DIST(A92,IBusJSQ!$F$2,IBusJSQ!$F$3,TRUE)</f>
        <v>0.99556933692230953</v>
      </c>
      <c r="C92" s="33">
        <f t="shared" si="3"/>
        <v>0.978494623655914</v>
      </c>
      <c r="D92" s="21"/>
    </row>
    <row r="93" spans="1:4" ht="14.5" x14ac:dyDescent="0.35">
      <c r="A93" s="32">
        <v>49</v>
      </c>
      <c r="B93" s="33">
        <f>_xlfn.NORM.DIST(A93,IBusJSQ!$F$2,IBusJSQ!$F$3,TRUE)</f>
        <v>0.99997942675928808</v>
      </c>
      <c r="C93" s="33">
        <f t="shared" si="3"/>
        <v>0.989247311827957</v>
      </c>
      <c r="D93" s="21"/>
    </row>
    <row r="94" spans="1:4" ht="14.5" x14ac:dyDescent="0.35">
      <c r="A94" s="40">
        <v>60</v>
      </c>
      <c r="B94" s="33">
        <f>_xlfn.NORM.DIST(A94,IBusJSQ!$F$2,IBusJSQ!$F$3,TRUE)</f>
        <v>0.99999993052146163</v>
      </c>
      <c r="C94" s="33">
        <f t="shared" si="3"/>
        <v>1</v>
      </c>
      <c r="D94" s="2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4"/>
  <sheetViews>
    <sheetView topLeftCell="F1" zoomScale="58" workbookViewId="0">
      <selection activeCell="J6" sqref="J6"/>
    </sheetView>
  </sheetViews>
  <sheetFormatPr defaultColWidth="12.6640625" defaultRowHeight="15" customHeight="1" x14ac:dyDescent="0.3"/>
  <cols>
    <col min="1" max="1" width="9.4140625" bestFit="1" customWidth="1"/>
    <col min="2" max="2" width="14.1640625" customWidth="1"/>
    <col min="3" max="3" width="14" bestFit="1" customWidth="1"/>
    <col min="4" max="4" width="13" bestFit="1" customWidth="1"/>
    <col min="5" max="5" width="13.75" bestFit="1" customWidth="1"/>
    <col min="6" max="6" width="10" bestFit="1" customWidth="1"/>
    <col min="7" max="7" width="10.1640625" bestFit="1" customWidth="1"/>
    <col min="8" max="8" width="9.4140625" bestFit="1" customWidth="1"/>
    <col min="9" max="9" width="13.1640625" bestFit="1" customWidth="1"/>
    <col min="10" max="10" width="14" bestFit="1" customWidth="1"/>
    <col min="11" max="11" width="11" bestFit="1" customWidth="1"/>
    <col min="12" max="12" width="10.75" bestFit="1" customWidth="1"/>
  </cols>
  <sheetData>
    <row r="1" spans="1:27" ht="42.5" x14ac:dyDescent="0.35">
      <c r="A1" s="35"/>
      <c r="B1" s="36"/>
      <c r="D1" s="45" t="s">
        <v>35</v>
      </c>
      <c r="E1" s="39">
        <v>0.33333333333333331</v>
      </c>
      <c r="F1" s="45" t="s">
        <v>35</v>
      </c>
      <c r="G1" s="39">
        <v>0.91666666666666663</v>
      </c>
    </row>
    <row r="2" spans="1:27" ht="14.5" x14ac:dyDescent="0.35">
      <c r="A2" s="35"/>
      <c r="B2" s="36"/>
    </row>
    <row r="3" spans="1:27" s="43" customFormat="1" ht="30" customHeight="1" x14ac:dyDescent="0.35">
      <c r="A3" s="46" t="s">
        <v>27</v>
      </c>
      <c r="B3" s="46" t="s">
        <v>28</v>
      </c>
      <c r="C3" s="46" t="s">
        <v>29</v>
      </c>
      <c r="D3" s="46" t="s">
        <v>30</v>
      </c>
      <c r="E3" s="46" t="s">
        <v>31</v>
      </c>
      <c r="F3" s="46" t="s">
        <v>32</v>
      </c>
      <c r="G3" s="46" t="s">
        <v>33</v>
      </c>
      <c r="H3" s="46" t="s">
        <v>34</v>
      </c>
      <c r="I3" s="46" t="s">
        <v>37</v>
      </c>
      <c r="J3" s="46" t="s">
        <v>36</v>
      </c>
      <c r="K3" s="51" t="s">
        <v>38</v>
      </c>
      <c r="L3" s="51" t="s">
        <v>39</v>
      </c>
      <c r="M3" s="51" t="s">
        <v>40</v>
      </c>
      <c r="N3" s="51" t="s">
        <v>42</v>
      </c>
      <c r="O3" s="51" t="s">
        <v>43</v>
      </c>
      <c r="P3" s="51" t="s">
        <v>41</v>
      </c>
      <c r="Q3" s="51" t="s">
        <v>44</v>
      </c>
      <c r="R3" s="51" t="s">
        <v>45</v>
      </c>
      <c r="S3" s="37"/>
      <c r="T3" s="37"/>
      <c r="U3" s="37"/>
      <c r="V3" s="37"/>
      <c r="W3" s="37"/>
      <c r="X3" s="37"/>
      <c r="Y3" s="37"/>
      <c r="Z3" s="37"/>
      <c r="AA3" s="37"/>
    </row>
    <row r="4" spans="1:27" ht="14.5" x14ac:dyDescent="0.35">
      <c r="A4" s="47">
        <v>1</v>
      </c>
      <c r="B4" s="48">
        <f t="shared" ref="B4:B67" ca="1" si="0">RAND()*($G$1-$E$1)+$E$1</f>
        <v>0.72544628670451905</v>
      </c>
      <c r="C4" s="49">
        <f ca="1">RANDBETWEEN(0,VLOOKUP($B4,IBusJSQ!$E$6:$G$24,3,TRUE))</f>
        <v>10</v>
      </c>
      <c r="D4" s="44">
        <f ca="1">RANDBETWEEN(0,VLOOKUP($B4,ItrainJSQ!$F$5:$G$9,2,TRUE))</f>
        <v>6131</v>
      </c>
      <c r="E4" s="44" t="e">
        <f ca="1">RANDBETWEEN(0,VLOOKUP($B4,ItrainNP!$G$11:$G$16,2,TRUE))</f>
        <v>#N/A</v>
      </c>
      <c r="F4" s="44">
        <f ca="1">RANDBETWEEN(24,29)</f>
        <v>25</v>
      </c>
      <c r="G4" s="44">
        <f ca="1">RANDBETWEEN(7,8)</f>
        <v>7</v>
      </c>
      <c r="H4" s="44">
        <f ca="1">RANDBETWEEN(4,5)</f>
        <v>5</v>
      </c>
      <c r="I4" s="50">
        <f ca="1">B4+TIMEVALUE("00:"&amp;(C4+F4))</f>
        <v>0.74975184226007463</v>
      </c>
      <c r="J4" s="50" t="e">
        <f ca="1">B4+TIMEVALUE("00:"&amp;(D4+G4+E4+H4))</f>
        <v>#N/A</v>
      </c>
      <c r="K4" s="52">
        <f ca="1">(I4-B4)*24*60</f>
        <v>35.000000000000036</v>
      </c>
      <c r="L4" s="52" t="e">
        <f ca="1">(J4-B4)*24*60</f>
        <v>#N/A</v>
      </c>
      <c r="M4" s="44">
        <f ca="1">AVERAGE($K$4:K4)</f>
        <v>35.000000000000036</v>
      </c>
      <c r="N4" s="44">
        <f ca="1">M4 + 1.96 * _xlfn.STDEV.P($M$4:M4)/SQRT(COUNT($M$4:M4))</f>
        <v>35.000000000000036</v>
      </c>
      <c r="O4" s="44">
        <f ca="1">M4 - 1.96 * _xlfn.STDEV.P($M$4:M4)/SQRT(COUNT($M$4:M4))</f>
        <v>35.000000000000036</v>
      </c>
      <c r="P4" s="44" t="e">
        <f ca="1">AVERAGE($L$4:L4)</f>
        <v>#N/A</v>
      </c>
      <c r="Q4" s="44" t="e">
        <f ca="1">P4 + 1.96 * _xlfn.STDEV.P($P$4:P4)/SQRT(COUNT($P$4:P4))</f>
        <v>#N/A</v>
      </c>
      <c r="R4" s="44" t="e">
        <f ca="1">P4 - 1.96 * _xlfn.STDEV.P($P$4:P4)/SQRT(COUNT($P$4:P4))</f>
        <v>#N/A</v>
      </c>
    </row>
    <row r="5" spans="1:27" ht="14.5" x14ac:dyDescent="0.35">
      <c r="A5" s="47">
        <v>2</v>
      </c>
      <c r="B5" s="48">
        <f t="shared" ca="1" si="0"/>
        <v>0.55155071678707535</v>
      </c>
      <c r="C5" s="49">
        <f ca="1">RANDBETWEEN(0,VLOOKUP($B5,IBusJSQ!$E$6:$G$24,3,TRUE))</f>
        <v>8</v>
      </c>
      <c r="D5" s="44">
        <f ca="1">RANDBETWEEN(0,VLOOKUP($B5,ItrainJSQ!$F$5:$G$9,2,TRUE))</f>
        <v>0</v>
      </c>
      <c r="E5" s="44" t="e">
        <f ca="1">RANDBETWEEN(0,VLOOKUP($B5,ItrainNP!$G$11:$G$16,2,TRUE))</f>
        <v>#N/A</v>
      </c>
      <c r="F5" s="44">
        <f t="shared" ref="F5:F68" ca="1" si="1">RANDBETWEEN(24,29)</f>
        <v>26</v>
      </c>
      <c r="G5" s="44">
        <f t="shared" ref="G5:G68" ca="1" si="2">RANDBETWEEN(7,8)</f>
        <v>8</v>
      </c>
      <c r="H5" s="44">
        <f t="shared" ref="H5:H68" ca="1" si="3">RANDBETWEEN(4,5)</f>
        <v>5</v>
      </c>
      <c r="I5" s="50">
        <f t="shared" ref="I5:I68" ca="1" si="4">B5+TIMEVALUE("00:"&amp;(C5+F5))</f>
        <v>0.57516182789818648</v>
      </c>
      <c r="J5" s="50" t="e">
        <f t="shared" ref="J5:J68" ca="1" si="5">B5+TIMEVALUE("00:"&amp;(D5+G5+E5+H5))</f>
        <v>#N/A</v>
      </c>
      <c r="K5" s="52">
        <f t="shared" ref="K5:K68" ca="1" si="6">(I5-B5)*24*60</f>
        <v>34.000000000000043</v>
      </c>
      <c r="L5" s="52" t="e">
        <f t="shared" ref="L5:L68" ca="1" si="7">(J5-B5)*24*60</f>
        <v>#N/A</v>
      </c>
      <c r="M5" s="44">
        <f ca="1">AVERAGE($K$4:K5)</f>
        <v>34.500000000000043</v>
      </c>
      <c r="N5" s="44">
        <f ca="1">M5 + 1.96 * _xlfn.STDEV.P($M$4:M5)/SQRT(COUNT($M$4:M5))</f>
        <v>34.846482322781448</v>
      </c>
      <c r="O5" s="44">
        <f ca="1">M5 - 1.96 * _xlfn.STDEV.P($M$4:M5)/SQRT(COUNT($M$4:M5))</f>
        <v>34.153517677218638</v>
      </c>
      <c r="P5" s="44" t="e">
        <f ca="1">AVERAGE($L$4:L5)</f>
        <v>#N/A</v>
      </c>
      <c r="Q5" s="44" t="e">
        <f ca="1">P5 + 1.96 * _xlfn.STDEV.P($P$4:P5)/SQRT(COUNT($P$4:P5))</f>
        <v>#N/A</v>
      </c>
      <c r="R5" s="44" t="e">
        <f ca="1">P5 - 1.96 * _xlfn.STDEV.P($P$4:P5)/SQRT(COUNT($P$4:P5))</f>
        <v>#N/A</v>
      </c>
    </row>
    <row r="6" spans="1:27" ht="14.5" x14ac:dyDescent="0.35">
      <c r="A6" s="47">
        <v>3</v>
      </c>
      <c r="B6" s="48">
        <f t="shared" ca="1" si="0"/>
        <v>0.75672212124860483</v>
      </c>
      <c r="C6" s="49">
        <f ca="1">RANDBETWEEN(0,VLOOKUP($B6,IBusJSQ!$E$6:$G$24,3,TRUE))</f>
        <v>15</v>
      </c>
      <c r="D6" s="44">
        <f ca="1">RANDBETWEEN(0,VLOOKUP($B6,ItrainJSQ!$F$5:$G$9,2,TRUE))</f>
        <v>8820</v>
      </c>
      <c r="E6" s="44" t="e">
        <f ca="1">RANDBETWEEN(0,VLOOKUP($B6,ItrainNP!$G$11:$G$16,2,TRUE))</f>
        <v>#N/A</v>
      </c>
      <c r="F6" s="44">
        <f t="shared" ca="1" si="1"/>
        <v>28</v>
      </c>
      <c r="G6" s="44">
        <f t="shared" ca="1" si="2"/>
        <v>8</v>
      </c>
      <c r="H6" s="44">
        <f t="shared" ca="1" si="3"/>
        <v>4</v>
      </c>
      <c r="I6" s="50">
        <f t="shared" ca="1" si="4"/>
        <v>0.78658323235971594</v>
      </c>
      <c r="J6" s="50" t="e">
        <f t="shared" ca="1" si="5"/>
        <v>#N/A</v>
      </c>
      <c r="K6" s="52">
        <f t="shared" ca="1" si="6"/>
        <v>43.000000000000007</v>
      </c>
      <c r="L6" s="52" t="e">
        <f t="shared" ca="1" si="7"/>
        <v>#N/A</v>
      </c>
      <c r="M6" s="44">
        <f ca="1">AVERAGE($K$4:K6)</f>
        <v>37.333333333333364</v>
      </c>
      <c r="N6" s="44">
        <f ca="1">M6 + 1.96 * _xlfn.STDEV.P($M$4:M6)/SQRT(COUNT($M$4:M6))</f>
        <v>38.730622890653493</v>
      </c>
      <c r="O6" s="44">
        <f ca="1">M6 - 1.96 * _xlfn.STDEV.P($M$4:M6)/SQRT(COUNT($M$4:M6))</f>
        <v>35.936043776013236</v>
      </c>
      <c r="P6" s="44" t="e">
        <f ca="1">AVERAGE($L$4:L6)</f>
        <v>#N/A</v>
      </c>
      <c r="Q6" s="44" t="e">
        <f ca="1">P6 + 1.96 * _xlfn.STDEV.P($P$4:P6)/SQRT(COUNT($P$4:P6))</f>
        <v>#N/A</v>
      </c>
      <c r="R6" s="44" t="e">
        <f ca="1">P6 - 1.96 * _xlfn.STDEV.P($P$4:P6)/SQRT(COUNT($P$4:P6))</f>
        <v>#N/A</v>
      </c>
    </row>
    <row r="7" spans="1:27" ht="14.5" x14ac:dyDescent="0.35">
      <c r="A7" s="47">
        <v>4</v>
      </c>
      <c r="B7" s="48">
        <f t="shared" ca="1" si="0"/>
        <v>0.85509119454068738</v>
      </c>
      <c r="C7" s="49">
        <f ca="1">RANDBETWEEN(0,VLOOKUP($B7,IBusJSQ!$E$6:$G$24,3,TRUE))</f>
        <v>3</v>
      </c>
      <c r="D7" s="44">
        <f ca="1">RANDBETWEEN(0,VLOOKUP($B7,ItrainJSQ!$F$5:$G$9,2,TRUE))</f>
        <v>31281</v>
      </c>
      <c r="E7" s="44" t="e">
        <f ca="1">RANDBETWEEN(0,VLOOKUP($B7,ItrainNP!$G$11:$G$16,2,TRUE))</f>
        <v>#N/A</v>
      </c>
      <c r="F7" s="44">
        <f t="shared" ca="1" si="1"/>
        <v>27</v>
      </c>
      <c r="G7" s="44">
        <f t="shared" ca="1" si="2"/>
        <v>8</v>
      </c>
      <c r="H7" s="44">
        <f t="shared" ca="1" si="3"/>
        <v>4</v>
      </c>
      <c r="I7" s="50">
        <f t="shared" ca="1" si="4"/>
        <v>0.87592452787402075</v>
      </c>
      <c r="J7" s="50" t="e">
        <f t="shared" ca="1" si="5"/>
        <v>#N/A</v>
      </c>
      <c r="K7" s="52">
        <f t="shared" ca="1" si="6"/>
        <v>30.000000000000053</v>
      </c>
      <c r="L7" s="52" t="e">
        <f t="shared" ca="1" si="7"/>
        <v>#N/A</v>
      </c>
      <c r="M7" s="44">
        <f ca="1">AVERAGE($K$4:K7)</f>
        <v>35.500000000000036</v>
      </c>
      <c r="N7" s="44">
        <f ca="1">M7 + 1.96 * _xlfn.STDEV.P($M$4:M7)/SQRT(COUNT($M$4:M7))</f>
        <v>36.549027327257683</v>
      </c>
      <c r="O7" s="44">
        <f ca="1">M7 - 1.96 * _xlfn.STDEV.P($M$4:M7)/SQRT(COUNT($M$4:M7))</f>
        <v>34.450972672742388</v>
      </c>
      <c r="P7" s="44" t="e">
        <f ca="1">AVERAGE($L$4:L7)</f>
        <v>#N/A</v>
      </c>
      <c r="Q7" s="44" t="e">
        <f ca="1">P7 + 1.96 * _xlfn.STDEV.P($P$4:P7)/SQRT(COUNT($P$4:P7))</f>
        <v>#N/A</v>
      </c>
      <c r="R7" s="44" t="e">
        <f ca="1">P7 - 1.96 * _xlfn.STDEV.P($P$4:P7)/SQRT(COUNT($P$4:P7))</f>
        <v>#N/A</v>
      </c>
    </row>
    <row r="8" spans="1:27" ht="14.5" x14ac:dyDescent="0.35">
      <c r="A8" s="47">
        <v>5</v>
      </c>
      <c r="B8" s="48">
        <f t="shared" ca="1" si="0"/>
        <v>0.54225061951418307</v>
      </c>
      <c r="C8" s="49">
        <f ca="1">RANDBETWEEN(0,VLOOKUP($B8,IBusJSQ!$E$6:$G$24,3,TRUE))</f>
        <v>4</v>
      </c>
      <c r="D8" s="44">
        <f ca="1">RANDBETWEEN(0,VLOOKUP($B8,ItrainJSQ!$F$5:$G$9,2,TRUE))</f>
        <v>1</v>
      </c>
      <c r="E8" s="44" t="e">
        <f ca="1">RANDBETWEEN(0,VLOOKUP($B8,ItrainNP!$G$11:$G$16,2,TRUE))</f>
        <v>#N/A</v>
      </c>
      <c r="F8" s="44">
        <f t="shared" ca="1" si="1"/>
        <v>24</v>
      </c>
      <c r="G8" s="44">
        <f t="shared" ca="1" si="2"/>
        <v>8</v>
      </c>
      <c r="H8" s="44">
        <f t="shared" ca="1" si="3"/>
        <v>5</v>
      </c>
      <c r="I8" s="50">
        <f t="shared" ca="1" si="4"/>
        <v>0.56169506395862756</v>
      </c>
      <c r="J8" s="50" t="e">
        <f t="shared" ca="1" si="5"/>
        <v>#N/A</v>
      </c>
      <c r="K8" s="52">
        <f t="shared" ca="1" si="6"/>
        <v>28.00000000000006</v>
      </c>
      <c r="L8" s="52" t="e">
        <f t="shared" ca="1" si="7"/>
        <v>#N/A</v>
      </c>
      <c r="M8" s="44">
        <f ca="1">AVERAGE($K$4:K8)</f>
        <v>34.000000000000043</v>
      </c>
      <c r="N8" s="44">
        <f ca="1">M8 + 1.96 * _xlfn.STDEV.P($M$4:M8)/SQRT(COUNT($M$4:M8))</f>
        <v>35.006218178240836</v>
      </c>
      <c r="O8" s="44">
        <f ca="1">M8 - 1.96 * _xlfn.STDEV.P($M$4:M8)/SQRT(COUNT($M$4:M8))</f>
        <v>32.993781821759249</v>
      </c>
      <c r="P8" s="44" t="e">
        <f ca="1">AVERAGE($L$4:L8)</f>
        <v>#N/A</v>
      </c>
      <c r="Q8" s="44" t="e">
        <f ca="1">P8 + 1.96 * _xlfn.STDEV.P($P$4:P8)/SQRT(COUNT($P$4:P8))</f>
        <v>#N/A</v>
      </c>
      <c r="R8" s="44" t="e">
        <f ca="1">P8 - 1.96 * _xlfn.STDEV.P($P$4:P8)/SQRT(COUNT($P$4:P8))</f>
        <v>#N/A</v>
      </c>
    </row>
    <row r="9" spans="1:27" ht="14.5" x14ac:dyDescent="0.35">
      <c r="A9" s="47">
        <v>6</v>
      </c>
      <c r="B9" s="48">
        <f t="shared" ca="1" si="0"/>
        <v>0.62214602499414573</v>
      </c>
      <c r="C9" s="49">
        <f ca="1">RANDBETWEEN(0,VLOOKUP($B9,IBusJSQ!$E$6:$G$24,3,TRUE))</f>
        <v>10</v>
      </c>
      <c r="D9" s="44">
        <f ca="1">RANDBETWEEN(0,VLOOKUP($B9,ItrainJSQ!$F$5:$G$9,2,TRUE))</f>
        <v>2</v>
      </c>
      <c r="E9" s="44" t="e">
        <f ca="1">RANDBETWEEN(0,VLOOKUP($B9,ItrainNP!$G$11:$G$16,2,TRUE))</f>
        <v>#N/A</v>
      </c>
      <c r="F9" s="44">
        <f t="shared" ca="1" si="1"/>
        <v>27</v>
      </c>
      <c r="G9" s="44">
        <f t="shared" ca="1" si="2"/>
        <v>7</v>
      </c>
      <c r="H9" s="44">
        <f t="shared" ca="1" si="3"/>
        <v>4</v>
      </c>
      <c r="I9" s="50">
        <f t="shared" ca="1" si="4"/>
        <v>0.64784046943859019</v>
      </c>
      <c r="J9" s="50" t="e">
        <f t="shared" ca="1" si="5"/>
        <v>#N/A</v>
      </c>
      <c r="K9" s="52">
        <f t="shared" ca="1" si="6"/>
        <v>37.000000000000028</v>
      </c>
      <c r="L9" s="52" t="e">
        <f t="shared" ca="1" si="7"/>
        <v>#N/A</v>
      </c>
      <c r="M9" s="44">
        <f ca="1">AVERAGE($K$4:K9)</f>
        <v>34.500000000000036</v>
      </c>
      <c r="N9" s="44">
        <f ca="1">M9 + 1.96 * _xlfn.STDEV.P($M$4:M9)/SQRT(COUNT($M$4:M9))</f>
        <v>35.369123890736304</v>
      </c>
      <c r="O9" s="44">
        <f ca="1">M9 - 1.96 * _xlfn.STDEV.P($M$4:M9)/SQRT(COUNT($M$4:M9))</f>
        <v>33.630876109263767</v>
      </c>
      <c r="P9" s="44" t="e">
        <f ca="1">AVERAGE($L$4:L9)</f>
        <v>#N/A</v>
      </c>
      <c r="Q9" s="44" t="e">
        <f ca="1">P9 + 1.96 * _xlfn.STDEV.P($P$4:P9)/SQRT(COUNT($P$4:P9))</f>
        <v>#N/A</v>
      </c>
      <c r="R9" s="44" t="e">
        <f ca="1">P9 - 1.96 * _xlfn.STDEV.P($P$4:P9)/SQRT(COUNT($P$4:P9))</f>
        <v>#N/A</v>
      </c>
    </row>
    <row r="10" spans="1:27" ht="14.5" x14ac:dyDescent="0.35">
      <c r="A10" s="47">
        <v>7</v>
      </c>
      <c r="B10" s="48">
        <f t="shared" ca="1" si="0"/>
        <v>0.9029242151890704</v>
      </c>
      <c r="C10" s="49">
        <f ca="1">RANDBETWEEN(0,VLOOKUP($B10,IBusJSQ!$E$6:$G$24,3,TRUE))</f>
        <v>3</v>
      </c>
      <c r="D10" s="44">
        <f ca="1">RANDBETWEEN(0,VLOOKUP($B10,ItrainJSQ!$F$5:$G$9,2,TRUE))</f>
        <v>33907</v>
      </c>
      <c r="E10" s="44" t="e">
        <f ca="1">RANDBETWEEN(0,VLOOKUP($B10,ItrainNP!$G$11:$G$16,2,TRUE))</f>
        <v>#N/A</v>
      </c>
      <c r="F10" s="44">
        <f t="shared" ca="1" si="1"/>
        <v>26</v>
      </c>
      <c r="G10" s="44">
        <f t="shared" ca="1" si="2"/>
        <v>8</v>
      </c>
      <c r="H10" s="44">
        <f t="shared" ca="1" si="3"/>
        <v>5</v>
      </c>
      <c r="I10" s="50">
        <f t="shared" ca="1" si="4"/>
        <v>0.92306310407795933</v>
      </c>
      <c r="J10" s="50" t="e">
        <f t="shared" ca="1" si="5"/>
        <v>#N/A</v>
      </c>
      <c r="K10" s="52">
        <f t="shared" ca="1" si="6"/>
        <v>29.000000000000057</v>
      </c>
      <c r="L10" s="52" t="e">
        <f t="shared" ca="1" si="7"/>
        <v>#N/A</v>
      </c>
      <c r="M10" s="44">
        <f ca="1">AVERAGE($K$4:K10)</f>
        <v>33.714285714285758</v>
      </c>
      <c r="N10" s="44">
        <f ca="1">M10 + 1.96 * _xlfn.STDEV.P($M$4:M10)/SQRT(COUNT($M$4:M10))</f>
        <v>34.54576173976838</v>
      </c>
      <c r="O10" s="44">
        <f ca="1">M10 - 1.96 * _xlfn.STDEV.P($M$4:M10)/SQRT(COUNT($M$4:M10))</f>
        <v>32.882809688803135</v>
      </c>
      <c r="P10" s="44" t="e">
        <f ca="1">AVERAGE($L$4:L10)</f>
        <v>#N/A</v>
      </c>
      <c r="Q10" s="44" t="e">
        <f ca="1">P10 + 1.96 * _xlfn.STDEV.P($P$4:P10)/SQRT(COUNT($P$4:P10))</f>
        <v>#N/A</v>
      </c>
      <c r="R10" s="44" t="e">
        <f ca="1">P10 - 1.96 * _xlfn.STDEV.P($P$4:P10)/SQRT(COUNT($P$4:P10))</f>
        <v>#N/A</v>
      </c>
    </row>
    <row r="11" spans="1:27" ht="14.5" x14ac:dyDescent="0.35">
      <c r="A11" s="47">
        <v>8</v>
      </c>
      <c r="B11" s="48">
        <f t="shared" ca="1" si="0"/>
        <v>0.75193933807685176</v>
      </c>
      <c r="C11" s="49">
        <f ca="1">RANDBETWEEN(0,VLOOKUP($B11,IBusJSQ!$E$6:$G$24,3,TRUE))</f>
        <v>8</v>
      </c>
      <c r="D11" s="44">
        <f ca="1">RANDBETWEEN(0,VLOOKUP($B11,ItrainJSQ!$F$5:$G$9,2,TRUE))</f>
        <v>30044</v>
      </c>
      <c r="E11" s="44" t="e">
        <f ca="1">RANDBETWEEN(0,VLOOKUP($B11,ItrainNP!$G$11:$G$16,2,TRUE))</f>
        <v>#N/A</v>
      </c>
      <c r="F11" s="44">
        <f t="shared" ca="1" si="1"/>
        <v>24</v>
      </c>
      <c r="G11" s="44">
        <f t="shared" ca="1" si="2"/>
        <v>8</v>
      </c>
      <c r="H11" s="44">
        <f t="shared" ca="1" si="3"/>
        <v>4</v>
      </c>
      <c r="I11" s="50">
        <f t="shared" ca="1" si="4"/>
        <v>0.77416156029907401</v>
      </c>
      <c r="J11" s="50" t="e">
        <f t="shared" ca="1" si="5"/>
        <v>#N/A</v>
      </c>
      <c r="K11" s="52">
        <f t="shared" ca="1" si="6"/>
        <v>32.000000000000043</v>
      </c>
      <c r="L11" s="52" t="e">
        <f t="shared" ca="1" si="7"/>
        <v>#N/A</v>
      </c>
      <c r="M11" s="44">
        <f ca="1">AVERAGE($K$4:K11)</f>
        <v>33.500000000000043</v>
      </c>
      <c r="N11" s="44">
        <f ca="1">M11 + 1.96 * _xlfn.STDEV.P($M$4:M11)/SQRT(COUNT($M$4:M11))</f>
        <v>34.298453148629036</v>
      </c>
      <c r="O11" s="44">
        <f ca="1">M11 - 1.96 * _xlfn.STDEV.P($M$4:M11)/SQRT(COUNT($M$4:M11))</f>
        <v>32.701546851371049</v>
      </c>
      <c r="P11" s="44" t="e">
        <f ca="1">AVERAGE($L$4:L11)</f>
        <v>#N/A</v>
      </c>
      <c r="Q11" s="44" t="e">
        <f ca="1">P11 + 1.96 * _xlfn.STDEV.P($P$4:P11)/SQRT(COUNT($P$4:P11))</f>
        <v>#N/A</v>
      </c>
      <c r="R11" s="44" t="e">
        <f ca="1">P11 - 1.96 * _xlfn.STDEV.P($P$4:P11)/SQRT(COUNT($P$4:P11))</f>
        <v>#N/A</v>
      </c>
    </row>
    <row r="12" spans="1:27" ht="14.5" x14ac:dyDescent="0.35">
      <c r="A12" s="47">
        <v>9</v>
      </c>
      <c r="B12" s="48">
        <f t="shared" ca="1" si="0"/>
        <v>0.91116121372184011</v>
      </c>
      <c r="C12" s="49">
        <f ca="1">RANDBETWEEN(0,VLOOKUP($B12,IBusJSQ!$E$6:$G$24,3,TRUE))</f>
        <v>6</v>
      </c>
      <c r="D12" s="44">
        <f ca="1">RANDBETWEEN(0,VLOOKUP($B12,ItrainJSQ!$F$5:$G$9,2,TRUE))</f>
        <v>38623</v>
      </c>
      <c r="E12" s="44" t="e">
        <f ca="1">RANDBETWEEN(0,VLOOKUP($B12,ItrainNP!$G$11:$G$16,2,TRUE))</f>
        <v>#N/A</v>
      </c>
      <c r="F12" s="44">
        <f t="shared" ca="1" si="1"/>
        <v>28</v>
      </c>
      <c r="G12" s="44">
        <f t="shared" ca="1" si="2"/>
        <v>7</v>
      </c>
      <c r="H12" s="44">
        <f t="shared" ca="1" si="3"/>
        <v>5</v>
      </c>
      <c r="I12" s="50">
        <f t="shared" ca="1" si="4"/>
        <v>0.93477232483295125</v>
      </c>
      <c r="J12" s="50" t="e">
        <f t="shared" ca="1" si="5"/>
        <v>#N/A</v>
      </c>
      <c r="K12" s="52">
        <f t="shared" ca="1" si="6"/>
        <v>34.000000000000043</v>
      </c>
      <c r="L12" s="52" t="e">
        <f t="shared" ca="1" si="7"/>
        <v>#N/A</v>
      </c>
      <c r="M12" s="44">
        <f ca="1">AVERAGE($K$4:K12)</f>
        <v>33.5555555555556</v>
      </c>
      <c r="N12" s="44">
        <f ca="1">M12 + 1.96 * _xlfn.STDEV.P($M$4:M12)/SQRT(COUNT($M$4:M12))</f>
        <v>34.306869271174364</v>
      </c>
      <c r="O12" s="44">
        <f ca="1">M12 - 1.96 * _xlfn.STDEV.P($M$4:M12)/SQRT(COUNT($M$4:M12))</f>
        <v>32.804241839936836</v>
      </c>
      <c r="P12" s="44" t="e">
        <f ca="1">AVERAGE($L$4:L12)</f>
        <v>#N/A</v>
      </c>
      <c r="Q12" s="44" t="e">
        <f ca="1">P12 + 1.96 * _xlfn.STDEV.P($P$4:P12)/SQRT(COUNT($P$4:P12))</f>
        <v>#N/A</v>
      </c>
      <c r="R12" s="44" t="e">
        <f ca="1">P12 - 1.96 * _xlfn.STDEV.P($P$4:P12)/SQRT(COUNT($P$4:P12))</f>
        <v>#N/A</v>
      </c>
    </row>
    <row r="13" spans="1:27" ht="14.5" x14ac:dyDescent="0.35">
      <c r="A13" s="47">
        <v>10</v>
      </c>
      <c r="B13" s="48">
        <f t="shared" ca="1" si="0"/>
        <v>0.77867714877726546</v>
      </c>
      <c r="C13" s="49">
        <f ca="1">RANDBETWEEN(0,VLOOKUP($B13,IBusJSQ!$E$6:$G$24,3,TRUE))</f>
        <v>11</v>
      </c>
      <c r="D13" s="44">
        <f ca="1">RANDBETWEEN(0,VLOOKUP($B13,ItrainJSQ!$F$5:$G$9,2,TRUE))</f>
        <v>38139</v>
      </c>
      <c r="E13" s="44" t="e">
        <f ca="1">RANDBETWEEN(0,VLOOKUP($B13,ItrainNP!$G$11:$G$16,2,TRUE))</f>
        <v>#N/A</v>
      </c>
      <c r="F13" s="44">
        <f t="shared" ca="1" si="1"/>
        <v>25</v>
      </c>
      <c r="G13" s="44">
        <f t="shared" ca="1" si="2"/>
        <v>8</v>
      </c>
      <c r="H13" s="44">
        <f t="shared" ca="1" si="3"/>
        <v>5</v>
      </c>
      <c r="I13" s="50">
        <f t="shared" ca="1" si="4"/>
        <v>0.80367714877726548</v>
      </c>
      <c r="J13" s="50" t="e">
        <f t="shared" ca="1" si="5"/>
        <v>#N/A</v>
      </c>
      <c r="K13" s="52">
        <f t="shared" ca="1" si="6"/>
        <v>36.000000000000028</v>
      </c>
      <c r="L13" s="52" t="e">
        <f t="shared" ca="1" si="7"/>
        <v>#N/A</v>
      </c>
      <c r="M13" s="44">
        <f ca="1">AVERAGE($K$4:K13)</f>
        <v>33.800000000000047</v>
      </c>
      <c r="N13" s="44">
        <f ca="1">M13 + 1.96 * _xlfn.STDEV.P($M$4:M13)/SQRT(COUNT($M$4:M13))</f>
        <v>34.493265189813734</v>
      </c>
      <c r="O13" s="44">
        <f ca="1">M13 - 1.96 * _xlfn.STDEV.P($M$4:M13)/SQRT(COUNT($M$4:M13))</f>
        <v>33.10673481018636</v>
      </c>
      <c r="P13" s="44" t="e">
        <f ca="1">AVERAGE($L$4:L13)</f>
        <v>#N/A</v>
      </c>
      <c r="Q13" s="44" t="e">
        <f ca="1">P13 + 1.96 * _xlfn.STDEV.P($P$4:P13)/SQRT(COUNT($P$4:P13))</f>
        <v>#N/A</v>
      </c>
      <c r="R13" s="44" t="e">
        <f ca="1">P13 - 1.96 * _xlfn.STDEV.P($P$4:P13)/SQRT(COUNT($P$4:P13))</f>
        <v>#N/A</v>
      </c>
    </row>
    <row r="14" spans="1:27" ht="14.5" x14ac:dyDescent="0.35">
      <c r="A14" s="47">
        <v>11</v>
      </c>
      <c r="B14" s="48">
        <f t="shared" ca="1" si="0"/>
        <v>0.54581280321229619</v>
      </c>
      <c r="C14" s="49">
        <f ca="1">RANDBETWEEN(0,VLOOKUP($B14,IBusJSQ!$E$6:$G$24,3,TRUE))</f>
        <v>2</v>
      </c>
      <c r="D14" s="44">
        <f ca="1">RANDBETWEEN(0,VLOOKUP($B14,ItrainJSQ!$F$5:$G$9,2,TRUE))</f>
        <v>2</v>
      </c>
      <c r="E14" s="44" t="e">
        <f ca="1">RANDBETWEEN(0,VLOOKUP($B14,ItrainNP!$G$11:$G$16,2,TRUE))</f>
        <v>#N/A</v>
      </c>
      <c r="F14" s="44">
        <f t="shared" ca="1" si="1"/>
        <v>25</v>
      </c>
      <c r="G14" s="44">
        <f t="shared" ca="1" si="2"/>
        <v>8</v>
      </c>
      <c r="H14" s="44">
        <f t="shared" ca="1" si="3"/>
        <v>5</v>
      </c>
      <c r="I14" s="50">
        <f t="shared" ca="1" si="4"/>
        <v>0.56456280321229624</v>
      </c>
      <c r="J14" s="50" t="e">
        <f t="shared" ca="1" si="5"/>
        <v>#N/A</v>
      </c>
      <c r="K14" s="52">
        <f t="shared" ca="1" si="6"/>
        <v>27.000000000000064</v>
      </c>
      <c r="L14" s="52" t="e">
        <f t="shared" ca="1" si="7"/>
        <v>#N/A</v>
      </c>
      <c r="M14" s="44">
        <f ca="1">AVERAGE($K$4:K14)</f>
        <v>33.18181818181823</v>
      </c>
      <c r="N14" s="44">
        <f ca="1">M14 + 1.96 * _xlfn.STDEV.P($M$4:M14)/SQRT(COUNT($M$4:M14))</f>
        <v>33.85298892588483</v>
      </c>
      <c r="O14" s="44">
        <f ca="1">M14 - 1.96 * _xlfn.STDEV.P($M$4:M14)/SQRT(COUNT($M$4:M14))</f>
        <v>32.510647437751629</v>
      </c>
      <c r="P14" s="44" t="e">
        <f ca="1">AVERAGE($L$4:L14)</f>
        <v>#N/A</v>
      </c>
      <c r="Q14" s="44" t="e">
        <f ca="1">P14 + 1.96 * _xlfn.STDEV.P($P$4:P14)/SQRT(COUNT($P$4:P14))</f>
        <v>#N/A</v>
      </c>
      <c r="R14" s="44" t="e">
        <f ca="1">P14 - 1.96 * _xlfn.STDEV.P($P$4:P14)/SQRT(COUNT($P$4:P14))</f>
        <v>#N/A</v>
      </c>
    </row>
    <row r="15" spans="1:27" ht="14.5" x14ac:dyDescent="0.35">
      <c r="A15" s="47">
        <v>12</v>
      </c>
      <c r="B15" s="48">
        <f t="shared" ca="1" si="0"/>
        <v>0.59721745205140109</v>
      </c>
      <c r="C15" s="49">
        <f ca="1">RANDBETWEEN(0,VLOOKUP($B15,IBusJSQ!$E$6:$G$24,3,TRUE))</f>
        <v>2</v>
      </c>
      <c r="D15" s="44">
        <f ca="1">RANDBETWEEN(0,VLOOKUP($B15,ItrainJSQ!$F$5:$G$9,2,TRUE))</f>
        <v>3</v>
      </c>
      <c r="E15" s="44" t="e">
        <f ca="1">RANDBETWEEN(0,VLOOKUP($B15,ItrainNP!$G$11:$G$16,2,TRUE))</f>
        <v>#N/A</v>
      </c>
      <c r="F15" s="44">
        <f t="shared" ca="1" si="1"/>
        <v>28</v>
      </c>
      <c r="G15" s="44">
        <f t="shared" ca="1" si="2"/>
        <v>7</v>
      </c>
      <c r="H15" s="44">
        <f t="shared" ca="1" si="3"/>
        <v>5</v>
      </c>
      <c r="I15" s="50">
        <f t="shared" ca="1" si="4"/>
        <v>0.61805078538473446</v>
      </c>
      <c r="J15" s="50" t="e">
        <f t="shared" ca="1" si="5"/>
        <v>#N/A</v>
      </c>
      <c r="K15" s="52">
        <f t="shared" ca="1" si="6"/>
        <v>30.000000000000053</v>
      </c>
      <c r="L15" s="52" t="e">
        <f t="shared" ca="1" si="7"/>
        <v>#N/A</v>
      </c>
      <c r="M15" s="44">
        <f ca="1">AVERAGE($K$4:K15)</f>
        <v>32.916666666666714</v>
      </c>
      <c r="N15" s="44">
        <f ca="1">M15 + 1.96 * _xlfn.STDEV.P($M$4:M15)/SQRT(COUNT($M$4:M15))</f>
        <v>33.57511488506082</v>
      </c>
      <c r="O15" s="44">
        <f ca="1">M15 - 1.96 * _xlfn.STDEV.P($M$4:M15)/SQRT(COUNT($M$4:M15))</f>
        <v>32.258218448272608</v>
      </c>
      <c r="P15" s="44" t="e">
        <f ca="1">AVERAGE($L$4:L15)</f>
        <v>#N/A</v>
      </c>
      <c r="Q15" s="44" t="e">
        <f ca="1">P15 + 1.96 * _xlfn.STDEV.P($P$4:P15)/SQRT(COUNT($P$4:P15))</f>
        <v>#N/A</v>
      </c>
      <c r="R15" s="44" t="e">
        <f ca="1">P15 - 1.96 * _xlfn.STDEV.P($P$4:P15)/SQRT(COUNT($P$4:P15))</f>
        <v>#N/A</v>
      </c>
    </row>
    <row r="16" spans="1:27" ht="14.5" x14ac:dyDescent="0.35">
      <c r="A16" s="47">
        <v>13</v>
      </c>
      <c r="B16" s="48">
        <f t="shared" ca="1" si="0"/>
        <v>0.54215465831037912</v>
      </c>
      <c r="C16" s="49">
        <f ca="1">RANDBETWEEN(0,VLOOKUP($B16,IBusJSQ!$E$6:$G$24,3,TRUE))</f>
        <v>7</v>
      </c>
      <c r="D16" s="44">
        <f ca="1">RANDBETWEEN(0,VLOOKUP($B16,ItrainJSQ!$F$5:$G$9,2,TRUE))</f>
        <v>2</v>
      </c>
      <c r="E16" s="44" t="e">
        <f ca="1">RANDBETWEEN(0,VLOOKUP($B16,ItrainNP!$G$11:$G$16,2,TRUE))</f>
        <v>#N/A</v>
      </c>
      <c r="F16" s="44">
        <f t="shared" ca="1" si="1"/>
        <v>27</v>
      </c>
      <c r="G16" s="44">
        <f t="shared" ca="1" si="2"/>
        <v>7</v>
      </c>
      <c r="H16" s="44">
        <f t="shared" ca="1" si="3"/>
        <v>4</v>
      </c>
      <c r="I16" s="50">
        <f t="shared" ca="1" si="4"/>
        <v>0.56576576942149026</v>
      </c>
      <c r="J16" s="50" t="e">
        <f t="shared" ca="1" si="5"/>
        <v>#N/A</v>
      </c>
      <c r="K16" s="52">
        <f t="shared" ca="1" si="6"/>
        <v>34.000000000000043</v>
      </c>
      <c r="L16" s="52" t="e">
        <f t="shared" ca="1" si="7"/>
        <v>#N/A</v>
      </c>
      <c r="M16" s="44">
        <f ca="1">AVERAGE($K$4:K16)</f>
        <v>33.00000000000005</v>
      </c>
      <c r="N16" s="44">
        <f ca="1">M16 + 1.96 * _xlfn.STDEV.P($M$4:M16)/SQRT(COUNT($M$4:M16))</f>
        <v>33.635951326936414</v>
      </c>
      <c r="O16" s="44">
        <f ca="1">M16 - 1.96 * _xlfn.STDEV.P($M$4:M16)/SQRT(COUNT($M$4:M16))</f>
        <v>32.364048673063685</v>
      </c>
      <c r="P16" s="44" t="e">
        <f ca="1">AVERAGE($L$4:L16)</f>
        <v>#N/A</v>
      </c>
      <c r="Q16" s="44" t="e">
        <f ca="1">P16 + 1.96 * _xlfn.STDEV.P($P$4:P16)/SQRT(COUNT($P$4:P16))</f>
        <v>#N/A</v>
      </c>
      <c r="R16" s="44" t="e">
        <f ca="1">P16 - 1.96 * _xlfn.STDEV.P($P$4:P16)/SQRT(COUNT($P$4:P16))</f>
        <v>#N/A</v>
      </c>
    </row>
    <row r="17" spans="1:18" ht="14.5" x14ac:dyDescent="0.35">
      <c r="A17" s="47">
        <v>14</v>
      </c>
      <c r="B17" s="48">
        <f t="shared" ca="1" si="0"/>
        <v>0.66116152094030545</v>
      </c>
      <c r="C17" s="49">
        <f ca="1">RANDBETWEEN(0,VLOOKUP($B17,IBusJSQ!$E$6:$G$24,3,TRUE))</f>
        <v>9</v>
      </c>
      <c r="D17" s="44">
        <f ca="1">RANDBETWEEN(0,VLOOKUP($B17,ItrainJSQ!$F$5:$G$9,2,TRUE))</f>
        <v>0</v>
      </c>
      <c r="E17" s="44" t="e">
        <f ca="1">RANDBETWEEN(0,VLOOKUP($B17,ItrainNP!$G$11:$G$16,2,TRUE))</f>
        <v>#N/A</v>
      </c>
      <c r="F17" s="44">
        <f t="shared" ca="1" si="1"/>
        <v>26</v>
      </c>
      <c r="G17" s="44">
        <f t="shared" ca="1" si="2"/>
        <v>8</v>
      </c>
      <c r="H17" s="44">
        <f t="shared" ca="1" si="3"/>
        <v>4</v>
      </c>
      <c r="I17" s="50">
        <f t="shared" ca="1" si="4"/>
        <v>0.68546707649586103</v>
      </c>
      <c r="J17" s="50" t="e">
        <f t="shared" ca="1" si="5"/>
        <v>#N/A</v>
      </c>
      <c r="K17" s="52">
        <f t="shared" ca="1" si="6"/>
        <v>35.000000000000036</v>
      </c>
      <c r="L17" s="52" t="e">
        <f t="shared" ca="1" si="7"/>
        <v>#N/A</v>
      </c>
      <c r="M17" s="44">
        <f ca="1">AVERAGE($K$4:K17)</f>
        <v>33.142857142857189</v>
      </c>
      <c r="N17" s="44">
        <f ca="1">M17 + 1.96 * _xlfn.STDEV.P($M$4:M17)/SQRT(COUNT($M$4:M17))</f>
        <v>33.750122005079064</v>
      </c>
      <c r="O17" s="44">
        <f ca="1">M17 - 1.96 * _xlfn.STDEV.P($M$4:M17)/SQRT(COUNT($M$4:M17))</f>
        <v>32.535592280635314</v>
      </c>
      <c r="P17" s="44" t="e">
        <f ca="1">AVERAGE($L$4:L17)</f>
        <v>#N/A</v>
      </c>
      <c r="Q17" s="44" t="e">
        <f ca="1">P17 + 1.96 * _xlfn.STDEV.P($P$4:P17)/SQRT(COUNT($P$4:P17))</f>
        <v>#N/A</v>
      </c>
      <c r="R17" s="44" t="e">
        <f ca="1">P17 - 1.96 * _xlfn.STDEV.P($P$4:P17)/SQRT(COUNT($P$4:P17))</f>
        <v>#N/A</v>
      </c>
    </row>
    <row r="18" spans="1:18" ht="14.5" x14ac:dyDescent="0.35">
      <c r="A18" s="47">
        <v>15</v>
      </c>
      <c r="B18" s="48">
        <f t="shared" ca="1" si="0"/>
        <v>0.75525201169896583</v>
      </c>
      <c r="C18" s="49">
        <f ca="1">RANDBETWEEN(0,VLOOKUP($B18,IBusJSQ!$E$6:$G$24,3,TRUE))</f>
        <v>9</v>
      </c>
      <c r="D18" s="44">
        <f ca="1">RANDBETWEEN(0,VLOOKUP($B18,ItrainJSQ!$F$5:$G$9,2,TRUE))</f>
        <v>26718</v>
      </c>
      <c r="E18" s="44" t="e">
        <f ca="1">RANDBETWEEN(0,VLOOKUP($B18,ItrainNP!$G$11:$G$16,2,TRUE))</f>
        <v>#N/A</v>
      </c>
      <c r="F18" s="44">
        <f t="shared" ca="1" si="1"/>
        <v>28</v>
      </c>
      <c r="G18" s="44">
        <f t="shared" ca="1" si="2"/>
        <v>8</v>
      </c>
      <c r="H18" s="44">
        <f t="shared" ca="1" si="3"/>
        <v>4</v>
      </c>
      <c r="I18" s="50">
        <f t="shared" ca="1" si="4"/>
        <v>0.78094645614341029</v>
      </c>
      <c r="J18" s="50" t="e">
        <f t="shared" ca="1" si="5"/>
        <v>#N/A</v>
      </c>
      <c r="K18" s="52">
        <f t="shared" ca="1" si="6"/>
        <v>37.000000000000028</v>
      </c>
      <c r="L18" s="52" t="e">
        <f t="shared" ca="1" si="7"/>
        <v>#N/A</v>
      </c>
      <c r="M18" s="44">
        <f ca="1">AVERAGE($K$4:K18)</f>
        <v>33.400000000000048</v>
      </c>
      <c r="N18" s="44">
        <f ca="1">M18 + 1.96 * _xlfn.STDEV.P($M$4:M18)/SQRT(COUNT($M$4:M18))</f>
        <v>33.973971338231763</v>
      </c>
      <c r="O18" s="44">
        <f ca="1">M18 - 1.96 * _xlfn.STDEV.P($M$4:M18)/SQRT(COUNT($M$4:M18))</f>
        <v>32.826028661768333</v>
      </c>
      <c r="P18" s="44" t="e">
        <f ca="1">AVERAGE($L$4:L18)</f>
        <v>#N/A</v>
      </c>
      <c r="Q18" s="44" t="e">
        <f ca="1">P18 + 1.96 * _xlfn.STDEV.P($P$4:P18)/SQRT(COUNT($P$4:P18))</f>
        <v>#N/A</v>
      </c>
      <c r="R18" s="44" t="e">
        <f ca="1">P18 - 1.96 * _xlfn.STDEV.P($P$4:P18)/SQRT(COUNT($P$4:P18))</f>
        <v>#N/A</v>
      </c>
    </row>
    <row r="19" spans="1:18" ht="14.5" x14ac:dyDescent="0.35">
      <c r="A19" s="47">
        <v>16</v>
      </c>
      <c r="B19" s="48">
        <f t="shared" ca="1" si="0"/>
        <v>0.69433516036455778</v>
      </c>
      <c r="C19" s="49">
        <f ca="1">RANDBETWEEN(0,VLOOKUP($B19,IBusJSQ!$E$6:$G$24,3,TRUE))</f>
        <v>9</v>
      </c>
      <c r="D19" s="44">
        <f ca="1">RANDBETWEEN(0,VLOOKUP($B19,ItrainJSQ!$F$5:$G$9,2,TRUE))</f>
        <v>2</v>
      </c>
      <c r="E19" s="44" t="e">
        <f ca="1">RANDBETWEEN(0,VLOOKUP($B19,ItrainNP!$G$11:$G$16,2,TRUE))</f>
        <v>#N/A</v>
      </c>
      <c r="F19" s="44">
        <f t="shared" ca="1" si="1"/>
        <v>27</v>
      </c>
      <c r="G19" s="44">
        <f t="shared" ca="1" si="2"/>
        <v>8</v>
      </c>
      <c r="H19" s="44">
        <f t="shared" ca="1" si="3"/>
        <v>4</v>
      </c>
      <c r="I19" s="50">
        <f t="shared" ca="1" si="4"/>
        <v>0.7193351603645578</v>
      </c>
      <c r="J19" s="50" t="e">
        <f t="shared" ca="1" si="5"/>
        <v>#N/A</v>
      </c>
      <c r="K19" s="52">
        <f t="shared" ca="1" si="6"/>
        <v>36.000000000000028</v>
      </c>
      <c r="L19" s="52" t="e">
        <f t="shared" ca="1" si="7"/>
        <v>#N/A</v>
      </c>
      <c r="M19" s="44">
        <f ca="1">AVERAGE($K$4:K19)</f>
        <v>33.562500000000043</v>
      </c>
      <c r="N19" s="44">
        <f ca="1">M19 + 1.96 * _xlfn.STDEV.P($M$4:M19)/SQRT(COUNT($M$4:M19))</f>
        <v>34.103949695593123</v>
      </c>
      <c r="O19" s="44">
        <f ca="1">M19 - 1.96 * _xlfn.STDEV.P($M$4:M19)/SQRT(COUNT($M$4:M19))</f>
        <v>33.021050304406963</v>
      </c>
      <c r="P19" s="44" t="e">
        <f ca="1">AVERAGE($L$4:L19)</f>
        <v>#N/A</v>
      </c>
      <c r="Q19" s="44" t="e">
        <f ca="1">P19 + 1.96 * _xlfn.STDEV.P($P$4:P19)/SQRT(COUNT($P$4:P19))</f>
        <v>#N/A</v>
      </c>
      <c r="R19" s="44" t="e">
        <f ca="1">P19 - 1.96 * _xlfn.STDEV.P($P$4:P19)/SQRT(COUNT($P$4:P19))</f>
        <v>#N/A</v>
      </c>
    </row>
    <row r="20" spans="1:18" ht="14.5" x14ac:dyDescent="0.35">
      <c r="A20" s="47">
        <v>17</v>
      </c>
      <c r="B20" s="48">
        <f t="shared" ca="1" si="0"/>
        <v>0.43735134903105166</v>
      </c>
      <c r="C20" s="49">
        <f ca="1">RANDBETWEEN(0,VLOOKUP($B20,IBusJSQ!$E$6:$G$24,3,TRUE))</f>
        <v>5</v>
      </c>
      <c r="D20" s="44">
        <f ca="1">RANDBETWEEN(0,VLOOKUP($B20,ItrainJSQ!$F$5:$G$9,2,TRUE))</f>
        <v>4</v>
      </c>
      <c r="E20" s="44" t="e">
        <f ca="1">RANDBETWEEN(0,VLOOKUP($B20,ItrainNP!$G$11:$G$16,2,TRUE))</f>
        <v>#N/A</v>
      </c>
      <c r="F20" s="44">
        <f t="shared" ca="1" si="1"/>
        <v>29</v>
      </c>
      <c r="G20" s="44">
        <f t="shared" ca="1" si="2"/>
        <v>8</v>
      </c>
      <c r="H20" s="44">
        <f t="shared" ca="1" si="3"/>
        <v>4</v>
      </c>
      <c r="I20" s="50">
        <f t="shared" ca="1" si="4"/>
        <v>0.4609624601421628</v>
      </c>
      <c r="J20" s="50" t="e">
        <f t="shared" ca="1" si="5"/>
        <v>#N/A</v>
      </c>
      <c r="K20" s="52">
        <f t="shared" ca="1" si="6"/>
        <v>34.000000000000043</v>
      </c>
      <c r="L20" s="52" t="e">
        <f t="shared" ca="1" si="7"/>
        <v>#N/A</v>
      </c>
      <c r="M20" s="44">
        <f ca="1">AVERAGE($K$4:K20)</f>
        <v>33.588235294117688</v>
      </c>
      <c r="N20" s="44">
        <f ca="1">M20 + 1.96 * _xlfn.STDEV.P($M$4:M20)/SQRT(COUNT($M$4:M20))</f>
        <v>34.100311427451558</v>
      </c>
      <c r="O20" s="44">
        <f ca="1">M20 - 1.96 * _xlfn.STDEV.P($M$4:M20)/SQRT(COUNT($M$4:M20))</f>
        <v>33.076159160783817</v>
      </c>
      <c r="P20" s="44" t="e">
        <f ca="1">AVERAGE($L$4:L20)</f>
        <v>#N/A</v>
      </c>
      <c r="Q20" s="44" t="e">
        <f ca="1">P20 + 1.96 * _xlfn.STDEV.P($P$4:P20)/SQRT(COUNT($P$4:P20))</f>
        <v>#N/A</v>
      </c>
      <c r="R20" s="44" t="e">
        <f ca="1">P20 - 1.96 * _xlfn.STDEV.P($P$4:P20)/SQRT(COUNT($P$4:P20))</f>
        <v>#N/A</v>
      </c>
    </row>
    <row r="21" spans="1:18" ht="14.5" x14ac:dyDescent="0.35">
      <c r="A21" s="47">
        <v>18</v>
      </c>
      <c r="B21" s="48">
        <f t="shared" ca="1" si="0"/>
        <v>0.48635073913516336</v>
      </c>
      <c r="C21" s="49">
        <f ca="1">RANDBETWEEN(0,VLOOKUP($B21,IBusJSQ!$E$6:$G$24,3,TRUE))</f>
        <v>1</v>
      </c>
      <c r="D21" s="44">
        <f ca="1">RANDBETWEEN(0,VLOOKUP($B21,ItrainJSQ!$F$5:$G$9,2,TRUE))</f>
        <v>2</v>
      </c>
      <c r="E21" s="44" t="e">
        <f ca="1">RANDBETWEEN(0,VLOOKUP($B21,ItrainNP!$G$11:$G$16,2,TRUE))</f>
        <v>#N/A</v>
      </c>
      <c r="F21" s="44">
        <f t="shared" ca="1" si="1"/>
        <v>26</v>
      </c>
      <c r="G21" s="44">
        <f t="shared" ca="1" si="2"/>
        <v>7</v>
      </c>
      <c r="H21" s="44">
        <f t="shared" ca="1" si="3"/>
        <v>4</v>
      </c>
      <c r="I21" s="50">
        <f t="shared" ca="1" si="4"/>
        <v>0.5051007391351634</v>
      </c>
      <c r="J21" s="50" t="e">
        <f t="shared" ca="1" si="5"/>
        <v>#N/A</v>
      </c>
      <c r="K21" s="52">
        <f t="shared" ca="1" si="6"/>
        <v>27.000000000000064</v>
      </c>
      <c r="L21" s="52" t="e">
        <f t="shared" ca="1" si="7"/>
        <v>#N/A</v>
      </c>
      <c r="M21" s="44">
        <f ca="1">AVERAGE($K$4:K21)</f>
        <v>33.222222222222264</v>
      </c>
      <c r="N21" s="44">
        <f ca="1">M21 + 1.96 * _xlfn.STDEV.P($M$4:M21)/SQRT(COUNT($M$4:M21))</f>
        <v>33.71300854070055</v>
      </c>
      <c r="O21" s="44">
        <f ca="1">M21 - 1.96 * _xlfn.STDEV.P($M$4:M21)/SQRT(COUNT($M$4:M21))</f>
        <v>32.731435903743979</v>
      </c>
      <c r="P21" s="44" t="e">
        <f ca="1">AVERAGE($L$4:L21)</f>
        <v>#N/A</v>
      </c>
      <c r="Q21" s="44" t="e">
        <f ca="1">P21 + 1.96 * _xlfn.STDEV.P($P$4:P21)/SQRT(COUNT($P$4:P21))</f>
        <v>#N/A</v>
      </c>
      <c r="R21" s="44" t="e">
        <f ca="1">P21 - 1.96 * _xlfn.STDEV.P($P$4:P21)/SQRT(COUNT($P$4:P21))</f>
        <v>#N/A</v>
      </c>
    </row>
    <row r="22" spans="1:18" ht="14.5" x14ac:dyDescent="0.35">
      <c r="A22" s="47">
        <v>19</v>
      </c>
      <c r="B22" s="48">
        <f t="shared" ca="1" si="0"/>
        <v>0.4776101437316681</v>
      </c>
      <c r="C22" s="49">
        <f ca="1">RANDBETWEEN(0,VLOOKUP($B22,IBusJSQ!$E$6:$G$24,3,TRUE))</f>
        <v>7</v>
      </c>
      <c r="D22" s="44">
        <f ca="1">RANDBETWEEN(0,VLOOKUP($B22,ItrainJSQ!$F$5:$G$9,2,TRUE))</f>
        <v>3</v>
      </c>
      <c r="E22" s="44" t="e">
        <f ca="1">RANDBETWEEN(0,VLOOKUP($B22,ItrainNP!$G$11:$G$16,2,TRUE))</f>
        <v>#N/A</v>
      </c>
      <c r="F22" s="44">
        <f t="shared" ca="1" si="1"/>
        <v>25</v>
      </c>
      <c r="G22" s="44">
        <f t="shared" ca="1" si="2"/>
        <v>8</v>
      </c>
      <c r="H22" s="44">
        <f t="shared" ca="1" si="3"/>
        <v>5</v>
      </c>
      <c r="I22" s="50">
        <f t="shared" ca="1" si="4"/>
        <v>0.4998323659538903</v>
      </c>
      <c r="J22" s="50" t="e">
        <f t="shared" ca="1" si="5"/>
        <v>#N/A</v>
      </c>
      <c r="K22" s="52">
        <f t="shared" ca="1" si="6"/>
        <v>31.999999999999964</v>
      </c>
      <c r="L22" s="52" t="e">
        <f t="shared" ca="1" si="7"/>
        <v>#N/A</v>
      </c>
      <c r="M22" s="44">
        <f ca="1">AVERAGE($K$4:K22)</f>
        <v>33.157894736842145</v>
      </c>
      <c r="N22" s="44">
        <f ca="1">M22 + 1.96 * _xlfn.STDEV.P($M$4:M22)/SQRT(COUNT($M$4:M22))</f>
        <v>33.629905150182147</v>
      </c>
      <c r="O22" s="44">
        <f ca="1">M22 - 1.96 * _xlfn.STDEV.P($M$4:M22)/SQRT(COUNT($M$4:M22))</f>
        <v>32.685884323502144</v>
      </c>
      <c r="P22" s="44" t="e">
        <f ca="1">AVERAGE($L$4:L22)</f>
        <v>#N/A</v>
      </c>
      <c r="Q22" s="44" t="e">
        <f ca="1">P22 + 1.96 * _xlfn.STDEV.P($P$4:P22)/SQRT(COUNT($P$4:P22))</f>
        <v>#N/A</v>
      </c>
      <c r="R22" s="44" t="e">
        <f ca="1">P22 - 1.96 * _xlfn.STDEV.P($P$4:P22)/SQRT(COUNT($P$4:P22))</f>
        <v>#N/A</v>
      </c>
    </row>
    <row r="23" spans="1:18" ht="14.5" x14ac:dyDescent="0.35">
      <c r="A23" s="47">
        <v>20</v>
      </c>
      <c r="B23" s="48">
        <f t="shared" ca="1" si="0"/>
        <v>0.37445105552814273</v>
      </c>
      <c r="C23" s="49">
        <f ca="1">RANDBETWEEN(0,VLOOKUP($B23,IBusJSQ!$E$6:$G$24,3,TRUE))</f>
        <v>2</v>
      </c>
      <c r="D23" s="44">
        <f ca="1">RANDBETWEEN(0,VLOOKUP($B23,ItrainJSQ!$F$5:$G$9,2,TRUE))</f>
        <v>4</v>
      </c>
      <c r="E23" s="44" t="e">
        <f ca="1">RANDBETWEEN(0,VLOOKUP($B23,ItrainNP!$G$11:$G$16,2,TRUE))</f>
        <v>#N/A</v>
      </c>
      <c r="F23" s="44">
        <f t="shared" ca="1" si="1"/>
        <v>24</v>
      </c>
      <c r="G23" s="44">
        <f t="shared" ca="1" si="2"/>
        <v>7</v>
      </c>
      <c r="H23" s="44">
        <f t="shared" ca="1" si="3"/>
        <v>4</v>
      </c>
      <c r="I23" s="50">
        <f t="shared" ca="1" si="4"/>
        <v>0.39250661108369828</v>
      </c>
      <c r="J23" s="50" t="e">
        <f t="shared" ca="1" si="5"/>
        <v>#N/A</v>
      </c>
      <c r="K23" s="52">
        <f t="shared" ca="1" si="6"/>
        <v>25.999999999999986</v>
      </c>
      <c r="L23" s="52" t="e">
        <f t="shared" ca="1" si="7"/>
        <v>#N/A</v>
      </c>
      <c r="M23" s="44">
        <f ca="1">AVERAGE($K$4:K23)</f>
        <v>32.80000000000004</v>
      </c>
      <c r="N23" s="44">
        <f ca="1">M23 + 1.96 * _xlfn.STDEV.P($M$4:M23)/SQRT(COUNT($M$4:M23))</f>
        <v>33.261106429956236</v>
      </c>
      <c r="O23" s="44">
        <f ca="1">M23 - 1.96 * _xlfn.STDEV.P($M$4:M23)/SQRT(COUNT($M$4:M23))</f>
        <v>32.338893570043844</v>
      </c>
      <c r="P23" s="44" t="e">
        <f ca="1">AVERAGE($L$4:L23)</f>
        <v>#N/A</v>
      </c>
      <c r="Q23" s="44" t="e">
        <f ca="1">P23 + 1.96 * _xlfn.STDEV.P($P$4:P23)/SQRT(COUNT($P$4:P23))</f>
        <v>#N/A</v>
      </c>
      <c r="R23" s="44" t="e">
        <f ca="1">P23 - 1.96 * _xlfn.STDEV.P($P$4:P23)/SQRT(COUNT($P$4:P23))</f>
        <v>#N/A</v>
      </c>
    </row>
    <row r="24" spans="1:18" ht="14.5" x14ac:dyDescent="0.35">
      <c r="A24" s="47">
        <v>21</v>
      </c>
      <c r="B24" s="48">
        <f t="shared" ca="1" si="0"/>
        <v>0.65670527256057676</v>
      </c>
      <c r="C24" s="49">
        <f ca="1">RANDBETWEEN(0,VLOOKUP($B24,IBusJSQ!$E$6:$G$24,3,TRUE))</f>
        <v>6</v>
      </c>
      <c r="D24" s="44">
        <f ca="1">RANDBETWEEN(0,VLOOKUP($B24,ItrainJSQ!$F$5:$G$9,2,TRUE))</f>
        <v>1</v>
      </c>
      <c r="E24" s="44" t="e">
        <f ca="1">RANDBETWEEN(0,VLOOKUP($B24,ItrainNP!$G$11:$G$16,2,TRUE))</f>
        <v>#N/A</v>
      </c>
      <c r="F24" s="44">
        <f t="shared" ca="1" si="1"/>
        <v>26</v>
      </c>
      <c r="G24" s="44">
        <f t="shared" ca="1" si="2"/>
        <v>7</v>
      </c>
      <c r="H24" s="44">
        <f t="shared" ca="1" si="3"/>
        <v>5</v>
      </c>
      <c r="I24" s="50">
        <f t="shared" ca="1" si="4"/>
        <v>0.67892749478279901</v>
      </c>
      <c r="J24" s="50" t="e">
        <f t="shared" ca="1" si="5"/>
        <v>#N/A</v>
      </c>
      <c r="K24" s="52">
        <f t="shared" ca="1" si="6"/>
        <v>32.000000000000043</v>
      </c>
      <c r="L24" s="52" t="e">
        <f t="shared" ca="1" si="7"/>
        <v>#N/A</v>
      </c>
      <c r="M24" s="44">
        <f ca="1">AVERAGE($K$4:K24)</f>
        <v>32.761904761904802</v>
      </c>
      <c r="N24" s="44">
        <f ca="1">M24 + 1.96 * _xlfn.STDEV.P($M$4:M24)/SQRT(COUNT($M$4:M24))</f>
        <v>33.212477743420671</v>
      </c>
      <c r="O24" s="44">
        <f ca="1">M24 - 1.96 * _xlfn.STDEV.P($M$4:M24)/SQRT(COUNT($M$4:M24))</f>
        <v>32.311331780388933</v>
      </c>
      <c r="P24" s="44" t="e">
        <f ca="1">AVERAGE($L$4:L24)</f>
        <v>#N/A</v>
      </c>
      <c r="Q24" s="44" t="e">
        <f ca="1">P24 + 1.96 * _xlfn.STDEV.P($P$4:P24)/SQRT(COUNT($P$4:P24))</f>
        <v>#N/A</v>
      </c>
      <c r="R24" s="44" t="e">
        <f ca="1">P24 - 1.96 * _xlfn.STDEV.P($P$4:P24)/SQRT(COUNT($P$4:P24))</f>
        <v>#N/A</v>
      </c>
    </row>
    <row r="25" spans="1:18" ht="14.5" x14ac:dyDescent="0.35">
      <c r="A25" s="47">
        <v>22</v>
      </c>
      <c r="B25" s="48">
        <f t="shared" ca="1" si="0"/>
        <v>0.45430942355612347</v>
      </c>
      <c r="C25" s="49">
        <f ca="1">RANDBETWEEN(0,VLOOKUP($B25,IBusJSQ!$E$6:$G$24,3,TRUE))</f>
        <v>4</v>
      </c>
      <c r="D25" s="44">
        <f ca="1">RANDBETWEEN(0,VLOOKUP($B25,ItrainJSQ!$F$5:$G$9,2,TRUE))</f>
        <v>2</v>
      </c>
      <c r="E25" s="44" t="e">
        <f ca="1">RANDBETWEEN(0,VLOOKUP($B25,ItrainNP!$G$11:$G$16,2,TRUE))</f>
        <v>#N/A</v>
      </c>
      <c r="F25" s="44">
        <f t="shared" ca="1" si="1"/>
        <v>28</v>
      </c>
      <c r="G25" s="44">
        <f t="shared" ca="1" si="2"/>
        <v>8</v>
      </c>
      <c r="H25" s="44">
        <f t="shared" ca="1" si="3"/>
        <v>5</v>
      </c>
      <c r="I25" s="50">
        <f t="shared" ca="1" si="4"/>
        <v>0.47653164577834567</v>
      </c>
      <c r="J25" s="50" t="e">
        <f t="shared" ca="1" si="5"/>
        <v>#N/A</v>
      </c>
      <c r="K25" s="52">
        <f t="shared" ca="1" si="6"/>
        <v>31.999999999999964</v>
      </c>
      <c r="L25" s="52" t="e">
        <f t="shared" ca="1" si="7"/>
        <v>#N/A</v>
      </c>
      <c r="M25" s="44">
        <f ca="1">AVERAGE($K$4:K25)</f>
        <v>32.727272727272762</v>
      </c>
      <c r="N25" s="44">
        <f ca="1">M25 + 1.96 * _xlfn.STDEV.P($M$4:M25)/SQRT(COUNT($M$4:M25))</f>
        <v>33.167682749994583</v>
      </c>
      <c r="O25" s="44">
        <f ca="1">M25 - 1.96 * _xlfn.STDEV.P($M$4:M25)/SQRT(COUNT($M$4:M25))</f>
        <v>32.286862704550941</v>
      </c>
      <c r="P25" s="44" t="e">
        <f ca="1">AVERAGE($L$4:L25)</f>
        <v>#N/A</v>
      </c>
      <c r="Q25" s="44" t="e">
        <f ca="1">P25 + 1.96 * _xlfn.STDEV.P($P$4:P25)/SQRT(COUNT($P$4:P25))</f>
        <v>#N/A</v>
      </c>
      <c r="R25" s="44" t="e">
        <f ca="1">P25 - 1.96 * _xlfn.STDEV.P($P$4:P25)/SQRT(COUNT($P$4:P25))</f>
        <v>#N/A</v>
      </c>
    </row>
    <row r="26" spans="1:18" ht="14.5" x14ac:dyDescent="0.35">
      <c r="A26" s="47">
        <v>23</v>
      </c>
      <c r="B26" s="48">
        <f t="shared" ca="1" si="0"/>
        <v>0.47073701203330953</v>
      </c>
      <c r="C26" s="49">
        <f ca="1">RANDBETWEEN(0,VLOOKUP($B26,IBusJSQ!$E$6:$G$24,3,TRUE))</f>
        <v>6</v>
      </c>
      <c r="D26" s="44">
        <f ca="1">RANDBETWEEN(0,VLOOKUP($B26,ItrainJSQ!$F$5:$G$9,2,TRUE))</f>
        <v>0</v>
      </c>
      <c r="E26" s="44" t="e">
        <f ca="1">RANDBETWEEN(0,VLOOKUP($B26,ItrainNP!$G$11:$G$16,2,TRUE))</f>
        <v>#N/A</v>
      </c>
      <c r="F26" s="44">
        <f t="shared" ca="1" si="1"/>
        <v>24</v>
      </c>
      <c r="G26" s="44">
        <f t="shared" ca="1" si="2"/>
        <v>8</v>
      </c>
      <c r="H26" s="44">
        <f t="shared" ca="1" si="3"/>
        <v>5</v>
      </c>
      <c r="I26" s="50">
        <f t="shared" ca="1" si="4"/>
        <v>0.49157034536664285</v>
      </c>
      <c r="J26" s="50" t="e">
        <f t="shared" ca="1" si="5"/>
        <v>#N/A</v>
      </c>
      <c r="K26" s="52">
        <f t="shared" ca="1" si="6"/>
        <v>29.999999999999972</v>
      </c>
      <c r="L26" s="52" t="e">
        <f t="shared" ca="1" si="7"/>
        <v>#N/A</v>
      </c>
      <c r="M26" s="44">
        <f ca="1">AVERAGE($K$4:K26)</f>
        <v>32.608695652173949</v>
      </c>
      <c r="N26" s="44">
        <f ca="1">M26 + 1.96 * _xlfn.STDEV.P($M$4:M26)/SQRT(COUNT($M$4:M26))</f>
        <v>33.040869396267901</v>
      </c>
      <c r="O26" s="44">
        <f ca="1">M26 - 1.96 * _xlfn.STDEV.P($M$4:M26)/SQRT(COUNT($M$4:M26))</f>
        <v>32.176521908079998</v>
      </c>
      <c r="P26" s="44" t="e">
        <f ca="1">AVERAGE($L$4:L26)</f>
        <v>#N/A</v>
      </c>
      <c r="Q26" s="44" t="e">
        <f ca="1">P26 + 1.96 * _xlfn.STDEV.P($P$4:P26)/SQRT(COUNT($P$4:P26))</f>
        <v>#N/A</v>
      </c>
      <c r="R26" s="44" t="e">
        <f ca="1">P26 - 1.96 * _xlfn.STDEV.P($P$4:P26)/SQRT(COUNT($P$4:P26))</f>
        <v>#N/A</v>
      </c>
    </row>
    <row r="27" spans="1:18" ht="14.5" x14ac:dyDescent="0.35">
      <c r="A27" s="47">
        <v>24</v>
      </c>
      <c r="B27" s="48">
        <f t="shared" ca="1" si="0"/>
        <v>0.7984744518233311</v>
      </c>
      <c r="C27" s="49">
        <f ca="1">RANDBETWEEN(0,VLOOKUP($B27,IBusJSQ!$E$6:$G$24,3,TRUE))</f>
        <v>6</v>
      </c>
      <c r="D27" s="44">
        <f ca="1">RANDBETWEEN(0,VLOOKUP($B27,ItrainJSQ!$F$5:$G$9,2,TRUE))</f>
        <v>15671</v>
      </c>
      <c r="E27" s="44" t="e">
        <f ca="1">RANDBETWEEN(0,VLOOKUP($B27,ItrainNP!$G$11:$G$16,2,TRUE))</f>
        <v>#N/A</v>
      </c>
      <c r="F27" s="44">
        <f t="shared" ca="1" si="1"/>
        <v>27</v>
      </c>
      <c r="G27" s="44">
        <f t="shared" ca="1" si="2"/>
        <v>7</v>
      </c>
      <c r="H27" s="44">
        <f t="shared" ca="1" si="3"/>
        <v>4</v>
      </c>
      <c r="I27" s="50">
        <f t="shared" ca="1" si="4"/>
        <v>0.8213911184899978</v>
      </c>
      <c r="J27" s="50" t="e">
        <f t="shared" ca="1" si="5"/>
        <v>#N/A</v>
      </c>
      <c r="K27" s="52">
        <f t="shared" ca="1" si="6"/>
        <v>33.000000000000043</v>
      </c>
      <c r="L27" s="52" t="e">
        <f t="shared" ca="1" si="7"/>
        <v>#N/A</v>
      </c>
      <c r="M27" s="44">
        <f ca="1">AVERAGE($K$4:K27)</f>
        <v>32.625000000000036</v>
      </c>
      <c r="N27" s="44">
        <f ca="1">M27 + 1.96 * _xlfn.STDEV.P($M$4:M27)/SQRT(COUNT($M$4:M27))</f>
        <v>33.048255022620801</v>
      </c>
      <c r="O27" s="44">
        <f ca="1">M27 - 1.96 * _xlfn.STDEV.P($M$4:M27)/SQRT(COUNT($M$4:M27))</f>
        <v>32.201744977379271</v>
      </c>
      <c r="P27" s="44" t="e">
        <f ca="1">AVERAGE($L$4:L27)</f>
        <v>#N/A</v>
      </c>
      <c r="Q27" s="44" t="e">
        <f ca="1">P27 + 1.96 * _xlfn.STDEV.P($P$4:P27)/SQRT(COUNT($P$4:P27))</f>
        <v>#N/A</v>
      </c>
      <c r="R27" s="44" t="e">
        <f ca="1">P27 - 1.96 * _xlfn.STDEV.P($P$4:P27)/SQRT(COUNT($P$4:P27))</f>
        <v>#N/A</v>
      </c>
    </row>
    <row r="28" spans="1:18" ht="14.5" x14ac:dyDescent="0.35">
      <c r="A28" s="47">
        <v>25</v>
      </c>
      <c r="B28" s="48">
        <f t="shared" ca="1" si="0"/>
        <v>0.3888369608271785</v>
      </c>
      <c r="C28" s="49">
        <f ca="1">RANDBETWEEN(0,VLOOKUP($B28,IBusJSQ!$E$6:$G$24,3,TRUE))</f>
        <v>4</v>
      </c>
      <c r="D28" s="44">
        <f ca="1">RANDBETWEEN(0,VLOOKUP($B28,ItrainJSQ!$F$5:$G$9,2,TRUE))</f>
        <v>3</v>
      </c>
      <c r="E28" s="44" t="e">
        <f ca="1">RANDBETWEEN(0,VLOOKUP($B28,ItrainNP!$G$11:$G$16,2,TRUE))</f>
        <v>#N/A</v>
      </c>
      <c r="F28" s="44">
        <f t="shared" ca="1" si="1"/>
        <v>27</v>
      </c>
      <c r="G28" s="44">
        <f t="shared" ca="1" si="2"/>
        <v>8</v>
      </c>
      <c r="H28" s="44">
        <f t="shared" ca="1" si="3"/>
        <v>5</v>
      </c>
      <c r="I28" s="50">
        <f t="shared" ca="1" si="4"/>
        <v>0.41036473860495626</v>
      </c>
      <c r="J28" s="50" t="e">
        <f t="shared" ca="1" si="5"/>
        <v>#N/A</v>
      </c>
      <c r="K28" s="52">
        <f t="shared" ca="1" si="6"/>
        <v>30.999999999999972</v>
      </c>
      <c r="L28" s="52" t="e">
        <f t="shared" ca="1" si="7"/>
        <v>#N/A</v>
      </c>
      <c r="M28" s="44">
        <f ca="1">AVERAGE($K$4:K28)</f>
        <v>32.560000000000031</v>
      </c>
      <c r="N28" s="44">
        <f ca="1">M28 + 1.96 * _xlfn.STDEV.P($M$4:M28)/SQRT(COUNT($M$4:M28))</f>
        <v>32.97518678977913</v>
      </c>
      <c r="O28" s="44">
        <f ca="1">M28 - 1.96 * _xlfn.STDEV.P($M$4:M28)/SQRT(COUNT($M$4:M28))</f>
        <v>32.144813210220931</v>
      </c>
      <c r="P28" s="44" t="e">
        <f ca="1">AVERAGE($L$4:L28)</f>
        <v>#N/A</v>
      </c>
      <c r="Q28" s="44" t="e">
        <f ca="1">P28 + 1.96 * _xlfn.STDEV.P($P$4:P28)/SQRT(COUNT($P$4:P28))</f>
        <v>#N/A</v>
      </c>
      <c r="R28" s="44" t="e">
        <f ca="1">P28 - 1.96 * _xlfn.STDEV.P($P$4:P28)/SQRT(COUNT($P$4:P28))</f>
        <v>#N/A</v>
      </c>
    </row>
    <row r="29" spans="1:18" ht="14.5" x14ac:dyDescent="0.35">
      <c r="A29" s="47">
        <v>26</v>
      </c>
      <c r="B29" s="48">
        <f t="shared" ca="1" si="0"/>
        <v>0.83568590863030279</v>
      </c>
      <c r="C29" s="49">
        <f ca="1">RANDBETWEEN(0,VLOOKUP($B29,IBusJSQ!$E$6:$G$24,3,TRUE))</f>
        <v>14</v>
      </c>
      <c r="D29" s="44">
        <f ca="1">RANDBETWEEN(0,VLOOKUP($B29,ItrainJSQ!$F$5:$G$9,2,TRUE))</f>
        <v>8957</v>
      </c>
      <c r="E29" s="44" t="e">
        <f ca="1">RANDBETWEEN(0,VLOOKUP($B29,ItrainNP!$G$11:$G$16,2,TRUE))</f>
        <v>#N/A</v>
      </c>
      <c r="F29" s="44">
        <f t="shared" ca="1" si="1"/>
        <v>25</v>
      </c>
      <c r="G29" s="44">
        <f t="shared" ca="1" si="2"/>
        <v>7</v>
      </c>
      <c r="H29" s="44">
        <f t="shared" ca="1" si="3"/>
        <v>4</v>
      </c>
      <c r="I29" s="50">
        <f t="shared" ca="1" si="4"/>
        <v>0.86276924196363614</v>
      </c>
      <c r="J29" s="50" t="e">
        <f t="shared" ca="1" si="5"/>
        <v>#N/A</v>
      </c>
      <c r="K29" s="52">
        <f t="shared" ca="1" si="6"/>
        <v>39.000000000000021</v>
      </c>
      <c r="L29" s="52" t="e">
        <f t="shared" ca="1" si="7"/>
        <v>#N/A</v>
      </c>
      <c r="M29" s="44">
        <f ca="1">AVERAGE($K$4:K29)</f>
        <v>32.807692307692335</v>
      </c>
      <c r="N29" s="44">
        <f ca="1">M29 + 1.96 * _xlfn.STDEV.P($M$4:M29)/SQRT(COUNT($M$4:M29))</f>
        <v>33.211470760518353</v>
      </c>
      <c r="O29" s="44">
        <f ca="1">M29 - 1.96 * _xlfn.STDEV.P($M$4:M29)/SQRT(COUNT($M$4:M29))</f>
        <v>32.403913854866317</v>
      </c>
      <c r="P29" s="44" t="e">
        <f ca="1">AVERAGE($L$4:L29)</f>
        <v>#N/A</v>
      </c>
      <c r="Q29" s="44" t="e">
        <f ca="1">P29 + 1.96 * _xlfn.STDEV.P($P$4:P29)/SQRT(COUNT($P$4:P29))</f>
        <v>#N/A</v>
      </c>
      <c r="R29" s="44" t="e">
        <f ca="1">P29 - 1.96 * _xlfn.STDEV.P($P$4:P29)/SQRT(COUNT($P$4:P29))</f>
        <v>#N/A</v>
      </c>
    </row>
    <row r="30" spans="1:18" ht="14.5" x14ac:dyDescent="0.35">
      <c r="A30" s="47">
        <v>27</v>
      </c>
      <c r="B30" s="48">
        <f t="shared" ca="1" si="0"/>
        <v>0.36772309000124287</v>
      </c>
      <c r="C30" s="49">
        <f ca="1">RANDBETWEEN(0,VLOOKUP($B30,IBusJSQ!$E$6:$G$24,3,TRUE))</f>
        <v>4</v>
      </c>
      <c r="D30" s="44">
        <f ca="1">RANDBETWEEN(0,VLOOKUP($B30,ItrainJSQ!$F$5:$G$9,2,TRUE))</f>
        <v>4</v>
      </c>
      <c r="E30" s="44" t="e">
        <f ca="1">RANDBETWEEN(0,VLOOKUP($B30,ItrainNP!$G$11:$G$16,2,TRUE))</f>
        <v>#N/A</v>
      </c>
      <c r="F30" s="44">
        <f t="shared" ca="1" si="1"/>
        <v>28</v>
      </c>
      <c r="G30" s="44">
        <f t="shared" ca="1" si="2"/>
        <v>8</v>
      </c>
      <c r="H30" s="44">
        <f t="shared" ca="1" si="3"/>
        <v>5</v>
      </c>
      <c r="I30" s="50">
        <f t="shared" ca="1" si="4"/>
        <v>0.38994531222346507</v>
      </c>
      <c r="J30" s="50" t="e">
        <f t="shared" ca="1" si="5"/>
        <v>#N/A</v>
      </c>
      <c r="K30" s="52">
        <f t="shared" ca="1" si="6"/>
        <v>31.999999999999964</v>
      </c>
      <c r="L30" s="52" t="e">
        <f t="shared" ca="1" si="7"/>
        <v>#N/A</v>
      </c>
      <c r="M30" s="44">
        <f ca="1">AVERAGE($K$4:K30)</f>
        <v>32.777777777777807</v>
      </c>
      <c r="N30" s="44">
        <f ca="1">M30 + 1.96 * _xlfn.STDEV.P($M$4:M30)/SQRT(COUNT($M$4:M30))</f>
        <v>33.170933716732961</v>
      </c>
      <c r="O30" s="44">
        <f ca="1">M30 - 1.96 * _xlfn.STDEV.P($M$4:M30)/SQRT(COUNT($M$4:M30))</f>
        <v>32.384621838822653</v>
      </c>
      <c r="P30" s="44" t="e">
        <f ca="1">AVERAGE($L$4:L30)</f>
        <v>#N/A</v>
      </c>
      <c r="Q30" s="44" t="e">
        <f ca="1">P30 + 1.96 * _xlfn.STDEV.P($P$4:P30)/SQRT(COUNT($P$4:P30))</f>
        <v>#N/A</v>
      </c>
      <c r="R30" s="44" t="e">
        <f ca="1">P30 - 1.96 * _xlfn.STDEV.P($P$4:P30)/SQRT(COUNT($P$4:P30))</f>
        <v>#N/A</v>
      </c>
    </row>
    <row r="31" spans="1:18" ht="14.5" x14ac:dyDescent="0.35">
      <c r="A31" s="47">
        <v>28</v>
      </c>
      <c r="B31" s="48">
        <f t="shared" ca="1" si="0"/>
        <v>0.75268565292359768</v>
      </c>
      <c r="C31" s="49">
        <f ca="1">RANDBETWEEN(0,VLOOKUP($B31,IBusJSQ!$E$6:$G$24,3,TRUE))</f>
        <v>0</v>
      </c>
      <c r="D31" s="44">
        <f ca="1">RANDBETWEEN(0,VLOOKUP($B31,ItrainJSQ!$F$5:$G$9,2,TRUE))</f>
        <v>9989</v>
      </c>
      <c r="E31" s="44" t="e">
        <f ca="1">RANDBETWEEN(0,VLOOKUP($B31,ItrainNP!$G$11:$G$16,2,TRUE))</f>
        <v>#N/A</v>
      </c>
      <c r="F31" s="44">
        <f t="shared" ca="1" si="1"/>
        <v>25</v>
      </c>
      <c r="G31" s="44">
        <f t="shared" ca="1" si="2"/>
        <v>7</v>
      </c>
      <c r="H31" s="44">
        <f t="shared" ca="1" si="3"/>
        <v>4</v>
      </c>
      <c r="I31" s="50">
        <f t="shared" ca="1" si="4"/>
        <v>0.77004676403470884</v>
      </c>
      <c r="J31" s="50" t="e">
        <f t="shared" ca="1" si="5"/>
        <v>#N/A</v>
      </c>
      <c r="K31" s="52">
        <f t="shared" ca="1" si="6"/>
        <v>25.000000000000071</v>
      </c>
      <c r="L31" s="52" t="e">
        <f t="shared" ca="1" si="7"/>
        <v>#N/A</v>
      </c>
      <c r="M31" s="44">
        <f ca="1">AVERAGE($K$4:K31)</f>
        <v>32.500000000000036</v>
      </c>
      <c r="N31" s="44">
        <f ca="1">M31 + 1.96 * _xlfn.STDEV.P($M$4:M31)/SQRT(COUNT($M$4:M31))</f>
        <v>32.886112585046995</v>
      </c>
      <c r="O31" s="44">
        <f ca="1">M31 - 1.96 * _xlfn.STDEV.P($M$4:M31)/SQRT(COUNT($M$4:M31))</f>
        <v>32.113887414953076</v>
      </c>
      <c r="P31" s="44" t="e">
        <f ca="1">AVERAGE($L$4:L31)</f>
        <v>#N/A</v>
      </c>
      <c r="Q31" s="44" t="e">
        <f ca="1">P31 + 1.96 * _xlfn.STDEV.P($P$4:P31)/SQRT(COUNT($P$4:P31))</f>
        <v>#N/A</v>
      </c>
      <c r="R31" s="44" t="e">
        <f ca="1">P31 - 1.96 * _xlfn.STDEV.P($P$4:P31)/SQRT(COUNT($P$4:P31))</f>
        <v>#N/A</v>
      </c>
    </row>
    <row r="32" spans="1:18" ht="14.5" x14ac:dyDescent="0.35">
      <c r="A32" s="47">
        <v>29</v>
      </c>
      <c r="B32" s="48">
        <f t="shared" ca="1" si="0"/>
        <v>0.52600829431254592</v>
      </c>
      <c r="C32" s="49">
        <f ca="1">RANDBETWEEN(0,VLOOKUP($B32,IBusJSQ!$E$6:$G$24,3,TRUE))</f>
        <v>0</v>
      </c>
      <c r="D32" s="44">
        <f ca="1">RANDBETWEEN(0,VLOOKUP($B32,ItrainJSQ!$F$5:$G$9,2,TRUE))</f>
        <v>3</v>
      </c>
      <c r="E32" s="44" t="e">
        <f ca="1">RANDBETWEEN(0,VLOOKUP($B32,ItrainNP!$G$11:$G$16,2,TRUE))</f>
        <v>#N/A</v>
      </c>
      <c r="F32" s="44">
        <f t="shared" ca="1" si="1"/>
        <v>24</v>
      </c>
      <c r="G32" s="44">
        <f t="shared" ca="1" si="2"/>
        <v>7</v>
      </c>
      <c r="H32" s="44">
        <f t="shared" ca="1" si="3"/>
        <v>4</v>
      </c>
      <c r="I32" s="50">
        <f t="shared" ca="1" si="4"/>
        <v>0.54267496097921264</v>
      </c>
      <c r="J32" s="50" t="e">
        <f t="shared" ca="1" si="5"/>
        <v>#N/A</v>
      </c>
      <c r="K32" s="52">
        <f t="shared" ca="1" si="6"/>
        <v>24.000000000000075</v>
      </c>
      <c r="L32" s="52" t="e">
        <f t="shared" ca="1" si="7"/>
        <v>#N/A</v>
      </c>
      <c r="M32" s="44">
        <f ca="1">AVERAGE($K$4:K32)</f>
        <v>32.206896551724171</v>
      </c>
      <c r="N32" s="44">
        <f ca="1">M32 + 1.96 * _xlfn.STDEV.P($M$4:M32)/SQRT(COUNT($M$4:M32))</f>
        <v>32.589857855331005</v>
      </c>
      <c r="O32" s="44">
        <f ca="1">M32 - 1.96 * _xlfn.STDEV.P($M$4:M32)/SQRT(COUNT($M$4:M32))</f>
        <v>31.823935248117341</v>
      </c>
      <c r="P32" s="44" t="e">
        <f ca="1">AVERAGE($L$4:L32)</f>
        <v>#N/A</v>
      </c>
      <c r="Q32" s="44" t="e">
        <f ca="1">P32 + 1.96 * _xlfn.STDEV.P($P$4:P32)/SQRT(COUNT($P$4:P32))</f>
        <v>#N/A</v>
      </c>
      <c r="R32" s="44" t="e">
        <f ca="1">P32 - 1.96 * _xlfn.STDEV.P($P$4:P32)/SQRT(COUNT($P$4:P32))</f>
        <v>#N/A</v>
      </c>
    </row>
    <row r="33" spans="1:18" ht="14.5" x14ac:dyDescent="0.35">
      <c r="A33" s="47">
        <v>30</v>
      </c>
      <c r="B33" s="48">
        <f t="shared" ca="1" si="0"/>
        <v>0.89430226946969027</v>
      </c>
      <c r="C33" s="49">
        <f ca="1">RANDBETWEEN(0,VLOOKUP($B33,IBusJSQ!$E$6:$G$24,3,TRUE))</f>
        <v>13</v>
      </c>
      <c r="D33" s="44">
        <f ca="1">RANDBETWEEN(0,VLOOKUP($B33,ItrainJSQ!$F$5:$G$9,2,TRUE))</f>
        <v>20034</v>
      </c>
      <c r="E33" s="44" t="e">
        <f ca="1">RANDBETWEEN(0,VLOOKUP($B33,ItrainNP!$G$11:$G$16,2,TRUE))</f>
        <v>#N/A</v>
      </c>
      <c r="F33" s="44">
        <f t="shared" ca="1" si="1"/>
        <v>27</v>
      </c>
      <c r="G33" s="44">
        <f t="shared" ca="1" si="2"/>
        <v>7</v>
      </c>
      <c r="H33" s="44">
        <f t="shared" ca="1" si="3"/>
        <v>5</v>
      </c>
      <c r="I33" s="50">
        <f t="shared" ca="1" si="4"/>
        <v>0.92208004724746806</v>
      </c>
      <c r="J33" s="50" t="e">
        <f t="shared" ca="1" si="5"/>
        <v>#N/A</v>
      </c>
      <c r="K33" s="52">
        <f t="shared" ca="1" si="6"/>
        <v>40.000000000000014</v>
      </c>
      <c r="L33" s="52" t="e">
        <f t="shared" ca="1" si="7"/>
        <v>#N/A</v>
      </c>
      <c r="M33" s="44">
        <f ca="1">AVERAGE($K$4:K33)</f>
        <v>32.466666666666704</v>
      </c>
      <c r="N33" s="44">
        <f ca="1">M33 + 1.96 * _xlfn.STDEV.P($M$4:M33)/SQRT(COUNT($M$4:M33))</f>
        <v>32.842553328523536</v>
      </c>
      <c r="O33" s="44">
        <f ca="1">M33 - 1.96 * _xlfn.STDEV.P($M$4:M33)/SQRT(COUNT($M$4:M33))</f>
        <v>32.090780004809872</v>
      </c>
      <c r="P33" s="44" t="e">
        <f ca="1">AVERAGE($L$4:L33)</f>
        <v>#N/A</v>
      </c>
      <c r="Q33" s="44" t="e">
        <f ca="1">P33 + 1.96 * _xlfn.STDEV.P($P$4:P33)/SQRT(COUNT($P$4:P33))</f>
        <v>#N/A</v>
      </c>
      <c r="R33" s="44" t="e">
        <f ca="1">P33 - 1.96 * _xlfn.STDEV.P($P$4:P33)/SQRT(COUNT($P$4:P33))</f>
        <v>#N/A</v>
      </c>
    </row>
    <row r="34" spans="1:18" ht="14.5" x14ac:dyDescent="0.35">
      <c r="A34" s="47">
        <v>31</v>
      </c>
      <c r="B34" s="48">
        <f t="shared" ca="1" si="0"/>
        <v>0.53806193404409752</v>
      </c>
      <c r="C34" s="49">
        <f ca="1">RANDBETWEEN(0,VLOOKUP($B34,IBusJSQ!$E$6:$G$24,3,TRUE))</f>
        <v>2</v>
      </c>
      <c r="D34" s="44">
        <f ca="1">RANDBETWEEN(0,VLOOKUP($B34,ItrainJSQ!$F$5:$G$9,2,TRUE))</f>
        <v>2</v>
      </c>
      <c r="E34" s="44" t="e">
        <f ca="1">RANDBETWEEN(0,VLOOKUP($B34,ItrainNP!$G$11:$G$16,2,TRUE))</f>
        <v>#N/A</v>
      </c>
      <c r="F34" s="44">
        <f t="shared" ca="1" si="1"/>
        <v>28</v>
      </c>
      <c r="G34" s="44">
        <f t="shared" ca="1" si="2"/>
        <v>7</v>
      </c>
      <c r="H34" s="44">
        <f t="shared" ca="1" si="3"/>
        <v>5</v>
      </c>
      <c r="I34" s="50">
        <f t="shared" ca="1" si="4"/>
        <v>0.55889526737743089</v>
      </c>
      <c r="J34" s="50" t="e">
        <f t="shared" ca="1" si="5"/>
        <v>#N/A</v>
      </c>
      <c r="K34" s="52">
        <f t="shared" ca="1" si="6"/>
        <v>30.000000000000053</v>
      </c>
      <c r="L34" s="52" t="e">
        <f t="shared" ca="1" si="7"/>
        <v>#N/A</v>
      </c>
      <c r="M34" s="44">
        <f ca="1">AVERAGE($K$4:K34)</f>
        <v>32.38709677419358</v>
      </c>
      <c r="N34" s="44">
        <f ca="1">M34 + 1.96 * _xlfn.STDEV.P($M$4:M34)/SQRT(COUNT($M$4:M34))</f>
        <v>32.75678606542958</v>
      </c>
      <c r="O34" s="44">
        <f ca="1">M34 - 1.96 * _xlfn.STDEV.P($M$4:M34)/SQRT(COUNT($M$4:M34))</f>
        <v>32.01740748295758</v>
      </c>
      <c r="P34" s="44" t="e">
        <f ca="1">AVERAGE($L$4:L34)</f>
        <v>#N/A</v>
      </c>
      <c r="Q34" s="44" t="e">
        <f ca="1">P34 + 1.96 * _xlfn.STDEV.P($P$4:P34)/SQRT(COUNT($P$4:P34))</f>
        <v>#N/A</v>
      </c>
      <c r="R34" s="44" t="e">
        <f ca="1">P34 - 1.96 * _xlfn.STDEV.P($P$4:P34)/SQRT(COUNT($P$4:P34))</f>
        <v>#N/A</v>
      </c>
    </row>
    <row r="35" spans="1:18" ht="14.5" x14ac:dyDescent="0.35">
      <c r="A35" s="47">
        <v>32</v>
      </c>
      <c r="B35" s="48">
        <f t="shared" ca="1" si="0"/>
        <v>0.35572897471383003</v>
      </c>
      <c r="C35" s="49">
        <f ca="1">RANDBETWEEN(0,VLOOKUP($B35,IBusJSQ!$E$6:$G$24,3,TRUE))</f>
        <v>2</v>
      </c>
      <c r="D35" s="44">
        <f ca="1">RANDBETWEEN(0,VLOOKUP($B35,ItrainJSQ!$F$5:$G$9,2,TRUE))</f>
        <v>0</v>
      </c>
      <c r="E35" s="44" t="e">
        <f ca="1">RANDBETWEEN(0,VLOOKUP($B35,ItrainNP!$G$11:$G$16,2,TRUE))</f>
        <v>#N/A</v>
      </c>
      <c r="F35" s="44">
        <f t="shared" ca="1" si="1"/>
        <v>27</v>
      </c>
      <c r="G35" s="44">
        <f t="shared" ca="1" si="2"/>
        <v>8</v>
      </c>
      <c r="H35" s="44">
        <f t="shared" ca="1" si="3"/>
        <v>4</v>
      </c>
      <c r="I35" s="50">
        <f t="shared" ca="1" si="4"/>
        <v>0.3758678636027189</v>
      </c>
      <c r="J35" s="50" t="e">
        <f t="shared" ca="1" si="5"/>
        <v>#N/A</v>
      </c>
      <c r="K35" s="52">
        <f t="shared" ca="1" si="6"/>
        <v>28.999999999999979</v>
      </c>
      <c r="L35" s="52" t="e">
        <f t="shared" ca="1" si="7"/>
        <v>#N/A</v>
      </c>
      <c r="M35" s="44">
        <f ca="1">AVERAGE($K$4:K35)</f>
        <v>32.281250000000028</v>
      </c>
      <c r="N35" s="44">
        <f ca="1">M35 + 1.96 * _xlfn.STDEV.P($M$4:M35)/SQRT(COUNT($M$4:M35))</f>
        <v>32.645828075794483</v>
      </c>
      <c r="O35" s="44">
        <f ca="1">M35 - 1.96 * _xlfn.STDEV.P($M$4:M35)/SQRT(COUNT($M$4:M35))</f>
        <v>31.916671924205577</v>
      </c>
      <c r="P35" s="44" t="e">
        <f ca="1">AVERAGE($L$4:L35)</f>
        <v>#N/A</v>
      </c>
      <c r="Q35" s="44" t="e">
        <f ca="1">P35 + 1.96 * _xlfn.STDEV.P($P$4:P35)/SQRT(COUNT($P$4:P35))</f>
        <v>#N/A</v>
      </c>
      <c r="R35" s="44" t="e">
        <f ca="1">P35 - 1.96 * _xlfn.STDEV.P($P$4:P35)/SQRT(COUNT($P$4:P35))</f>
        <v>#N/A</v>
      </c>
    </row>
    <row r="36" spans="1:18" ht="14.5" x14ac:dyDescent="0.35">
      <c r="A36" s="47">
        <v>33</v>
      </c>
      <c r="B36" s="48">
        <f t="shared" ca="1" si="0"/>
        <v>0.76013446311031307</v>
      </c>
      <c r="C36" s="49">
        <f ca="1">RANDBETWEEN(0,VLOOKUP($B36,IBusJSQ!$E$6:$G$24,3,TRUE))</f>
        <v>5</v>
      </c>
      <c r="D36" s="44">
        <f ca="1">RANDBETWEEN(0,VLOOKUP($B36,ItrainJSQ!$F$5:$G$9,2,TRUE))</f>
        <v>14440</v>
      </c>
      <c r="E36" s="44" t="e">
        <f ca="1">RANDBETWEEN(0,VLOOKUP($B36,ItrainNP!$G$11:$G$16,2,TRUE))</f>
        <v>#N/A</v>
      </c>
      <c r="F36" s="44">
        <f t="shared" ca="1" si="1"/>
        <v>26</v>
      </c>
      <c r="G36" s="44">
        <f t="shared" ca="1" si="2"/>
        <v>8</v>
      </c>
      <c r="H36" s="44">
        <f t="shared" ca="1" si="3"/>
        <v>5</v>
      </c>
      <c r="I36" s="50">
        <f t="shared" ca="1" si="4"/>
        <v>0.78166224088809089</v>
      </c>
      <c r="J36" s="50" t="e">
        <f t="shared" ca="1" si="5"/>
        <v>#N/A</v>
      </c>
      <c r="K36" s="52">
        <f t="shared" ca="1" si="6"/>
        <v>31.00000000000005</v>
      </c>
      <c r="L36" s="52" t="e">
        <f t="shared" ca="1" si="7"/>
        <v>#N/A</v>
      </c>
      <c r="M36" s="44">
        <f ca="1">AVERAGE($K$4:K36)</f>
        <v>32.242424242424271</v>
      </c>
      <c r="N36" s="44">
        <f ca="1">M36 + 1.96 * _xlfn.STDEV.P($M$4:M36)/SQRT(COUNT($M$4:M36))</f>
        <v>32.60213562579014</v>
      </c>
      <c r="O36" s="44">
        <f ca="1">M36 - 1.96 * _xlfn.STDEV.P($M$4:M36)/SQRT(COUNT($M$4:M36))</f>
        <v>31.882712859058401</v>
      </c>
      <c r="P36" s="44" t="e">
        <f ca="1">AVERAGE($L$4:L36)</f>
        <v>#N/A</v>
      </c>
      <c r="Q36" s="44" t="e">
        <f ca="1">P36 + 1.96 * _xlfn.STDEV.P($P$4:P36)/SQRT(COUNT($P$4:P36))</f>
        <v>#N/A</v>
      </c>
      <c r="R36" s="44" t="e">
        <f ca="1">P36 - 1.96 * _xlfn.STDEV.P($P$4:P36)/SQRT(COUNT($P$4:P36))</f>
        <v>#N/A</v>
      </c>
    </row>
    <row r="37" spans="1:18" ht="14.5" x14ac:dyDescent="0.35">
      <c r="A37" s="47">
        <v>34</v>
      </c>
      <c r="B37" s="48">
        <f t="shared" ca="1" si="0"/>
        <v>0.81563566287167855</v>
      </c>
      <c r="C37" s="49">
        <f ca="1">RANDBETWEEN(0,VLOOKUP($B37,IBusJSQ!$E$6:$G$24,3,TRUE))</f>
        <v>0</v>
      </c>
      <c r="D37" s="44">
        <f ca="1">RANDBETWEEN(0,VLOOKUP($B37,ItrainJSQ!$F$5:$G$9,2,TRUE))</f>
        <v>34821</v>
      </c>
      <c r="E37" s="44" t="e">
        <f ca="1">RANDBETWEEN(0,VLOOKUP($B37,ItrainNP!$G$11:$G$16,2,TRUE))</f>
        <v>#N/A</v>
      </c>
      <c r="F37" s="44">
        <f t="shared" ca="1" si="1"/>
        <v>25</v>
      </c>
      <c r="G37" s="44">
        <f t="shared" ca="1" si="2"/>
        <v>8</v>
      </c>
      <c r="H37" s="44">
        <f t="shared" ca="1" si="3"/>
        <v>4</v>
      </c>
      <c r="I37" s="50">
        <f t="shared" ca="1" si="4"/>
        <v>0.83299677398278971</v>
      </c>
      <c r="J37" s="50" t="e">
        <f t="shared" ca="1" si="5"/>
        <v>#N/A</v>
      </c>
      <c r="K37" s="52">
        <f t="shared" ca="1" si="6"/>
        <v>25.000000000000071</v>
      </c>
      <c r="L37" s="52" t="e">
        <f t="shared" ca="1" si="7"/>
        <v>#N/A</v>
      </c>
      <c r="M37" s="44">
        <f ca="1">AVERAGE($K$4:K37)</f>
        <v>32.029411764705912</v>
      </c>
      <c r="N37" s="44">
        <f ca="1">M37 + 1.96 * _xlfn.STDEV.P($M$4:M37)/SQRT(COUNT($M$4:M37))</f>
        <v>32.38642824848769</v>
      </c>
      <c r="O37" s="44">
        <f ca="1">M37 - 1.96 * _xlfn.STDEV.P($M$4:M37)/SQRT(COUNT($M$4:M37))</f>
        <v>31.672395280924132</v>
      </c>
      <c r="P37" s="44" t="e">
        <f ca="1">AVERAGE($L$4:L37)</f>
        <v>#N/A</v>
      </c>
      <c r="Q37" s="44" t="e">
        <f ca="1">P37 + 1.96 * _xlfn.STDEV.P($P$4:P37)/SQRT(COUNT($P$4:P37))</f>
        <v>#N/A</v>
      </c>
      <c r="R37" s="44" t="e">
        <f ca="1">P37 - 1.96 * _xlfn.STDEV.P($P$4:P37)/SQRT(COUNT($P$4:P37))</f>
        <v>#N/A</v>
      </c>
    </row>
    <row r="38" spans="1:18" ht="14.5" x14ac:dyDescent="0.35">
      <c r="A38" s="47">
        <v>35</v>
      </c>
      <c r="B38" s="48">
        <f t="shared" ca="1" si="0"/>
        <v>0.78067975536287415</v>
      </c>
      <c r="C38" s="49">
        <f ca="1">RANDBETWEEN(0,VLOOKUP($B38,IBusJSQ!$E$6:$G$24,3,TRUE))</f>
        <v>12</v>
      </c>
      <c r="D38" s="44">
        <f ca="1">RANDBETWEEN(0,VLOOKUP($B38,ItrainJSQ!$F$5:$G$9,2,TRUE))</f>
        <v>32439</v>
      </c>
      <c r="E38" s="44" t="e">
        <f ca="1">RANDBETWEEN(0,VLOOKUP($B38,ItrainNP!$G$11:$G$16,2,TRUE))</f>
        <v>#N/A</v>
      </c>
      <c r="F38" s="44">
        <f t="shared" ca="1" si="1"/>
        <v>28</v>
      </c>
      <c r="G38" s="44">
        <f t="shared" ca="1" si="2"/>
        <v>7</v>
      </c>
      <c r="H38" s="44">
        <f t="shared" ca="1" si="3"/>
        <v>4</v>
      </c>
      <c r="I38" s="50">
        <f t="shared" ca="1" si="4"/>
        <v>0.80845753314065194</v>
      </c>
      <c r="J38" s="50" t="e">
        <f t="shared" ca="1" si="5"/>
        <v>#N/A</v>
      </c>
      <c r="K38" s="52">
        <f t="shared" ca="1" si="6"/>
        <v>40.000000000000014</v>
      </c>
      <c r="L38" s="52" t="e">
        <f t="shared" ca="1" si="7"/>
        <v>#N/A</v>
      </c>
      <c r="M38" s="44">
        <f ca="1">AVERAGE($K$4:K38)</f>
        <v>32.257142857142881</v>
      </c>
      <c r="N38" s="44">
        <f ca="1">M38 + 1.96 * _xlfn.STDEV.P($M$4:M38)/SQRT(COUNT($M$4:M38))</f>
        <v>32.608744838474678</v>
      </c>
      <c r="O38" s="44">
        <f ca="1">M38 - 1.96 * _xlfn.STDEV.P($M$4:M38)/SQRT(COUNT($M$4:M38))</f>
        <v>31.905540875811084</v>
      </c>
      <c r="P38" s="44" t="e">
        <f ca="1">AVERAGE($L$4:L38)</f>
        <v>#N/A</v>
      </c>
      <c r="Q38" s="44" t="e">
        <f ca="1">P38 + 1.96 * _xlfn.STDEV.P($P$4:P38)/SQRT(COUNT($P$4:P38))</f>
        <v>#N/A</v>
      </c>
      <c r="R38" s="44" t="e">
        <f ca="1">P38 - 1.96 * _xlfn.STDEV.P($P$4:P38)/SQRT(COUNT($P$4:P38))</f>
        <v>#N/A</v>
      </c>
    </row>
    <row r="39" spans="1:18" ht="14.5" x14ac:dyDescent="0.35">
      <c r="A39" s="47">
        <v>36</v>
      </c>
      <c r="B39" s="48">
        <f t="shared" ca="1" si="0"/>
        <v>0.65183053830425752</v>
      </c>
      <c r="C39" s="49">
        <f ca="1">RANDBETWEEN(0,VLOOKUP($B39,IBusJSQ!$E$6:$G$24,3,TRUE))</f>
        <v>11</v>
      </c>
      <c r="D39" s="44">
        <f ca="1">RANDBETWEEN(0,VLOOKUP($B39,ItrainJSQ!$F$5:$G$9,2,TRUE))</f>
        <v>1</v>
      </c>
      <c r="E39" s="44" t="e">
        <f ca="1">RANDBETWEEN(0,VLOOKUP($B39,ItrainNP!$G$11:$G$16,2,TRUE))</f>
        <v>#N/A</v>
      </c>
      <c r="F39" s="44">
        <f t="shared" ca="1" si="1"/>
        <v>27</v>
      </c>
      <c r="G39" s="44">
        <f t="shared" ca="1" si="2"/>
        <v>7</v>
      </c>
      <c r="H39" s="44">
        <f t="shared" ca="1" si="3"/>
        <v>4</v>
      </c>
      <c r="I39" s="50">
        <f t="shared" ca="1" si="4"/>
        <v>0.67821942719314643</v>
      </c>
      <c r="J39" s="50" t="e">
        <f t="shared" ca="1" si="5"/>
        <v>#N/A</v>
      </c>
      <c r="K39" s="52">
        <f t="shared" ca="1" si="6"/>
        <v>38.000000000000028</v>
      </c>
      <c r="L39" s="52" t="e">
        <f t="shared" ca="1" si="7"/>
        <v>#N/A</v>
      </c>
      <c r="M39" s="44">
        <f ca="1">AVERAGE($K$4:K39)</f>
        <v>32.416666666666693</v>
      </c>
      <c r="N39" s="44">
        <f ca="1">M39 + 1.96 * _xlfn.STDEV.P($M$4:M39)/SQRT(COUNT($M$4:M39))</f>
        <v>32.761591360575196</v>
      </c>
      <c r="O39" s="44">
        <f ca="1">M39 - 1.96 * _xlfn.STDEV.P($M$4:M39)/SQRT(COUNT($M$4:M39))</f>
        <v>32.07174197275819</v>
      </c>
      <c r="P39" s="44" t="e">
        <f ca="1">AVERAGE($L$4:L39)</f>
        <v>#N/A</v>
      </c>
      <c r="Q39" s="44" t="e">
        <f ca="1">P39 + 1.96 * _xlfn.STDEV.P($P$4:P39)/SQRT(COUNT($P$4:P39))</f>
        <v>#N/A</v>
      </c>
      <c r="R39" s="44" t="e">
        <f ca="1">P39 - 1.96 * _xlfn.STDEV.P($P$4:P39)/SQRT(COUNT($P$4:P39))</f>
        <v>#N/A</v>
      </c>
    </row>
    <row r="40" spans="1:18" ht="14.5" x14ac:dyDescent="0.35">
      <c r="A40" s="47">
        <v>37</v>
      </c>
      <c r="B40" s="48">
        <f t="shared" ca="1" si="0"/>
        <v>0.63918882242566699</v>
      </c>
      <c r="C40" s="49">
        <f ca="1">RANDBETWEEN(0,VLOOKUP($B40,IBusJSQ!$E$6:$G$24,3,TRUE))</f>
        <v>7</v>
      </c>
      <c r="D40" s="44">
        <f ca="1">RANDBETWEEN(0,VLOOKUP($B40,ItrainJSQ!$F$5:$G$9,2,TRUE))</f>
        <v>4</v>
      </c>
      <c r="E40" s="44" t="e">
        <f ca="1">RANDBETWEEN(0,VLOOKUP($B40,ItrainNP!$G$11:$G$16,2,TRUE))</f>
        <v>#N/A</v>
      </c>
      <c r="F40" s="44">
        <f t="shared" ca="1" si="1"/>
        <v>26</v>
      </c>
      <c r="G40" s="44">
        <f t="shared" ca="1" si="2"/>
        <v>7</v>
      </c>
      <c r="H40" s="44">
        <f t="shared" ca="1" si="3"/>
        <v>4</v>
      </c>
      <c r="I40" s="50">
        <f t="shared" ca="1" si="4"/>
        <v>0.66210548909233369</v>
      </c>
      <c r="J40" s="50" t="e">
        <f t="shared" ca="1" si="5"/>
        <v>#N/A</v>
      </c>
      <c r="K40" s="52">
        <f t="shared" ca="1" si="6"/>
        <v>33.000000000000043</v>
      </c>
      <c r="L40" s="52" t="e">
        <f t="shared" ca="1" si="7"/>
        <v>#N/A</v>
      </c>
      <c r="M40" s="44">
        <f ca="1">AVERAGE($K$4:K40)</f>
        <v>32.432432432432456</v>
      </c>
      <c r="N40" s="44">
        <f ca="1">M40 + 1.96 * _xlfn.STDEV.P($M$4:M40)/SQRT(COUNT($M$4:M40))</f>
        <v>32.770748598424831</v>
      </c>
      <c r="O40" s="44">
        <f ca="1">M40 - 1.96 * _xlfn.STDEV.P($M$4:M40)/SQRT(COUNT($M$4:M40))</f>
        <v>32.094116266440082</v>
      </c>
      <c r="P40" s="44" t="e">
        <f ca="1">AVERAGE($L$4:L40)</f>
        <v>#N/A</v>
      </c>
      <c r="Q40" s="44" t="e">
        <f ca="1">P40 + 1.96 * _xlfn.STDEV.P($P$4:P40)/SQRT(COUNT($P$4:P40))</f>
        <v>#N/A</v>
      </c>
      <c r="R40" s="44" t="e">
        <f ca="1">P40 - 1.96 * _xlfn.STDEV.P($P$4:P40)/SQRT(COUNT($P$4:P40))</f>
        <v>#N/A</v>
      </c>
    </row>
    <row r="41" spans="1:18" ht="14.5" x14ac:dyDescent="0.35">
      <c r="A41" s="47">
        <v>38</v>
      </c>
      <c r="B41" s="48">
        <f t="shared" ca="1" si="0"/>
        <v>0.58878086183649114</v>
      </c>
      <c r="C41" s="49">
        <f ca="1">RANDBETWEEN(0,VLOOKUP($B41,IBusJSQ!$E$6:$G$24,3,TRUE))</f>
        <v>7</v>
      </c>
      <c r="D41" s="44">
        <f ca="1">RANDBETWEEN(0,VLOOKUP($B41,ItrainJSQ!$F$5:$G$9,2,TRUE))</f>
        <v>2</v>
      </c>
      <c r="E41" s="44" t="e">
        <f ca="1">RANDBETWEEN(0,VLOOKUP($B41,ItrainNP!$G$11:$G$16,2,TRUE))</f>
        <v>#N/A</v>
      </c>
      <c r="F41" s="44">
        <f t="shared" ca="1" si="1"/>
        <v>29</v>
      </c>
      <c r="G41" s="44">
        <f t="shared" ca="1" si="2"/>
        <v>7</v>
      </c>
      <c r="H41" s="44">
        <f t="shared" ca="1" si="3"/>
        <v>4</v>
      </c>
      <c r="I41" s="50">
        <f t="shared" ca="1" si="4"/>
        <v>0.61378086183649117</v>
      </c>
      <c r="J41" s="50" t="e">
        <f t="shared" ca="1" si="5"/>
        <v>#N/A</v>
      </c>
      <c r="K41" s="52">
        <f t="shared" ca="1" si="6"/>
        <v>36.000000000000028</v>
      </c>
      <c r="L41" s="52" t="e">
        <f t="shared" ca="1" si="7"/>
        <v>#N/A</v>
      </c>
      <c r="M41" s="44">
        <f ca="1">AVERAGE($K$4:K41)</f>
        <v>32.526315789473706</v>
      </c>
      <c r="N41" s="44">
        <f ca="1">M41 + 1.96 * _xlfn.STDEV.P($M$4:M41)/SQRT(COUNT($M$4:M41))</f>
        <v>32.857663219781465</v>
      </c>
      <c r="O41" s="44">
        <f ca="1">M41 - 1.96 * _xlfn.STDEV.P($M$4:M41)/SQRT(COUNT($M$4:M41))</f>
        <v>32.194968359165948</v>
      </c>
      <c r="P41" s="44" t="e">
        <f ca="1">AVERAGE($L$4:L41)</f>
        <v>#N/A</v>
      </c>
      <c r="Q41" s="44" t="e">
        <f ca="1">P41 + 1.96 * _xlfn.STDEV.P($P$4:P41)/SQRT(COUNT($P$4:P41))</f>
        <v>#N/A</v>
      </c>
      <c r="R41" s="44" t="e">
        <f ca="1">P41 - 1.96 * _xlfn.STDEV.P($P$4:P41)/SQRT(COUNT($P$4:P41))</f>
        <v>#N/A</v>
      </c>
    </row>
    <row r="42" spans="1:18" ht="14.5" x14ac:dyDescent="0.35">
      <c r="A42" s="47">
        <v>39</v>
      </c>
      <c r="B42" s="48">
        <f t="shared" ca="1" si="0"/>
        <v>0.67077390573238826</v>
      </c>
      <c r="C42" s="49">
        <f ca="1">RANDBETWEEN(0,VLOOKUP($B42,IBusJSQ!$E$6:$G$24,3,TRUE))</f>
        <v>1</v>
      </c>
      <c r="D42" s="44">
        <f ca="1">RANDBETWEEN(0,VLOOKUP($B42,ItrainJSQ!$F$5:$G$9,2,TRUE))</f>
        <v>3</v>
      </c>
      <c r="E42" s="44" t="e">
        <f ca="1">RANDBETWEEN(0,VLOOKUP($B42,ItrainNP!$G$11:$G$16,2,TRUE))</f>
        <v>#N/A</v>
      </c>
      <c r="F42" s="44">
        <f t="shared" ca="1" si="1"/>
        <v>24</v>
      </c>
      <c r="G42" s="44">
        <f t="shared" ca="1" si="2"/>
        <v>8</v>
      </c>
      <c r="H42" s="44">
        <f t="shared" ca="1" si="3"/>
        <v>4</v>
      </c>
      <c r="I42" s="50">
        <f t="shared" ca="1" si="4"/>
        <v>0.68813501684349943</v>
      </c>
      <c r="J42" s="50" t="e">
        <f t="shared" ca="1" si="5"/>
        <v>#N/A</v>
      </c>
      <c r="K42" s="52">
        <f t="shared" ca="1" si="6"/>
        <v>25.000000000000071</v>
      </c>
      <c r="L42" s="52" t="e">
        <f t="shared" ca="1" si="7"/>
        <v>#N/A</v>
      </c>
      <c r="M42" s="44">
        <f ca="1">AVERAGE($K$4:K42)</f>
        <v>32.333333333333357</v>
      </c>
      <c r="N42" s="44">
        <f ca="1">M42 + 1.96 * _xlfn.STDEV.P($M$4:M42)/SQRT(COUNT($M$4:M42))</f>
        <v>32.65910238092335</v>
      </c>
      <c r="O42" s="44">
        <f ca="1">M42 - 1.96 * _xlfn.STDEV.P($M$4:M42)/SQRT(COUNT($M$4:M42))</f>
        <v>32.007564285743364</v>
      </c>
      <c r="P42" s="44" t="e">
        <f ca="1">AVERAGE($L$4:L42)</f>
        <v>#N/A</v>
      </c>
      <c r="Q42" s="44" t="e">
        <f ca="1">P42 + 1.96 * _xlfn.STDEV.P($P$4:P42)/SQRT(COUNT($P$4:P42))</f>
        <v>#N/A</v>
      </c>
      <c r="R42" s="44" t="e">
        <f ca="1">P42 - 1.96 * _xlfn.STDEV.P($P$4:P42)/SQRT(COUNT($P$4:P42))</f>
        <v>#N/A</v>
      </c>
    </row>
    <row r="43" spans="1:18" ht="14.5" x14ac:dyDescent="0.35">
      <c r="A43" s="47">
        <v>40</v>
      </c>
      <c r="B43" s="48">
        <f t="shared" ca="1" si="0"/>
        <v>0.5598914910273145</v>
      </c>
      <c r="C43" s="49">
        <f ca="1">RANDBETWEEN(0,VLOOKUP($B43,IBusJSQ!$E$6:$G$24,3,TRUE))</f>
        <v>4</v>
      </c>
      <c r="D43" s="44">
        <f ca="1">RANDBETWEEN(0,VLOOKUP($B43,ItrainJSQ!$F$5:$G$9,2,TRUE))</f>
        <v>1</v>
      </c>
      <c r="E43" s="44" t="e">
        <f ca="1">RANDBETWEEN(0,VLOOKUP($B43,ItrainNP!$G$11:$G$16,2,TRUE))</f>
        <v>#N/A</v>
      </c>
      <c r="F43" s="44">
        <f t="shared" ca="1" si="1"/>
        <v>24</v>
      </c>
      <c r="G43" s="44">
        <f t="shared" ca="1" si="2"/>
        <v>7</v>
      </c>
      <c r="H43" s="44">
        <f t="shared" ca="1" si="3"/>
        <v>5</v>
      </c>
      <c r="I43" s="50">
        <f t="shared" ca="1" si="4"/>
        <v>0.57933593547175899</v>
      </c>
      <c r="J43" s="50" t="e">
        <f t="shared" ca="1" si="5"/>
        <v>#N/A</v>
      </c>
      <c r="K43" s="52">
        <f t="shared" ca="1" si="6"/>
        <v>28.00000000000006</v>
      </c>
      <c r="L43" s="52" t="e">
        <f t="shared" ca="1" si="7"/>
        <v>#N/A</v>
      </c>
      <c r="M43" s="44">
        <f ca="1">AVERAGE($K$4:K43)</f>
        <v>32.225000000000023</v>
      </c>
      <c r="N43" s="44">
        <f ca="1">M43 + 1.96 * _xlfn.STDEV.P($M$4:M43)/SQRT(COUNT($M$4:M43))</f>
        <v>32.546022545658595</v>
      </c>
      <c r="O43" s="44">
        <f ca="1">M43 - 1.96 * _xlfn.STDEV.P($M$4:M43)/SQRT(COUNT($M$4:M43))</f>
        <v>31.903977454341454</v>
      </c>
      <c r="P43" s="44" t="e">
        <f ca="1">AVERAGE($L$4:L43)</f>
        <v>#N/A</v>
      </c>
      <c r="Q43" s="44" t="e">
        <f ca="1">P43 + 1.96 * _xlfn.STDEV.P($P$4:P43)/SQRT(COUNT($P$4:P43))</f>
        <v>#N/A</v>
      </c>
      <c r="R43" s="44" t="e">
        <f ca="1">P43 - 1.96 * _xlfn.STDEV.P($P$4:P43)/SQRT(COUNT($P$4:P43))</f>
        <v>#N/A</v>
      </c>
    </row>
    <row r="44" spans="1:18" ht="14.5" x14ac:dyDescent="0.35">
      <c r="A44" s="47">
        <v>41</v>
      </c>
      <c r="B44" s="48">
        <f t="shared" ca="1" si="0"/>
        <v>0.64022798953464344</v>
      </c>
      <c r="C44" s="49">
        <f ca="1">RANDBETWEEN(0,VLOOKUP($B44,IBusJSQ!$E$6:$G$24,3,TRUE))</f>
        <v>0</v>
      </c>
      <c r="D44" s="44">
        <f ca="1">RANDBETWEEN(0,VLOOKUP($B44,ItrainJSQ!$F$5:$G$9,2,TRUE))</f>
        <v>0</v>
      </c>
      <c r="E44" s="44" t="e">
        <f ca="1">RANDBETWEEN(0,VLOOKUP($B44,ItrainNP!$G$11:$G$16,2,TRUE))</f>
        <v>#N/A</v>
      </c>
      <c r="F44" s="44">
        <f t="shared" ca="1" si="1"/>
        <v>24</v>
      </c>
      <c r="G44" s="44">
        <f t="shared" ca="1" si="2"/>
        <v>8</v>
      </c>
      <c r="H44" s="44">
        <f t="shared" ca="1" si="3"/>
        <v>5</v>
      </c>
      <c r="I44" s="50">
        <f t="shared" ca="1" si="4"/>
        <v>0.65689465620131016</v>
      </c>
      <c r="J44" s="50" t="e">
        <f t="shared" ca="1" si="5"/>
        <v>#N/A</v>
      </c>
      <c r="K44" s="52">
        <f t="shared" ca="1" si="6"/>
        <v>24.000000000000075</v>
      </c>
      <c r="L44" s="52" t="e">
        <f t="shared" ca="1" si="7"/>
        <v>#N/A</v>
      </c>
      <c r="M44" s="44">
        <f ca="1">AVERAGE($K$4:K44)</f>
        <v>32.024390243902459</v>
      </c>
      <c r="N44" s="44">
        <f ca="1">M44 + 1.96 * _xlfn.STDEV.P($M$4:M44)/SQRT(COUNT($M$4:M44))</f>
        <v>32.342169674747971</v>
      </c>
      <c r="O44" s="44">
        <f ca="1">M44 - 1.96 * _xlfn.STDEV.P($M$4:M44)/SQRT(COUNT($M$4:M44))</f>
        <v>31.706610813056951</v>
      </c>
      <c r="P44" s="44" t="e">
        <f ca="1">AVERAGE($L$4:L44)</f>
        <v>#N/A</v>
      </c>
      <c r="Q44" s="44" t="e">
        <f ca="1">P44 + 1.96 * _xlfn.STDEV.P($P$4:P44)/SQRT(COUNT($P$4:P44))</f>
        <v>#N/A</v>
      </c>
      <c r="R44" s="44" t="e">
        <f ca="1">P44 - 1.96 * _xlfn.STDEV.P($P$4:P44)/SQRT(COUNT($P$4:P44))</f>
        <v>#N/A</v>
      </c>
    </row>
    <row r="45" spans="1:18" ht="14.5" x14ac:dyDescent="0.35">
      <c r="A45" s="47">
        <v>42</v>
      </c>
      <c r="B45" s="48">
        <f t="shared" ca="1" si="0"/>
        <v>0.65486301923221391</v>
      </c>
      <c r="C45" s="49">
        <f ca="1">RANDBETWEEN(0,VLOOKUP($B45,IBusJSQ!$E$6:$G$24,3,TRUE))</f>
        <v>10</v>
      </c>
      <c r="D45" s="44">
        <f ca="1">RANDBETWEEN(0,VLOOKUP($B45,ItrainJSQ!$F$5:$G$9,2,TRUE))</f>
        <v>2</v>
      </c>
      <c r="E45" s="44" t="e">
        <f ca="1">RANDBETWEEN(0,VLOOKUP($B45,ItrainNP!$G$11:$G$16,2,TRUE))</f>
        <v>#N/A</v>
      </c>
      <c r="F45" s="44">
        <f t="shared" ca="1" si="1"/>
        <v>28</v>
      </c>
      <c r="G45" s="44">
        <f t="shared" ca="1" si="2"/>
        <v>7</v>
      </c>
      <c r="H45" s="44">
        <f t="shared" ca="1" si="3"/>
        <v>5</v>
      </c>
      <c r="I45" s="50">
        <f t="shared" ca="1" si="4"/>
        <v>0.68125190812110281</v>
      </c>
      <c r="J45" s="50" t="e">
        <f t="shared" ca="1" si="5"/>
        <v>#N/A</v>
      </c>
      <c r="K45" s="52">
        <f t="shared" ca="1" si="6"/>
        <v>38.000000000000028</v>
      </c>
      <c r="L45" s="52" t="e">
        <f t="shared" ca="1" si="7"/>
        <v>#N/A</v>
      </c>
      <c r="M45" s="44">
        <f ca="1">AVERAGE($K$4:K45)</f>
        <v>32.166666666666686</v>
      </c>
      <c r="N45" s="44">
        <f ca="1">M45 + 1.96 * _xlfn.STDEV.P($M$4:M45)/SQRT(COUNT($M$4:M45))</f>
        <v>32.480082477167834</v>
      </c>
      <c r="O45" s="44">
        <f ca="1">M45 - 1.96 * _xlfn.STDEV.P($M$4:M45)/SQRT(COUNT($M$4:M45))</f>
        <v>31.853250856165538</v>
      </c>
      <c r="P45" s="44" t="e">
        <f ca="1">AVERAGE($L$4:L45)</f>
        <v>#N/A</v>
      </c>
      <c r="Q45" s="44" t="e">
        <f ca="1">P45 + 1.96 * _xlfn.STDEV.P($P$4:P45)/SQRT(COUNT($P$4:P45))</f>
        <v>#N/A</v>
      </c>
      <c r="R45" s="44" t="e">
        <f ca="1">P45 - 1.96 * _xlfn.STDEV.P($P$4:P45)/SQRT(COUNT($P$4:P45))</f>
        <v>#N/A</v>
      </c>
    </row>
    <row r="46" spans="1:18" ht="14.5" x14ac:dyDescent="0.35">
      <c r="A46" s="47">
        <v>43</v>
      </c>
      <c r="B46" s="48">
        <f t="shared" ca="1" si="0"/>
        <v>0.85982743879956325</v>
      </c>
      <c r="C46" s="49">
        <f ca="1">RANDBETWEEN(0,VLOOKUP($B46,IBusJSQ!$E$6:$G$24,3,TRUE))</f>
        <v>9</v>
      </c>
      <c r="D46" s="44">
        <f ca="1">RANDBETWEEN(0,VLOOKUP($B46,ItrainJSQ!$F$5:$G$9,2,TRUE))</f>
        <v>36391</v>
      </c>
      <c r="E46" s="44" t="e">
        <f ca="1">RANDBETWEEN(0,VLOOKUP($B46,ItrainNP!$G$11:$G$16,2,TRUE))</f>
        <v>#N/A</v>
      </c>
      <c r="F46" s="44">
        <f t="shared" ca="1" si="1"/>
        <v>27</v>
      </c>
      <c r="G46" s="44">
        <f t="shared" ca="1" si="2"/>
        <v>7</v>
      </c>
      <c r="H46" s="44">
        <f t="shared" ca="1" si="3"/>
        <v>5</v>
      </c>
      <c r="I46" s="50">
        <f t="shared" ca="1" si="4"/>
        <v>0.88482743879956327</v>
      </c>
      <c r="J46" s="50" t="e">
        <f t="shared" ca="1" si="5"/>
        <v>#N/A</v>
      </c>
      <c r="K46" s="52">
        <f t="shared" ca="1" si="6"/>
        <v>36.000000000000028</v>
      </c>
      <c r="L46" s="52" t="e">
        <f t="shared" ca="1" si="7"/>
        <v>#N/A</v>
      </c>
      <c r="M46" s="44">
        <f ca="1">AVERAGE($K$4:K46)</f>
        <v>32.255813953488392</v>
      </c>
      <c r="N46" s="44">
        <f ca="1">M46 + 1.96 * _xlfn.STDEV.P($M$4:M46)/SQRT(COUNT($M$4:M46))</f>
        <v>32.564365951527485</v>
      </c>
      <c r="O46" s="44">
        <f ca="1">M46 - 1.96 * _xlfn.STDEV.P($M$4:M46)/SQRT(COUNT($M$4:M46))</f>
        <v>31.947261955449299</v>
      </c>
      <c r="P46" s="44" t="e">
        <f ca="1">AVERAGE($L$4:L46)</f>
        <v>#N/A</v>
      </c>
      <c r="Q46" s="44" t="e">
        <f ca="1">P46 + 1.96 * _xlfn.STDEV.P($P$4:P46)/SQRT(COUNT($P$4:P46))</f>
        <v>#N/A</v>
      </c>
      <c r="R46" s="44" t="e">
        <f ca="1">P46 - 1.96 * _xlfn.STDEV.P($P$4:P46)/SQRT(COUNT($P$4:P46))</f>
        <v>#N/A</v>
      </c>
    </row>
    <row r="47" spans="1:18" ht="14.5" x14ac:dyDescent="0.35">
      <c r="A47" s="47">
        <v>44</v>
      </c>
      <c r="B47" s="48">
        <f t="shared" ca="1" si="0"/>
        <v>0.85180431991887007</v>
      </c>
      <c r="C47" s="49">
        <f ca="1">RANDBETWEEN(0,VLOOKUP($B47,IBusJSQ!$E$6:$G$24,3,TRUE))</f>
        <v>8</v>
      </c>
      <c r="D47" s="44">
        <f ca="1">RANDBETWEEN(0,VLOOKUP($B47,ItrainJSQ!$F$5:$G$9,2,TRUE))</f>
        <v>16683</v>
      </c>
      <c r="E47" s="44" t="e">
        <f ca="1">RANDBETWEEN(0,VLOOKUP($B47,ItrainNP!$G$11:$G$16,2,TRUE))</f>
        <v>#N/A</v>
      </c>
      <c r="F47" s="44">
        <f t="shared" ca="1" si="1"/>
        <v>26</v>
      </c>
      <c r="G47" s="44">
        <f t="shared" ca="1" si="2"/>
        <v>7</v>
      </c>
      <c r="H47" s="44">
        <f t="shared" ca="1" si="3"/>
        <v>4</v>
      </c>
      <c r="I47" s="50">
        <f t="shared" ca="1" si="4"/>
        <v>0.87541543102998121</v>
      </c>
      <c r="J47" s="50" t="e">
        <f t="shared" ca="1" si="5"/>
        <v>#N/A</v>
      </c>
      <c r="K47" s="52">
        <f t="shared" ca="1" si="6"/>
        <v>34.000000000000043</v>
      </c>
      <c r="L47" s="52" t="e">
        <f t="shared" ca="1" si="7"/>
        <v>#N/A</v>
      </c>
      <c r="M47" s="44">
        <f ca="1">AVERAGE($K$4:K47)</f>
        <v>32.295454545454568</v>
      </c>
      <c r="N47" s="44">
        <f ca="1">M47 + 1.96 * _xlfn.STDEV.P($M$4:M47)/SQRT(COUNT($M$4:M47))</f>
        <v>32.599031971187543</v>
      </c>
      <c r="O47" s="44">
        <f ca="1">M47 - 1.96 * _xlfn.STDEV.P($M$4:M47)/SQRT(COUNT($M$4:M47))</f>
        <v>31.991877119721593</v>
      </c>
      <c r="P47" s="44" t="e">
        <f ca="1">AVERAGE($L$4:L47)</f>
        <v>#N/A</v>
      </c>
      <c r="Q47" s="44" t="e">
        <f ca="1">P47 + 1.96 * _xlfn.STDEV.P($P$4:P47)/SQRT(COUNT($P$4:P47))</f>
        <v>#N/A</v>
      </c>
      <c r="R47" s="44" t="e">
        <f ca="1">P47 - 1.96 * _xlfn.STDEV.P($P$4:P47)/SQRT(COUNT($P$4:P47))</f>
        <v>#N/A</v>
      </c>
    </row>
    <row r="48" spans="1:18" ht="14.5" x14ac:dyDescent="0.35">
      <c r="A48" s="47">
        <v>45</v>
      </c>
      <c r="B48" s="48">
        <f t="shared" ca="1" si="0"/>
        <v>0.45255549715277416</v>
      </c>
      <c r="C48" s="49">
        <f ca="1">RANDBETWEEN(0,VLOOKUP($B48,IBusJSQ!$E$6:$G$24,3,TRUE))</f>
        <v>3</v>
      </c>
      <c r="D48" s="44">
        <f ca="1">RANDBETWEEN(0,VLOOKUP($B48,ItrainJSQ!$F$5:$G$9,2,TRUE))</f>
        <v>2</v>
      </c>
      <c r="E48" s="44" t="e">
        <f ca="1">RANDBETWEEN(0,VLOOKUP($B48,ItrainNP!$G$11:$G$16,2,TRUE))</f>
        <v>#N/A</v>
      </c>
      <c r="F48" s="44">
        <f t="shared" ca="1" si="1"/>
        <v>27</v>
      </c>
      <c r="G48" s="44">
        <f t="shared" ca="1" si="2"/>
        <v>7</v>
      </c>
      <c r="H48" s="44">
        <f t="shared" ca="1" si="3"/>
        <v>5</v>
      </c>
      <c r="I48" s="50">
        <f t="shared" ca="1" si="4"/>
        <v>0.47338883048610747</v>
      </c>
      <c r="J48" s="50" t="e">
        <f t="shared" ca="1" si="5"/>
        <v>#N/A</v>
      </c>
      <c r="K48" s="52">
        <f t="shared" ca="1" si="6"/>
        <v>29.999999999999972</v>
      </c>
      <c r="L48" s="52" t="e">
        <f t="shared" ca="1" si="7"/>
        <v>#N/A</v>
      </c>
      <c r="M48" s="44">
        <f ca="1">AVERAGE($K$4:K48)</f>
        <v>32.244444444444461</v>
      </c>
      <c r="N48" s="44">
        <f ca="1">M48 + 1.96 * _xlfn.STDEV.P($M$4:M48)/SQRT(COUNT($M$4:M48))</f>
        <v>32.543422229834064</v>
      </c>
      <c r="O48" s="44">
        <f ca="1">M48 - 1.96 * _xlfn.STDEV.P($M$4:M48)/SQRT(COUNT($M$4:M48))</f>
        <v>31.945466659054858</v>
      </c>
      <c r="P48" s="44" t="e">
        <f ca="1">AVERAGE($L$4:L48)</f>
        <v>#N/A</v>
      </c>
      <c r="Q48" s="44" t="e">
        <f ca="1">P48 + 1.96 * _xlfn.STDEV.P($P$4:P48)/SQRT(COUNT($P$4:P48))</f>
        <v>#N/A</v>
      </c>
      <c r="R48" s="44" t="e">
        <f ca="1">P48 - 1.96 * _xlfn.STDEV.P($P$4:P48)/SQRT(COUNT($P$4:P48))</f>
        <v>#N/A</v>
      </c>
    </row>
    <row r="49" spans="1:18" ht="14.5" x14ac:dyDescent="0.35">
      <c r="A49" s="47">
        <v>46</v>
      </c>
      <c r="B49" s="48">
        <f t="shared" ca="1" si="0"/>
        <v>0.49327414060512648</v>
      </c>
      <c r="C49" s="49">
        <f ca="1">RANDBETWEEN(0,VLOOKUP($B49,IBusJSQ!$E$6:$G$24,3,TRUE))</f>
        <v>2</v>
      </c>
      <c r="D49" s="44">
        <f ca="1">RANDBETWEEN(0,VLOOKUP($B49,ItrainJSQ!$F$5:$G$9,2,TRUE))</f>
        <v>2</v>
      </c>
      <c r="E49" s="44" t="e">
        <f ca="1">RANDBETWEEN(0,VLOOKUP($B49,ItrainNP!$G$11:$G$16,2,TRUE))</f>
        <v>#N/A</v>
      </c>
      <c r="F49" s="44">
        <f t="shared" ca="1" si="1"/>
        <v>24</v>
      </c>
      <c r="G49" s="44">
        <f t="shared" ca="1" si="2"/>
        <v>7</v>
      </c>
      <c r="H49" s="44">
        <f t="shared" ca="1" si="3"/>
        <v>4</v>
      </c>
      <c r="I49" s="50">
        <f t="shared" ca="1" si="4"/>
        <v>0.51132969616068202</v>
      </c>
      <c r="J49" s="50" t="e">
        <f t="shared" ca="1" si="5"/>
        <v>#N/A</v>
      </c>
      <c r="K49" s="52">
        <f t="shared" ca="1" si="6"/>
        <v>25.999999999999986</v>
      </c>
      <c r="L49" s="52" t="e">
        <f t="shared" ca="1" si="7"/>
        <v>#N/A</v>
      </c>
      <c r="M49" s="44">
        <f ca="1">AVERAGE($K$4:K49)</f>
        <v>32.108695652173935</v>
      </c>
      <c r="N49" s="44">
        <f ca="1">M49 + 1.96 * _xlfn.STDEV.P($M$4:M49)/SQRT(COUNT($M$4:M49))</f>
        <v>32.403887886073967</v>
      </c>
      <c r="O49" s="44">
        <f ca="1">M49 - 1.96 * _xlfn.STDEV.P($M$4:M49)/SQRT(COUNT($M$4:M49))</f>
        <v>31.813503418273907</v>
      </c>
      <c r="P49" s="44" t="e">
        <f ca="1">AVERAGE($L$4:L49)</f>
        <v>#N/A</v>
      </c>
      <c r="Q49" s="44" t="e">
        <f ca="1">P49 + 1.96 * _xlfn.STDEV.P($P$4:P49)/SQRT(COUNT($P$4:P49))</f>
        <v>#N/A</v>
      </c>
      <c r="R49" s="44" t="e">
        <f ca="1">P49 - 1.96 * _xlfn.STDEV.P($P$4:P49)/SQRT(COUNT($P$4:P49))</f>
        <v>#N/A</v>
      </c>
    </row>
    <row r="50" spans="1:18" ht="14.5" x14ac:dyDescent="0.35">
      <c r="A50" s="47">
        <v>47</v>
      </c>
      <c r="B50" s="48">
        <f t="shared" ca="1" si="0"/>
        <v>0.35113490699220834</v>
      </c>
      <c r="C50" s="49">
        <f ca="1">RANDBETWEEN(0,VLOOKUP($B50,IBusJSQ!$E$6:$G$24,3,TRUE))</f>
        <v>2</v>
      </c>
      <c r="D50" s="44">
        <f ca="1">RANDBETWEEN(0,VLOOKUP($B50,ItrainJSQ!$F$5:$G$9,2,TRUE))</f>
        <v>4</v>
      </c>
      <c r="E50" s="44" t="e">
        <f ca="1">RANDBETWEEN(0,VLOOKUP($B50,ItrainNP!$G$11:$G$16,2,TRUE))</f>
        <v>#N/A</v>
      </c>
      <c r="F50" s="44">
        <f t="shared" ca="1" si="1"/>
        <v>27</v>
      </c>
      <c r="G50" s="44">
        <f t="shared" ca="1" si="2"/>
        <v>7</v>
      </c>
      <c r="H50" s="44">
        <f t="shared" ca="1" si="3"/>
        <v>4</v>
      </c>
      <c r="I50" s="50">
        <f t="shared" ca="1" si="4"/>
        <v>0.37127379588109721</v>
      </c>
      <c r="J50" s="50" t="e">
        <f t="shared" ca="1" si="5"/>
        <v>#N/A</v>
      </c>
      <c r="K50" s="52">
        <f t="shared" ca="1" si="6"/>
        <v>28.999999999999979</v>
      </c>
      <c r="L50" s="52" t="e">
        <f t="shared" ca="1" si="7"/>
        <v>#N/A</v>
      </c>
      <c r="M50" s="44">
        <f ca="1">AVERAGE($K$4:K50)</f>
        <v>32.042553191489382</v>
      </c>
      <c r="N50" s="44">
        <f ca="1">M50 + 1.96 * _xlfn.STDEV.P($M$4:M50)/SQRT(COUNT($M$4:M50))</f>
        <v>32.334355895502512</v>
      </c>
      <c r="O50" s="44">
        <f ca="1">M50 - 1.96 * _xlfn.STDEV.P($M$4:M50)/SQRT(COUNT($M$4:M50))</f>
        <v>31.75075048747625</v>
      </c>
      <c r="P50" s="44" t="e">
        <f ca="1">AVERAGE($L$4:L50)</f>
        <v>#N/A</v>
      </c>
      <c r="Q50" s="44" t="e">
        <f ca="1">P50 + 1.96 * _xlfn.STDEV.P($P$4:P50)/SQRT(COUNT($P$4:P50))</f>
        <v>#N/A</v>
      </c>
      <c r="R50" s="44" t="e">
        <f ca="1">P50 - 1.96 * _xlfn.STDEV.P($P$4:P50)/SQRT(COUNT($P$4:P50))</f>
        <v>#N/A</v>
      </c>
    </row>
    <row r="51" spans="1:18" ht="14.5" x14ac:dyDescent="0.35">
      <c r="A51" s="47">
        <v>48</v>
      </c>
      <c r="B51" s="48">
        <f t="shared" ca="1" si="0"/>
        <v>0.67102030133308033</v>
      </c>
      <c r="C51" s="49">
        <f ca="1">RANDBETWEEN(0,VLOOKUP($B51,IBusJSQ!$E$6:$G$24,3,TRUE))</f>
        <v>8</v>
      </c>
      <c r="D51" s="44">
        <f ca="1">RANDBETWEEN(0,VLOOKUP($B51,ItrainJSQ!$F$5:$G$9,2,TRUE))</f>
        <v>4</v>
      </c>
      <c r="E51" s="44" t="e">
        <f ca="1">RANDBETWEEN(0,VLOOKUP($B51,ItrainNP!$G$11:$G$16,2,TRUE))</f>
        <v>#N/A</v>
      </c>
      <c r="F51" s="44">
        <f t="shared" ca="1" si="1"/>
        <v>28</v>
      </c>
      <c r="G51" s="44">
        <f t="shared" ca="1" si="2"/>
        <v>7</v>
      </c>
      <c r="H51" s="44">
        <f t="shared" ca="1" si="3"/>
        <v>5</v>
      </c>
      <c r="I51" s="50">
        <f t="shared" ca="1" si="4"/>
        <v>0.69602030133308035</v>
      </c>
      <c r="J51" s="50" t="e">
        <f t="shared" ca="1" si="5"/>
        <v>#N/A</v>
      </c>
      <c r="K51" s="52">
        <f t="shared" ca="1" si="6"/>
        <v>36.000000000000028</v>
      </c>
      <c r="L51" s="52" t="e">
        <f t="shared" ca="1" si="7"/>
        <v>#N/A</v>
      </c>
      <c r="M51" s="44">
        <f ca="1">AVERAGE($K$4:K51)</f>
        <v>32.125000000000021</v>
      </c>
      <c r="N51" s="44">
        <f ca="1">M51 + 1.96 * _xlfn.STDEV.P($M$4:M51)/SQRT(COUNT($M$4:M51))</f>
        <v>32.412975619823371</v>
      </c>
      <c r="O51" s="44">
        <f ca="1">M51 - 1.96 * _xlfn.STDEV.P($M$4:M51)/SQRT(COUNT($M$4:M51))</f>
        <v>31.837024380176672</v>
      </c>
      <c r="P51" s="44" t="e">
        <f ca="1">AVERAGE($L$4:L51)</f>
        <v>#N/A</v>
      </c>
      <c r="Q51" s="44" t="e">
        <f ca="1">P51 + 1.96 * _xlfn.STDEV.P($P$4:P51)/SQRT(COUNT($P$4:P51))</f>
        <v>#N/A</v>
      </c>
      <c r="R51" s="44" t="e">
        <f ca="1">P51 - 1.96 * _xlfn.STDEV.P($P$4:P51)/SQRT(COUNT($P$4:P51))</f>
        <v>#N/A</v>
      </c>
    </row>
    <row r="52" spans="1:18" ht="14.5" x14ac:dyDescent="0.35">
      <c r="A52" s="47">
        <v>49</v>
      </c>
      <c r="B52" s="48">
        <f t="shared" ca="1" si="0"/>
        <v>0.49243693197569993</v>
      </c>
      <c r="C52" s="49">
        <f ca="1">RANDBETWEEN(0,VLOOKUP($B52,IBusJSQ!$E$6:$G$24,3,TRUE))</f>
        <v>8</v>
      </c>
      <c r="D52" s="44">
        <f ca="1">RANDBETWEEN(0,VLOOKUP($B52,ItrainJSQ!$F$5:$G$9,2,TRUE))</f>
        <v>2</v>
      </c>
      <c r="E52" s="44" t="e">
        <f ca="1">RANDBETWEEN(0,VLOOKUP($B52,ItrainNP!$G$11:$G$16,2,TRUE))</f>
        <v>#N/A</v>
      </c>
      <c r="F52" s="44">
        <f t="shared" ca="1" si="1"/>
        <v>26</v>
      </c>
      <c r="G52" s="44">
        <f t="shared" ca="1" si="2"/>
        <v>7</v>
      </c>
      <c r="H52" s="44">
        <f t="shared" ca="1" si="3"/>
        <v>5</v>
      </c>
      <c r="I52" s="50">
        <f t="shared" ca="1" si="4"/>
        <v>0.51604804308681107</v>
      </c>
      <c r="J52" s="50" t="e">
        <f t="shared" ca="1" si="5"/>
        <v>#N/A</v>
      </c>
      <c r="K52" s="52">
        <f t="shared" ca="1" si="6"/>
        <v>34.000000000000043</v>
      </c>
      <c r="L52" s="52" t="e">
        <f t="shared" ca="1" si="7"/>
        <v>#N/A</v>
      </c>
      <c r="M52" s="44">
        <f ca="1">AVERAGE($K$4:K52)</f>
        <v>32.163265306122469</v>
      </c>
      <c r="N52" s="44">
        <f ca="1">M52 + 1.96 * _xlfn.STDEV.P($M$4:M52)/SQRT(COUNT($M$4:M52))</f>
        <v>32.447284066848624</v>
      </c>
      <c r="O52" s="44">
        <f ca="1">M52 - 1.96 * _xlfn.STDEV.P($M$4:M52)/SQRT(COUNT($M$4:M52))</f>
        <v>31.87924654539631</v>
      </c>
      <c r="P52" s="44" t="e">
        <f ca="1">AVERAGE($L$4:L52)</f>
        <v>#N/A</v>
      </c>
      <c r="Q52" s="44" t="e">
        <f ca="1">P52 + 1.96 * _xlfn.STDEV.P($P$4:P52)/SQRT(COUNT($P$4:P52))</f>
        <v>#N/A</v>
      </c>
      <c r="R52" s="44" t="e">
        <f ca="1">P52 - 1.96 * _xlfn.STDEV.P($P$4:P52)/SQRT(COUNT($P$4:P52))</f>
        <v>#N/A</v>
      </c>
    </row>
    <row r="53" spans="1:18" ht="14.5" x14ac:dyDescent="0.35">
      <c r="A53" s="47">
        <v>50</v>
      </c>
      <c r="B53" s="48">
        <f t="shared" ca="1" si="0"/>
        <v>0.83059198080708774</v>
      </c>
      <c r="C53" s="49">
        <f ca="1">RANDBETWEEN(0,VLOOKUP($B53,IBusJSQ!$E$6:$G$24,3,TRUE))</f>
        <v>10</v>
      </c>
      <c r="D53" s="44">
        <f ca="1">RANDBETWEEN(0,VLOOKUP($B53,ItrainJSQ!$F$5:$G$9,2,TRUE))</f>
        <v>26863</v>
      </c>
      <c r="E53" s="44" t="e">
        <f ca="1">RANDBETWEEN(0,VLOOKUP($B53,ItrainNP!$G$11:$G$16,2,TRUE))</f>
        <v>#N/A</v>
      </c>
      <c r="F53" s="44">
        <f t="shared" ca="1" si="1"/>
        <v>29</v>
      </c>
      <c r="G53" s="44">
        <f t="shared" ca="1" si="2"/>
        <v>8</v>
      </c>
      <c r="H53" s="44">
        <f t="shared" ca="1" si="3"/>
        <v>4</v>
      </c>
      <c r="I53" s="50">
        <f t="shared" ca="1" si="4"/>
        <v>0.85767531414042109</v>
      </c>
      <c r="J53" s="50" t="e">
        <f t="shared" ca="1" si="5"/>
        <v>#N/A</v>
      </c>
      <c r="K53" s="52">
        <f t="shared" ca="1" si="6"/>
        <v>39.000000000000021</v>
      </c>
      <c r="L53" s="52" t="e">
        <f t="shared" ca="1" si="7"/>
        <v>#N/A</v>
      </c>
      <c r="M53" s="44">
        <f ca="1">AVERAGE($K$4:K53)</f>
        <v>32.300000000000018</v>
      </c>
      <c r="N53" s="44">
        <f ca="1">M53 + 1.96 * _xlfn.STDEV.P($M$4:M53)/SQRT(COUNT($M$4:M53))</f>
        <v>32.579583070748633</v>
      </c>
      <c r="O53" s="44">
        <f ca="1">M53 - 1.96 * _xlfn.STDEV.P($M$4:M53)/SQRT(COUNT($M$4:M53))</f>
        <v>32.020416929251404</v>
      </c>
      <c r="P53" s="44" t="e">
        <f ca="1">AVERAGE($L$4:L53)</f>
        <v>#N/A</v>
      </c>
      <c r="Q53" s="44" t="e">
        <f ca="1">P53 + 1.96 * _xlfn.STDEV.P($P$4:P53)/SQRT(COUNT($P$4:P53))</f>
        <v>#N/A</v>
      </c>
      <c r="R53" s="44" t="e">
        <f ca="1">P53 - 1.96 * _xlfn.STDEV.P($P$4:P53)/SQRT(COUNT($P$4:P53))</f>
        <v>#N/A</v>
      </c>
    </row>
    <row r="54" spans="1:18" ht="14.5" x14ac:dyDescent="0.35">
      <c r="A54" s="47">
        <v>51</v>
      </c>
      <c r="B54" s="48">
        <f t="shared" ca="1" si="0"/>
        <v>0.37037283843936919</v>
      </c>
      <c r="C54" s="49">
        <f ca="1">RANDBETWEEN(0,VLOOKUP($B54,IBusJSQ!$E$6:$G$24,3,TRUE))</f>
        <v>0</v>
      </c>
      <c r="D54" s="44">
        <f ca="1">RANDBETWEEN(0,VLOOKUP($B54,ItrainJSQ!$F$5:$G$9,2,TRUE))</f>
        <v>1</v>
      </c>
      <c r="E54" s="44" t="e">
        <f ca="1">RANDBETWEEN(0,VLOOKUP($B54,ItrainNP!$G$11:$G$16,2,TRUE))</f>
        <v>#N/A</v>
      </c>
      <c r="F54" s="44">
        <f t="shared" ca="1" si="1"/>
        <v>24</v>
      </c>
      <c r="G54" s="44">
        <f t="shared" ca="1" si="2"/>
        <v>8</v>
      </c>
      <c r="H54" s="44">
        <f t="shared" ca="1" si="3"/>
        <v>4</v>
      </c>
      <c r="I54" s="50">
        <f t="shared" ca="1" si="4"/>
        <v>0.38703950510603585</v>
      </c>
      <c r="J54" s="50" t="e">
        <f t="shared" ca="1" si="5"/>
        <v>#N/A</v>
      </c>
      <c r="K54" s="52">
        <f t="shared" ca="1" si="6"/>
        <v>23.999999999999993</v>
      </c>
      <c r="L54" s="52" t="e">
        <f t="shared" ca="1" si="7"/>
        <v>#N/A</v>
      </c>
      <c r="M54" s="44">
        <f ca="1">AVERAGE($K$4:K54)</f>
        <v>32.137254901960802</v>
      </c>
      <c r="N54" s="44">
        <f ca="1">M54 + 1.96 * _xlfn.STDEV.P($M$4:M54)/SQRT(COUNT($M$4:M54))</f>
        <v>32.413161930334716</v>
      </c>
      <c r="O54" s="44">
        <f ca="1">M54 - 1.96 * _xlfn.STDEV.P($M$4:M54)/SQRT(COUNT($M$4:M54))</f>
        <v>31.861347873586887</v>
      </c>
      <c r="P54" s="44" t="e">
        <f ca="1">AVERAGE($L$4:L54)</f>
        <v>#N/A</v>
      </c>
      <c r="Q54" s="44" t="e">
        <f ca="1">P54 + 1.96 * _xlfn.STDEV.P($P$4:P54)/SQRT(COUNT($P$4:P54))</f>
        <v>#N/A</v>
      </c>
      <c r="R54" s="44" t="e">
        <f ca="1">P54 - 1.96 * _xlfn.STDEV.P($P$4:P54)/SQRT(COUNT($P$4:P54))</f>
        <v>#N/A</v>
      </c>
    </row>
    <row r="55" spans="1:18" ht="14.5" x14ac:dyDescent="0.35">
      <c r="A55" s="47">
        <v>52</v>
      </c>
      <c r="B55" s="48">
        <f t="shared" ca="1" si="0"/>
        <v>0.66907188472248347</v>
      </c>
      <c r="C55" s="49">
        <f ca="1">RANDBETWEEN(0,VLOOKUP($B55,IBusJSQ!$E$6:$G$24,3,TRUE))</f>
        <v>12</v>
      </c>
      <c r="D55" s="44">
        <f ca="1">RANDBETWEEN(0,VLOOKUP($B55,ItrainJSQ!$F$5:$G$9,2,TRUE))</f>
        <v>4</v>
      </c>
      <c r="E55" s="44" t="e">
        <f ca="1">RANDBETWEEN(0,VLOOKUP($B55,ItrainNP!$G$11:$G$16,2,TRUE))</f>
        <v>#N/A</v>
      </c>
      <c r="F55" s="44">
        <f t="shared" ca="1" si="1"/>
        <v>28</v>
      </c>
      <c r="G55" s="44">
        <f t="shared" ca="1" si="2"/>
        <v>8</v>
      </c>
      <c r="H55" s="44">
        <f t="shared" ca="1" si="3"/>
        <v>5</v>
      </c>
      <c r="I55" s="50">
        <f t="shared" ca="1" si="4"/>
        <v>0.69684966250026126</v>
      </c>
      <c r="J55" s="50" t="e">
        <f t="shared" ca="1" si="5"/>
        <v>#N/A</v>
      </c>
      <c r="K55" s="52">
        <f t="shared" ca="1" si="6"/>
        <v>40.000000000000014</v>
      </c>
      <c r="L55" s="52" t="e">
        <f t="shared" ca="1" si="7"/>
        <v>#N/A</v>
      </c>
      <c r="M55" s="44">
        <f ca="1">AVERAGE($K$4:K55)</f>
        <v>32.288461538461554</v>
      </c>
      <c r="N55" s="44">
        <f ca="1">M55 + 1.96 * _xlfn.STDEV.P($M$4:M55)/SQRT(COUNT($M$4:M55))</f>
        <v>32.560184530625534</v>
      </c>
      <c r="O55" s="44">
        <f ca="1">M55 - 1.96 * _xlfn.STDEV.P($M$4:M55)/SQRT(COUNT($M$4:M55))</f>
        <v>32.016738546297574</v>
      </c>
      <c r="P55" s="44" t="e">
        <f ca="1">AVERAGE($L$4:L55)</f>
        <v>#N/A</v>
      </c>
      <c r="Q55" s="44" t="e">
        <f ca="1">P55 + 1.96 * _xlfn.STDEV.P($P$4:P55)/SQRT(COUNT($P$4:P55))</f>
        <v>#N/A</v>
      </c>
      <c r="R55" s="44" t="e">
        <f ca="1">P55 - 1.96 * _xlfn.STDEV.P($P$4:P55)/SQRT(COUNT($P$4:P55))</f>
        <v>#N/A</v>
      </c>
    </row>
    <row r="56" spans="1:18" ht="14.5" x14ac:dyDescent="0.35">
      <c r="A56" s="47">
        <v>53</v>
      </c>
      <c r="B56" s="48">
        <f t="shared" ca="1" si="0"/>
        <v>0.35350143885244389</v>
      </c>
      <c r="C56" s="49">
        <f ca="1">RANDBETWEEN(0,VLOOKUP($B56,IBusJSQ!$E$6:$G$24,3,TRUE))</f>
        <v>1</v>
      </c>
      <c r="D56" s="44">
        <f ca="1">RANDBETWEEN(0,VLOOKUP($B56,ItrainJSQ!$F$5:$G$9,2,TRUE))</f>
        <v>0</v>
      </c>
      <c r="E56" s="44" t="e">
        <f ca="1">RANDBETWEEN(0,VLOOKUP($B56,ItrainNP!$G$11:$G$16,2,TRUE))</f>
        <v>#N/A</v>
      </c>
      <c r="F56" s="44">
        <f t="shared" ca="1" si="1"/>
        <v>24</v>
      </c>
      <c r="G56" s="44">
        <f t="shared" ca="1" si="2"/>
        <v>7</v>
      </c>
      <c r="H56" s="44">
        <f t="shared" ca="1" si="3"/>
        <v>4</v>
      </c>
      <c r="I56" s="50">
        <f t="shared" ca="1" si="4"/>
        <v>0.370862549963555</v>
      </c>
      <c r="J56" s="50" t="e">
        <f t="shared" ca="1" si="5"/>
        <v>#N/A</v>
      </c>
      <c r="K56" s="52">
        <f t="shared" ca="1" si="6"/>
        <v>24.999999999999993</v>
      </c>
      <c r="L56" s="52" t="e">
        <f t="shared" ca="1" si="7"/>
        <v>#N/A</v>
      </c>
      <c r="M56" s="44">
        <f ca="1">AVERAGE($K$4:K56)</f>
        <v>32.150943396226431</v>
      </c>
      <c r="N56" s="44">
        <f ca="1">M56 + 1.96 * _xlfn.STDEV.P($M$4:M56)/SQRT(COUNT($M$4:M56))</f>
        <v>32.419088175597722</v>
      </c>
      <c r="O56" s="44">
        <f ca="1">M56 - 1.96 * _xlfn.STDEV.P($M$4:M56)/SQRT(COUNT($M$4:M56))</f>
        <v>31.88279861685514</v>
      </c>
      <c r="P56" s="44" t="e">
        <f ca="1">AVERAGE($L$4:L56)</f>
        <v>#N/A</v>
      </c>
      <c r="Q56" s="44" t="e">
        <f ca="1">P56 + 1.96 * _xlfn.STDEV.P($P$4:P56)/SQRT(COUNT($P$4:P56))</f>
        <v>#N/A</v>
      </c>
      <c r="R56" s="44" t="e">
        <f ca="1">P56 - 1.96 * _xlfn.STDEV.P($P$4:P56)/SQRT(COUNT($P$4:P56))</f>
        <v>#N/A</v>
      </c>
    </row>
    <row r="57" spans="1:18" ht="14.5" x14ac:dyDescent="0.35">
      <c r="A57" s="47">
        <v>54</v>
      </c>
      <c r="B57" s="48">
        <f t="shared" ca="1" si="0"/>
        <v>0.45750827540275574</v>
      </c>
      <c r="C57" s="49">
        <f ca="1">RANDBETWEEN(0,VLOOKUP($B57,IBusJSQ!$E$6:$G$24,3,TRUE))</f>
        <v>0</v>
      </c>
      <c r="D57" s="44">
        <f ca="1">RANDBETWEEN(0,VLOOKUP($B57,ItrainJSQ!$F$5:$G$9,2,TRUE))</f>
        <v>4</v>
      </c>
      <c r="E57" s="44" t="e">
        <f ca="1">RANDBETWEEN(0,VLOOKUP($B57,ItrainNP!$G$11:$G$16,2,TRUE))</f>
        <v>#N/A</v>
      </c>
      <c r="F57" s="44">
        <f t="shared" ca="1" si="1"/>
        <v>28</v>
      </c>
      <c r="G57" s="44">
        <f t="shared" ca="1" si="2"/>
        <v>7</v>
      </c>
      <c r="H57" s="44">
        <f t="shared" ca="1" si="3"/>
        <v>4</v>
      </c>
      <c r="I57" s="50">
        <f t="shared" ca="1" si="4"/>
        <v>0.47695271984720017</v>
      </c>
      <c r="J57" s="50" t="e">
        <f t="shared" ca="1" si="5"/>
        <v>#N/A</v>
      </c>
      <c r="K57" s="52">
        <f t="shared" ca="1" si="6"/>
        <v>27.999999999999979</v>
      </c>
      <c r="L57" s="52" t="e">
        <f t="shared" ca="1" si="7"/>
        <v>#N/A</v>
      </c>
      <c r="M57" s="44">
        <f ca="1">AVERAGE($K$4:K57)</f>
        <v>32.07407407407409</v>
      </c>
      <c r="N57" s="44">
        <f ca="1">M57 + 1.96 * _xlfn.STDEV.P($M$4:M57)/SQRT(COUNT($M$4:M57))</f>
        <v>32.339012379148954</v>
      </c>
      <c r="O57" s="44">
        <f ca="1">M57 - 1.96 * _xlfn.STDEV.P($M$4:M57)/SQRT(COUNT($M$4:M57))</f>
        <v>31.809135768999226</v>
      </c>
      <c r="P57" s="44" t="e">
        <f ca="1">AVERAGE($L$4:L57)</f>
        <v>#N/A</v>
      </c>
      <c r="Q57" s="44" t="e">
        <f ca="1">P57 + 1.96 * _xlfn.STDEV.P($P$4:P57)/SQRT(COUNT($P$4:P57))</f>
        <v>#N/A</v>
      </c>
      <c r="R57" s="44" t="e">
        <f ca="1">P57 - 1.96 * _xlfn.STDEV.P($P$4:P57)/SQRT(COUNT($P$4:P57))</f>
        <v>#N/A</v>
      </c>
    </row>
    <row r="58" spans="1:18" ht="14.5" x14ac:dyDescent="0.35">
      <c r="A58" s="47">
        <v>55</v>
      </c>
      <c r="B58" s="48">
        <f t="shared" ca="1" si="0"/>
        <v>0.87817171198551081</v>
      </c>
      <c r="C58" s="49">
        <f ca="1">RANDBETWEEN(0,VLOOKUP($B58,IBusJSQ!$E$6:$G$24,3,TRUE))</f>
        <v>2</v>
      </c>
      <c r="D58" s="44">
        <f ca="1">RANDBETWEEN(0,VLOOKUP($B58,ItrainJSQ!$F$5:$G$9,2,TRUE))</f>
        <v>36345</v>
      </c>
      <c r="E58" s="44" t="e">
        <f ca="1">RANDBETWEEN(0,VLOOKUP($B58,ItrainNP!$G$11:$G$16,2,TRUE))</f>
        <v>#N/A</v>
      </c>
      <c r="F58" s="44">
        <f t="shared" ca="1" si="1"/>
        <v>25</v>
      </c>
      <c r="G58" s="44">
        <f t="shared" ca="1" si="2"/>
        <v>7</v>
      </c>
      <c r="H58" s="44">
        <f t="shared" ca="1" si="3"/>
        <v>5</v>
      </c>
      <c r="I58" s="50">
        <f t="shared" ca="1" si="4"/>
        <v>0.89692171198551085</v>
      </c>
      <c r="J58" s="50" t="e">
        <f t="shared" ca="1" si="5"/>
        <v>#N/A</v>
      </c>
      <c r="K58" s="52">
        <f t="shared" ca="1" si="6"/>
        <v>27.000000000000064</v>
      </c>
      <c r="L58" s="52" t="e">
        <f t="shared" ca="1" si="7"/>
        <v>#N/A</v>
      </c>
      <c r="M58" s="44">
        <f ca="1">AVERAGE($K$4:K58)</f>
        <v>31.981818181818198</v>
      </c>
      <c r="N58" s="44">
        <f ca="1">M58 + 1.96 * _xlfn.STDEV.P($M$4:M58)/SQRT(COUNT($M$4:M58))</f>
        <v>32.243978588655061</v>
      </c>
      <c r="O58" s="44">
        <f ca="1">M58 - 1.96 * _xlfn.STDEV.P($M$4:M58)/SQRT(COUNT($M$4:M58))</f>
        <v>31.719657774981336</v>
      </c>
      <c r="P58" s="44" t="e">
        <f ca="1">AVERAGE($L$4:L58)</f>
        <v>#N/A</v>
      </c>
      <c r="Q58" s="44" t="e">
        <f ca="1">P58 + 1.96 * _xlfn.STDEV.P($P$4:P58)/SQRT(COUNT($P$4:P58))</f>
        <v>#N/A</v>
      </c>
      <c r="R58" s="44" t="e">
        <f ca="1">P58 - 1.96 * _xlfn.STDEV.P($P$4:P58)/SQRT(COUNT($P$4:P58))</f>
        <v>#N/A</v>
      </c>
    </row>
    <row r="59" spans="1:18" ht="14.5" x14ac:dyDescent="0.35">
      <c r="A59" s="47">
        <v>56</v>
      </c>
      <c r="B59" s="48">
        <f t="shared" ca="1" si="0"/>
        <v>0.59373572994298018</v>
      </c>
      <c r="C59" s="49">
        <f ca="1">RANDBETWEEN(0,VLOOKUP($B59,IBusJSQ!$E$6:$G$24,3,TRUE))</f>
        <v>9</v>
      </c>
      <c r="D59" s="44">
        <f ca="1">RANDBETWEEN(0,VLOOKUP($B59,ItrainJSQ!$F$5:$G$9,2,TRUE))</f>
        <v>0</v>
      </c>
      <c r="E59" s="44" t="e">
        <f ca="1">RANDBETWEEN(0,VLOOKUP($B59,ItrainNP!$G$11:$G$16,2,TRUE))</f>
        <v>#N/A</v>
      </c>
      <c r="F59" s="44">
        <f t="shared" ca="1" si="1"/>
        <v>28</v>
      </c>
      <c r="G59" s="44">
        <f t="shared" ca="1" si="2"/>
        <v>7</v>
      </c>
      <c r="H59" s="44">
        <f t="shared" ca="1" si="3"/>
        <v>4</v>
      </c>
      <c r="I59" s="50">
        <f t="shared" ca="1" si="4"/>
        <v>0.61943017438742465</v>
      </c>
      <c r="J59" s="50" t="e">
        <f t="shared" ca="1" si="5"/>
        <v>#N/A</v>
      </c>
      <c r="K59" s="52">
        <f t="shared" ca="1" si="6"/>
        <v>37.000000000000028</v>
      </c>
      <c r="L59" s="52" t="e">
        <f t="shared" ca="1" si="7"/>
        <v>#N/A</v>
      </c>
      <c r="M59" s="44">
        <f ca="1">AVERAGE($K$4:K59)</f>
        <v>32.071428571428591</v>
      </c>
      <c r="N59" s="44">
        <f ca="1">M59 + 1.96 * _xlfn.STDEV.P($M$4:M59)/SQRT(COUNT($M$4:M59))</f>
        <v>32.330465350455533</v>
      </c>
      <c r="O59" s="44">
        <f ca="1">M59 - 1.96 * _xlfn.STDEV.P($M$4:M59)/SQRT(COUNT($M$4:M59))</f>
        <v>31.812391792401648</v>
      </c>
      <c r="P59" s="44" t="e">
        <f ca="1">AVERAGE($L$4:L59)</f>
        <v>#N/A</v>
      </c>
      <c r="Q59" s="44" t="e">
        <f ca="1">P59 + 1.96 * _xlfn.STDEV.P($P$4:P59)/SQRT(COUNT($P$4:P59))</f>
        <v>#N/A</v>
      </c>
      <c r="R59" s="44" t="e">
        <f ca="1">P59 - 1.96 * _xlfn.STDEV.P($P$4:P59)/SQRT(COUNT($P$4:P59))</f>
        <v>#N/A</v>
      </c>
    </row>
    <row r="60" spans="1:18" ht="14.5" x14ac:dyDescent="0.35">
      <c r="A60" s="47">
        <v>57</v>
      </c>
      <c r="B60" s="48">
        <f t="shared" ca="1" si="0"/>
        <v>0.88254151326493724</v>
      </c>
      <c r="C60" s="49">
        <f ca="1">RANDBETWEEN(0,VLOOKUP($B60,IBusJSQ!$E$6:$G$24,3,TRUE))</f>
        <v>6</v>
      </c>
      <c r="D60" s="44">
        <f ca="1">RANDBETWEEN(0,VLOOKUP($B60,ItrainJSQ!$F$5:$G$9,2,TRUE))</f>
        <v>1868</v>
      </c>
      <c r="E60" s="44" t="e">
        <f ca="1">RANDBETWEEN(0,VLOOKUP($B60,ItrainNP!$G$11:$G$16,2,TRUE))</f>
        <v>#N/A</v>
      </c>
      <c r="F60" s="44">
        <f t="shared" ca="1" si="1"/>
        <v>28</v>
      </c>
      <c r="G60" s="44">
        <f t="shared" ca="1" si="2"/>
        <v>8</v>
      </c>
      <c r="H60" s="44">
        <f t="shared" ca="1" si="3"/>
        <v>5</v>
      </c>
      <c r="I60" s="50">
        <f t="shared" ca="1" si="4"/>
        <v>0.90615262437604838</v>
      </c>
      <c r="J60" s="50" t="e">
        <f t="shared" ca="1" si="5"/>
        <v>#N/A</v>
      </c>
      <c r="K60" s="52">
        <f t="shared" ca="1" si="6"/>
        <v>34.000000000000043</v>
      </c>
      <c r="L60" s="52" t="e">
        <f t="shared" ca="1" si="7"/>
        <v>#N/A</v>
      </c>
      <c r="M60" s="44">
        <f ca="1">AVERAGE($K$4:K60)</f>
        <v>32.105263157894754</v>
      </c>
      <c r="N60" s="44">
        <f ca="1">M60 + 1.96 * _xlfn.STDEV.P($M$4:M60)/SQRT(COUNT($M$4:M60))</f>
        <v>32.361102769530682</v>
      </c>
      <c r="O60" s="44">
        <f ca="1">M60 - 1.96 * _xlfn.STDEV.P($M$4:M60)/SQRT(COUNT($M$4:M60))</f>
        <v>31.84942354625883</v>
      </c>
      <c r="P60" s="44" t="e">
        <f ca="1">AVERAGE($L$4:L60)</f>
        <v>#N/A</v>
      </c>
      <c r="Q60" s="44" t="e">
        <f ca="1">P60 + 1.96 * _xlfn.STDEV.P($P$4:P60)/SQRT(COUNT($P$4:P60))</f>
        <v>#N/A</v>
      </c>
      <c r="R60" s="44" t="e">
        <f ca="1">P60 - 1.96 * _xlfn.STDEV.P($P$4:P60)/SQRT(COUNT($P$4:P60))</f>
        <v>#N/A</v>
      </c>
    </row>
    <row r="61" spans="1:18" ht="14.5" x14ac:dyDescent="0.35">
      <c r="A61" s="47">
        <v>58</v>
      </c>
      <c r="B61" s="48">
        <f t="shared" ca="1" si="0"/>
        <v>0.68195838961975563</v>
      </c>
      <c r="C61" s="49">
        <f ca="1">RANDBETWEEN(0,VLOOKUP($B61,IBusJSQ!$E$6:$G$24,3,TRUE))</f>
        <v>7</v>
      </c>
      <c r="D61" s="44">
        <f ca="1">RANDBETWEEN(0,VLOOKUP($B61,ItrainJSQ!$F$5:$G$9,2,TRUE))</f>
        <v>4</v>
      </c>
      <c r="E61" s="44" t="e">
        <f ca="1">RANDBETWEEN(0,VLOOKUP($B61,ItrainNP!$G$11:$G$16,2,TRUE))</f>
        <v>#N/A</v>
      </c>
      <c r="F61" s="44">
        <f t="shared" ca="1" si="1"/>
        <v>29</v>
      </c>
      <c r="G61" s="44">
        <f t="shared" ca="1" si="2"/>
        <v>7</v>
      </c>
      <c r="H61" s="44">
        <f t="shared" ca="1" si="3"/>
        <v>5</v>
      </c>
      <c r="I61" s="50">
        <f t="shared" ca="1" si="4"/>
        <v>0.70695838961975566</v>
      </c>
      <c r="J61" s="50" t="e">
        <f t="shared" ca="1" si="5"/>
        <v>#N/A</v>
      </c>
      <c r="K61" s="52">
        <f t="shared" ca="1" si="6"/>
        <v>36.000000000000028</v>
      </c>
      <c r="L61" s="52" t="e">
        <f t="shared" ca="1" si="7"/>
        <v>#N/A</v>
      </c>
      <c r="M61" s="44">
        <f ca="1">AVERAGE($K$4:K61)</f>
        <v>32.172413793103466</v>
      </c>
      <c r="N61" s="44">
        <f ca="1">M61 + 1.96 * _xlfn.STDEV.P($M$4:M61)/SQRT(COUNT($M$4:M61))</f>
        <v>32.424898746333525</v>
      </c>
      <c r="O61" s="44">
        <f ca="1">M61 - 1.96 * _xlfn.STDEV.P($M$4:M61)/SQRT(COUNT($M$4:M61))</f>
        <v>31.919928839873407</v>
      </c>
      <c r="P61" s="44" t="e">
        <f ca="1">AVERAGE($L$4:L61)</f>
        <v>#N/A</v>
      </c>
      <c r="Q61" s="44" t="e">
        <f ca="1">P61 + 1.96 * _xlfn.STDEV.P($P$4:P61)/SQRT(COUNT($P$4:P61))</f>
        <v>#N/A</v>
      </c>
      <c r="R61" s="44" t="e">
        <f ca="1">P61 - 1.96 * _xlfn.STDEV.P($P$4:P61)/SQRT(COUNT($P$4:P61))</f>
        <v>#N/A</v>
      </c>
    </row>
    <row r="62" spans="1:18" ht="14.5" x14ac:dyDescent="0.35">
      <c r="A62" s="47">
        <v>59</v>
      </c>
      <c r="B62" s="48">
        <f t="shared" ca="1" si="0"/>
        <v>0.77723487384051926</v>
      </c>
      <c r="C62" s="49">
        <f ca="1">RANDBETWEEN(0,VLOOKUP($B62,IBusJSQ!$E$6:$G$24,3,TRUE))</f>
        <v>2</v>
      </c>
      <c r="D62" s="44">
        <f ca="1">RANDBETWEEN(0,VLOOKUP($B62,ItrainJSQ!$F$5:$G$9,2,TRUE))</f>
        <v>27847</v>
      </c>
      <c r="E62" s="44" t="e">
        <f ca="1">RANDBETWEEN(0,VLOOKUP($B62,ItrainNP!$G$11:$G$16,2,TRUE))</f>
        <v>#N/A</v>
      </c>
      <c r="F62" s="44">
        <f t="shared" ca="1" si="1"/>
        <v>25</v>
      </c>
      <c r="G62" s="44">
        <f t="shared" ca="1" si="2"/>
        <v>8</v>
      </c>
      <c r="H62" s="44">
        <f t="shared" ca="1" si="3"/>
        <v>4</v>
      </c>
      <c r="I62" s="50">
        <f t="shared" ca="1" si="4"/>
        <v>0.7959848738405193</v>
      </c>
      <c r="J62" s="50" t="e">
        <f t="shared" ca="1" si="5"/>
        <v>#N/A</v>
      </c>
      <c r="K62" s="52">
        <f t="shared" ca="1" si="6"/>
        <v>27.000000000000064</v>
      </c>
      <c r="L62" s="52" t="e">
        <f t="shared" ca="1" si="7"/>
        <v>#N/A</v>
      </c>
      <c r="M62" s="44">
        <f ca="1">AVERAGE($K$4:K62)</f>
        <v>32.084745762711883</v>
      </c>
      <c r="N62" s="44">
        <f ca="1">M62 + 1.96 * _xlfn.STDEV.P($M$4:M62)/SQRT(COUNT($M$4:M62))</f>
        <v>32.334225355995216</v>
      </c>
      <c r="O62" s="44">
        <f ca="1">M62 - 1.96 * _xlfn.STDEV.P($M$4:M62)/SQRT(COUNT($M$4:M62))</f>
        <v>31.835266169428554</v>
      </c>
      <c r="P62" s="44" t="e">
        <f ca="1">AVERAGE($L$4:L62)</f>
        <v>#N/A</v>
      </c>
      <c r="Q62" s="44" t="e">
        <f ca="1">P62 + 1.96 * _xlfn.STDEV.P($P$4:P62)/SQRT(COUNT($P$4:P62))</f>
        <v>#N/A</v>
      </c>
      <c r="R62" s="44" t="e">
        <f ca="1">P62 - 1.96 * _xlfn.STDEV.P($P$4:P62)/SQRT(COUNT($P$4:P62))</f>
        <v>#N/A</v>
      </c>
    </row>
    <row r="63" spans="1:18" ht="14.5" x14ac:dyDescent="0.35">
      <c r="A63" s="47">
        <v>60</v>
      </c>
      <c r="B63" s="48">
        <f t="shared" ca="1" si="0"/>
        <v>0.59626361541870321</v>
      </c>
      <c r="C63" s="49">
        <f ca="1">RANDBETWEEN(0,VLOOKUP($B63,IBusJSQ!$E$6:$G$24,3,TRUE))</f>
        <v>1</v>
      </c>
      <c r="D63" s="44">
        <f ca="1">RANDBETWEEN(0,VLOOKUP($B63,ItrainJSQ!$F$5:$G$9,2,TRUE))</f>
        <v>3</v>
      </c>
      <c r="E63" s="44" t="e">
        <f ca="1">RANDBETWEEN(0,VLOOKUP($B63,ItrainNP!$G$11:$G$16,2,TRUE))</f>
        <v>#N/A</v>
      </c>
      <c r="F63" s="44">
        <f t="shared" ca="1" si="1"/>
        <v>28</v>
      </c>
      <c r="G63" s="44">
        <f t="shared" ca="1" si="2"/>
        <v>7</v>
      </c>
      <c r="H63" s="44">
        <f t="shared" ca="1" si="3"/>
        <v>4</v>
      </c>
      <c r="I63" s="50">
        <f t="shared" ca="1" si="4"/>
        <v>0.61640250430759214</v>
      </c>
      <c r="J63" s="50" t="e">
        <f t="shared" ca="1" si="5"/>
        <v>#N/A</v>
      </c>
      <c r="K63" s="52">
        <f t="shared" ca="1" si="6"/>
        <v>29.000000000000057</v>
      </c>
      <c r="L63" s="52" t="e">
        <f t="shared" ca="1" si="7"/>
        <v>#N/A</v>
      </c>
      <c r="M63" s="44">
        <f ca="1">AVERAGE($K$4:K63)</f>
        <v>32.033333333333346</v>
      </c>
      <c r="N63" s="44">
        <f ca="1">M63 + 1.96 * _xlfn.STDEV.P($M$4:M63)/SQRT(COUNT($M$4:M63))</f>
        <v>32.280029963094535</v>
      </c>
      <c r="O63" s="44">
        <f ca="1">M63 - 1.96 * _xlfn.STDEV.P($M$4:M63)/SQRT(COUNT($M$4:M63))</f>
        <v>31.78663670357216</v>
      </c>
      <c r="P63" s="44" t="e">
        <f ca="1">AVERAGE($L$4:L63)</f>
        <v>#N/A</v>
      </c>
      <c r="Q63" s="44" t="e">
        <f ca="1">P63 + 1.96 * _xlfn.STDEV.P($P$4:P63)/SQRT(COUNT($P$4:P63))</f>
        <v>#N/A</v>
      </c>
      <c r="R63" s="44" t="e">
        <f ca="1">P63 - 1.96 * _xlfn.STDEV.P($P$4:P63)/SQRT(COUNT($P$4:P63))</f>
        <v>#N/A</v>
      </c>
    </row>
    <row r="64" spans="1:18" ht="14.5" x14ac:dyDescent="0.35">
      <c r="A64" s="47">
        <v>61</v>
      </c>
      <c r="B64" s="48">
        <f t="shared" ca="1" si="0"/>
        <v>0.74325149727463691</v>
      </c>
      <c r="C64" s="49">
        <f ca="1">RANDBETWEEN(0,VLOOKUP($B64,IBusJSQ!$E$6:$G$24,3,TRUE))</f>
        <v>3</v>
      </c>
      <c r="D64" s="44">
        <f ca="1">RANDBETWEEN(0,VLOOKUP($B64,ItrainJSQ!$F$5:$G$9,2,TRUE))</f>
        <v>37374</v>
      </c>
      <c r="E64" s="44" t="e">
        <f ca="1">RANDBETWEEN(0,VLOOKUP($B64,ItrainNP!$G$11:$G$16,2,TRUE))</f>
        <v>#N/A</v>
      </c>
      <c r="F64" s="44">
        <f t="shared" ca="1" si="1"/>
        <v>29</v>
      </c>
      <c r="G64" s="44">
        <f t="shared" ca="1" si="2"/>
        <v>8</v>
      </c>
      <c r="H64" s="44">
        <f t="shared" ca="1" si="3"/>
        <v>4</v>
      </c>
      <c r="I64" s="50">
        <f t="shared" ca="1" si="4"/>
        <v>0.76547371949685916</v>
      </c>
      <c r="J64" s="50" t="e">
        <f t="shared" ca="1" si="5"/>
        <v>#N/A</v>
      </c>
      <c r="K64" s="52">
        <f t="shared" ca="1" si="6"/>
        <v>32.000000000000043</v>
      </c>
      <c r="L64" s="52" t="e">
        <f t="shared" ca="1" si="7"/>
        <v>#N/A</v>
      </c>
      <c r="M64" s="44">
        <f ca="1">AVERAGE($K$4:K64)</f>
        <v>32.032786885245919</v>
      </c>
      <c r="N64" s="44">
        <f ca="1">M64 + 1.96 * _xlfn.STDEV.P($M$4:M64)/SQRT(COUNT($M$4:M64))</f>
        <v>32.276742115524478</v>
      </c>
      <c r="O64" s="44">
        <f ca="1">M64 - 1.96 * _xlfn.STDEV.P($M$4:M64)/SQRT(COUNT($M$4:M64))</f>
        <v>31.788831654967357</v>
      </c>
      <c r="P64" s="44" t="e">
        <f ca="1">AVERAGE($L$4:L64)</f>
        <v>#N/A</v>
      </c>
      <c r="Q64" s="44" t="e">
        <f ca="1">P64 + 1.96 * _xlfn.STDEV.P($P$4:P64)/SQRT(COUNT($P$4:P64))</f>
        <v>#N/A</v>
      </c>
      <c r="R64" s="44" t="e">
        <f ca="1">P64 - 1.96 * _xlfn.STDEV.P($P$4:P64)/SQRT(COUNT($P$4:P64))</f>
        <v>#N/A</v>
      </c>
    </row>
    <row r="65" spans="1:18" ht="14.5" x14ac:dyDescent="0.35">
      <c r="A65" s="47">
        <v>62</v>
      </c>
      <c r="B65" s="48">
        <f t="shared" ca="1" si="0"/>
        <v>0.50652971816993497</v>
      </c>
      <c r="C65" s="49">
        <f ca="1">RANDBETWEEN(0,VLOOKUP($B65,IBusJSQ!$E$6:$G$24,3,TRUE))</f>
        <v>8</v>
      </c>
      <c r="D65" s="44">
        <f ca="1">RANDBETWEEN(0,VLOOKUP($B65,ItrainJSQ!$F$5:$G$9,2,TRUE))</f>
        <v>4</v>
      </c>
      <c r="E65" s="44" t="e">
        <f ca="1">RANDBETWEEN(0,VLOOKUP($B65,ItrainNP!$G$11:$G$16,2,TRUE))</f>
        <v>#N/A</v>
      </c>
      <c r="F65" s="44">
        <f t="shared" ca="1" si="1"/>
        <v>25</v>
      </c>
      <c r="G65" s="44">
        <f t="shared" ca="1" si="2"/>
        <v>8</v>
      </c>
      <c r="H65" s="44">
        <f t="shared" ca="1" si="3"/>
        <v>4</v>
      </c>
      <c r="I65" s="50">
        <f t="shared" ca="1" si="4"/>
        <v>0.52944638483660167</v>
      </c>
      <c r="J65" s="50" t="e">
        <f t="shared" ca="1" si="5"/>
        <v>#N/A</v>
      </c>
      <c r="K65" s="52">
        <f t="shared" ca="1" si="6"/>
        <v>33.000000000000043</v>
      </c>
      <c r="L65" s="52" t="e">
        <f t="shared" ca="1" si="7"/>
        <v>#N/A</v>
      </c>
      <c r="M65" s="44">
        <f ca="1">AVERAGE($K$4:K65)</f>
        <v>32.048387096774206</v>
      </c>
      <c r="N65" s="44">
        <f ca="1">M65 + 1.96 * _xlfn.STDEV.P($M$4:M65)/SQRT(COUNT($M$4:M65))</f>
        <v>32.289592605992254</v>
      </c>
      <c r="O65" s="44">
        <f ca="1">M65 - 1.96 * _xlfn.STDEV.P($M$4:M65)/SQRT(COUNT($M$4:M65))</f>
        <v>31.807181587556158</v>
      </c>
      <c r="P65" s="44" t="e">
        <f ca="1">AVERAGE($L$4:L65)</f>
        <v>#N/A</v>
      </c>
      <c r="Q65" s="44" t="e">
        <f ca="1">P65 + 1.96 * _xlfn.STDEV.P($P$4:P65)/SQRT(COUNT($P$4:P65))</f>
        <v>#N/A</v>
      </c>
      <c r="R65" s="44" t="e">
        <f ca="1">P65 - 1.96 * _xlfn.STDEV.P($P$4:P65)/SQRT(COUNT($P$4:P65))</f>
        <v>#N/A</v>
      </c>
    </row>
    <row r="66" spans="1:18" ht="14.5" x14ac:dyDescent="0.35">
      <c r="A66" s="47">
        <v>63</v>
      </c>
      <c r="B66" s="48">
        <f t="shared" ca="1" si="0"/>
        <v>0.84790876640234059</v>
      </c>
      <c r="C66" s="49">
        <f ca="1">RANDBETWEEN(0,VLOOKUP($B66,IBusJSQ!$E$6:$G$24,3,TRUE))</f>
        <v>0</v>
      </c>
      <c r="D66" s="44">
        <f ca="1">RANDBETWEEN(0,VLOOKUP($B66,ItrainJSQ!$F$5:$G$9,2,TRUE))</f>
        <v>41432</v>
      </c>
      <c r="E66" s="44" t="e">
        <f ca="1">RANDBETWEEN(0,VLOOKUP($B66,ItrainNP!$G$11:$G$16,2,TRUE))</f>
        <v>#N/A</v>
      </c>
      <c r="F66" s="44">
        <f t="shared" ca="1" si="1"/>
        <v>24</v>
      </c>
      <c r="G66" s="44">
        <f t="shared" ca="1" si="2"/>
        <v>7</v>
      </c>
      <c r="H66" s="44">
        <f t="shared" ca="1" si="3"/>
        <v>4</v>
      </c>
      <c r="I66" s="50">
        <f t="shared" ca="1" si="4"/>
        <v>0.8645754330690073</v>
      </c>
      <c r="J66" s="50" t="e">
        <f t="shared" ca="1" si="5"/>
        <v>#N/A</v>
      </c>
      <c r="K66" s="52">
        <f t="shared" ca="1" si="6"/>
        <v>24.000000000000075</v>
      </c>
      <c r="L66" s="52" t="e">
        <f t="shared" ca="1" si="7"/>
        <v>#N/A</v>
      </c>
      <c r="M66" s="44">
        <f ca="1">AVERAGE($K$4:K66)</f>
        <v>31.920634920634935</v>
      </c>
      <c r="N66" s="44">
        <f ca="1">M66 + 1.96 * _xlfn.STDEV.P($M$4:M66)/SQRT(COUNT($M$4:M66))</f>
        <v>32.15955007749649</v>
      </c>
      <c r="O66" s="44">
        <f ca="1">M66 - 1.96 * _xlfn.STDEV.P($M$4:M66)/SQRT(COUNT($M$4:M66))</f>
        <v>31.681719763773376</v>
      </c>
      <c r="P66" s="44" t="e">
        <f ca="1">AVERAGE($L$4:L66)</f>
        <v>#N/A</v>
      </c>
      <c r="Q66" s="44" t="e">
        <f ca="1">P66 + 1.96 * _xlfn.STDEV.P($P$4:P66)/SQRT(COUNT($P$4:P66))</f>
        <v>#N/A</v>
      </c>
      <c r="R66" s="44" t="e">
        <f ca="1">P66 - 1.96 * _xlfn.STDEV.P($P$4:P66)/SQRT(COUNT($P$4:P66))</f>
        <v>#N/A</v>
      </c>
    </row>
    <row r="67" spans="1:18" ht="14.5" x14ac:dyDescent="0.35">
      <c r="A67" s="47">
        <v>64</v>
      </c>
      <c r="B67" s="48">
        <f t="shared" ca="1" si="0"/>
        <v>0.78790189237162178</v>
      </c>
      <c r="C67" s="49">
        <f ca="1">RANDBETWEEN(0,VLOOKUP($B67,IBusJSQ!$E$6:$G$24,3,TRUE))</f>
        <v>5</v>
      </c>
      <c r="D67" s="44">
        <f ca="1">RANDBETWEEN(0,VLOOKUP($B67,ItrainJSQ!$F$5:$G$9,2,TRUE))</f>
        <v>26283</v>
      </c>
      <c r="E67" s="44" t="e">
        <f ca="1">RANDBETWEEN(0,VLOOKUP($B67,ItrainNP!$G$11:$G$16,2,TRUE))</f>
        <v>#N/A</v>
      </c>
      <c r="F67" s="44">
        <f t="shared" ca="1" si="1"/>
        <v>29</v>
      </c>
      <c r="G67" s="44">
        <f t="shared" ca="1" si="2"/>
        <v>7</v>
      </c>
      <c r="H67" s="44">
        <f t="shared" ca="1" si="3"/>
        <v>4</v>
      </c>
      <c r="I67" s="50">
        <f t="shared" ca="1" si="4"/>
        <v>0.81151300348273292</v>
      </c>
      <c r="J67" s="50" t="e">
        <f t="shared" ca="1" si="5"/>
        <v>#N/A</v>
      </c>
      <c r="K67" s="52">
        <f t="shared" ca="1" si="6"/>
        <v>34.000000000000043</v>
      </c>
      <c r="L67" s="52" t="e">
        <f t="shared" ca="1" si="7"/>
        <v>#N/A</v>
      </c>
      <c r="M67" s="44">
        <f ca="1">AVERAGE($K$4:K67)</f>
        <v>31.953125000000014</v>
      </c>
      <c r="N67" s="44">
        <f ca="1">M67 + 1.96 * _xlfn.STDEV.P($M$4:M67)/SQRT(COUNT($M$4:M67))</f>
        <v>32.189657444977762</v>
      </c>
      <c r="O67" s="44">
        <f ca="1">M67 - 1.96 * _xlfn.STDEV.P($M$4:M67)/SQRT(COUNT($M$4:M67))</f>
        <v>31.716592555022267</v>
      </c>
      <c r="P67" s="44" t="e">
        <f ca="1">AVERAGE($L$4:L67)</f>
        <v>#N/A</v>
      </c>
      <c r="Q67" s="44" t="e">
        <f ca="1">P67 + 1.96 * _xlfn.STDEV.P($P$4:P67)/SQRT(COUNT($P$4:P67))</f>
        <v>#N/A</v>
      </c>
      <c r="R67" s="44" t="e">
        <f ca="1">P67 - 1.96 * _xlfn.STDEV.P($P$4:P67)/SQRT(COUNT($P$4:P67))</f>
        <v>#N/A</v>
      </c>
    </row>
    <row r="68" spans="1:18" ht="14.5" x14ac:dyDescent="0.35">
      <c r="A68" s="47">
        <v>65</v>
      </c>
      <c r="B68" s="48">
        <f t="shared" ref="B68:B131" ca="1" si="8">RAND()*($G$1-$E$1)+$E$1</f>
        <v>0.46288221591927775</v>
      </c>
      <c r="C68" s="49">
        <f ca="1">RANDBETWEEN(0,VLOOKUP($B68,IBusJSQ!$E$6:$G$24,3,TRUE))</f>
        <v>9</v>
      </c>
      <c r="D68" s="44">
        <f ca="1">RANDBETWEEN(0,VLOOKUP($B68,ItrainJSQ!$F$5:$G$9,2,TRUE))</f>
        <v>2</v>
      </c>
      <c r="E68" s="44" t="e">
        <f ca="1">RANDBETWEEN(0,VLOOKUP($B68,ItrainNP!$G$11:$G$16,2,TRUE))</f>
        <v>#N/A</v>
      </c>
      <c r="F68" s="44">
        <f t="shared" ca="1" si="1"/>
        <v>25</v>
      </c>
      <c r="G68" s="44">
        <f t="shared" ca="1" si="2"/>
        <v>8</v>
      </c>
      <c r="H68" s="44">
        <f t="shared" ca="1" si="3"/>
        <v>4</v>
      </c>
      <c r="I68" s="50">
        <f t="shared" ca="1" si="4"/>
        <v>0.48649332703038883</v>
      </c>
      <c r="J68" s="50" t="e">
        <f t="shared" ca="1" si="5"/>
        <v>#N/A</v>
      </c>
      <c r="K68" s="52">
        <f t="shared" ca="1" si="6"/>
        <v>33.999999999999957</v>
      </c>
      <c r="L68" s="52" t="e">
        <f t="shared" ca="1" si="7"/>
        <v>#N/A</v>
      </c>
      <c r="M68" s="44">
        <f ca="1">AVERAGE($K$4:K68)</f>
        <v>31.984615384615399</v>
      </c>
      <c r="N68" s="44">
        <f ca="1">M68 + 1.96 * _xlfn.STDEV.P($M$4:M68)/SQRT(COUNT($M$4:M68))</f>
        <v>32.218693757950334</v>
      </c>
      <c r="O68" s="44">
        <f ca="1">M68 - 1.96 * _xlfn.STDEV.P($M$4:M68)/SQRT(COUNT($M$4:M68))</f>
        <v>31.750537011280468</v>
      </c>
      <c r="P68" s="44" t="e">
        <f ca="1">AVERAGE($L$4:L68)</f>
        <v>#N/A</v>
      </c>
      <c r="Q68" s="44" t="e">
        <f ca="1">P68 + 1.96 * _xlfn.STDEV.P($P$4:P68)/SQRT(COUNT($P$4:P68))</f>
        <v>#N/A</v>
      </c>
      <c r="R68" s="44" t="e">
        <f ca="1">P68 - 1.96 * _xlfn.STDEV.P($P$4:P68)/SQRT(COUNT($P$4:P68))</f>
        <v>#N/A</v>
      </c>
    </row>
    <row r="69" spans="1:18" ht="14.5" x14ac:dyDescent="0.35">
      <c r="A69" s="47">
        <v>66</v>
      </c>
      <c r="B69" s="48">
        <f t="shared" ca="1" si="8"/>
        <v>0.68344231495324304</v>
      </c>
      <c r="C69" s="49">
        <f ca="1">RANDBETWEEN(0,VLOOKUP($B69,IBusJSQ!$E$6:$G$24,3,TRUE))</f>
        <v>3</v>
      </c>
      <c r="D69" s="44">
        <f ca="1">RANDBETWEEN(0,VLOOKUP($B69,ItrainJSQ!$F$5:$G$9,2,TRUE))</f>
        <v>1</v>
      </c>
      <c r="E69" s="44" t="e">
        <f ca="1">RANDBETWEEN(0,VLOOKUP($B69,ItrainNP!$G$11:$G$16,2,TRUE))</f>
        <v>#N/A</v>
      </c>
      <c r="F69" s="44">
        <f t="shared" ref="F69:F132" ca="1" si="9">RANDBETWEEN(24,29)</f>
        <v>25</v>
      </c>
      <c r="G69" s="44">
        <f t="shared" ref="G69:G132" ca="1" si="10">RANDBETWEEN(7,8)</f>
        <v>8</v>
      </c>
      <c r="H69" s="44">
        <f t="shared" ref="H69:H132" ca="1" si="11">RANDBETWEEN(4,5)</f>
        <v>4</v>
      </c>
      <c r="I69" s="50">
        <f t="shared" ref="I69:I132" ca="1" si="12">B69+TIMEVALUE("00:"&amp;(C69+F69))</f>
        <v>0.70288675939768752</v>
      </c>
      <c r="J69" s="50" t="e">
        <f t="shared" ref="J69:J132" ca="1" si="13">B69+TIMEVALUE("00:"&amp;(D69+G69+E69+H69))</f>
        <v>#N/A</v>
      </c>
      <c r="K69" s="52">
        <f t="shared" ref="K69:K132" ca="1" si="14">(I69-B69)*24*60</f>
        <v>28.00000000000006</v>
      </c>
      <c r="L69" s="52" t="e">
        <f t="shared" ref="L69:L132" ca="1" si="15">(J69-B69)*24*60</f>
        <v>#N/A</v>
      </c>
      <c r="M69" s="44">
        <f ca="1">AVERAGE($K$4:K69)</f>
        <v>31.924242424242436</v>
      </c>
      <c r="N69" s="44">
        <f ca="1">M69 + 1.96 * _xlfn.STDEV.P($M$4:M69)/SQRT(COUNT($M$4:M69))</f>
        <v>32.156082089891335</v>
      </c>
      <c r="O69" s="44">
        <f ca="1">M69 - 1.96 * _xlfn.STDEV.P($M$4:M69)/SQRT(COUNT($M$4:M69))</f>
        <v>31.692402758593538</v>
      </c>
      <c r="P69" s="44" t="e">
        <f ca="1">AVERAGE($L$4:L69)</f>
        <v>#N/A</v>
      </c>
      <c r="Q69" s="44" t="e">
        <f ca="1">P69 + 1.96 * _xlfn.STDEV.P($P$4:P69)/SQRT(COUNT($P$4:P69))</f>
        <v>#N/A</v>
      </c>
      <c r="R69" s="44" t="e">
        <f ca="1">P69 - 1.96 * _xlfn.STDEV.P($P$4:P69)/SQRT(COUNT($P$4:P69))</f>
        <v>#N/A</v>
      </c>
    </row>
    <row r="70" spans="1:18" ht="14.5" x14ac:dyDescent="0.35">
      <c r="A70" s="47">
        <v>67</v>
      </c>
      <c r="B70" s="48">
        <f t="shared" ca="1" si="8"/>
        <v>0.65121107264761557</v>
      </c>
      <c r="C70" s="49">
        <f ca="1">RANDBETWEEN(0,VLOOKUP($B70,IBusJSQ!$E$6:$G$24,3,TRUE))</f>
        <v>7</v>
      </c>
      <c r="D70" s="44">
        <f ca="1">RANDBETWEEN(0,VLOOKUP($B70,ItrainJSQ!$F$5:$G$9,2,TRUE))</f>
        <v>2</v>
      </c>
      <c r="E70" s="44" t="e">
        <f ca="1">RANDBETWEEN(0,VLOOKUP($B70,ItrainNP!$G$11:$G$16,2,TRUE))</f>
        <v>#N/A</v>
      </c>
      <c r="F70" s="44">
        <f t="shared" ca="1" si="9"/>
        <v>25</v>
      </c>
      <c r="G70" s="44">
        <f t="shared" ca="1" si="10"/>
        <v>7</v>
      </c>
      <c r="H70" s="44">
        <f t="shared" ca="1" si="11"/>
        <v>5</v>
      </c>
      <c r="I70" s="50">
        <f t="shared" ca="1" si="12"/>
        <v>0.67343329486983783</v>
      </c>
      <c r="J70" s="50" t="e">
        <f t="shared" ca="1" si="13"/>
        <v>#N/A</v>
      </c>
      <c r="K70" s="52">
        <f t="shared" ca="1" si="14"/>
        <v>32.000000000000043</v>
      </c>
      <c r="L70" s="52" t="e">
        <f t="shared" ca="1" si="15"/>
        <v>#N/A</v>
      </c>
      <c r="M70" s="44">
        <f ca="1">AVERAGE($K$4:K70)</f>
        <v>31.925373134328371</v>
      </c>
      <c r="N70" s="44">
        <f ca="1">M70 + 1.96 * _xlfn.STDEV.P($M$4:M70)/SQRT(COUNT($M$4:M70))</f>
        <v>32.154992141532993</v>
      </c>
      <c r="O70" s="44">
        <f ca="1">M70 - 1.96 * _xlfn.STDEV.P($M$4:M70)/SQRT(COUNT($M$4:M70))</f>
        <v>31.695754127123745</v>
      </c>
      <c r="P70" s="44" t="e">
        <f ca="1">AVERAGE($L$4:L70)</f>
        <v>#N/A</v>
      </c>
      <c r="Q70" s="44" t="e">
        <f ca="1">P70 + 1.96 * _xlfn.STDEV.P($P$4:P70)/SQRT(COUNT($P$4:P70))</f>
        <v>#N/A</v>
      </c>
      <c r="R70" s="44" t="e">
        <f ca="1">P70 - 1.96 * _xlfn.STDEV.P($P$4:P70)/SQRT(COUNT($P$4:P70))</f>
        <v>#N/A</v>
      </c>
    </row>
    <row r="71" spans="1:18" ht="14.5" x14ac:dyDescent="0.35">
      <c r="A71" s="47">
        <v>68</v>
      </c>
      <c r="B71" s="48">
        <f t="shared" ca="1" si="8"/>
        <v>0.65372637324227201</v>
      </c>
      <c r="C71" s="49">
        <f ca="1">RANDBETWEEN(0,VLOOKUP($B71,IBusJSQ!$E$6:$G$24,3,TRUE))</f>
        <v>11</v>
      </c>
      <c r="D71" s="44">
        <f ca="1">RANDBETWEEN(0,VLOOKUP($B71,ItrainJSQ!$F$5:$G$9,2,TRUE))</f>
        <v>2</v>
      </c>
      <c r="E71" s="44" t="e">
        <f ca="1">RANDBETWEEN(0,VLOOKUP($B71,ItrainNP!$G$11:$G$16,2,TRUE))</f>
        <v>#N/A</v>
      </c>
      <c r="F71" s="44">
        <f t="shared" ca="1" si="9"/>
        <v>24</v>
      </c>
      <c r="G71" s="44">
        <f t="shared" ca="1" si="10"/>
        <v>7</v>
      </c>
      <c r="H71" s="44">
        <f t="shared" ca="1" si="11"/>
        <v>5</v>
      </c>
      <c r="I71" s="50">
        <f t="shared" ca="1" si="12"/>
        <v>0.67803192879782759</v>
      </c>
      <c r="J71" s="50" t="e">
        <f t="shared" ca="1" si="13"/>
        <v>#N/A</v>
      </c>
      <c r="K71" s="52">
        <f t="shared" ca="1" si="14"/>
        <v>35.000000000000036</v>
      </c>
      <c r="L71" s="52" t="e">
        <f t="shared" ca="1" si="15"/>
        <v>#N/A</v>
      </c>
      <c r="M71" s="44">
        <f ca="1">AVERAGE($K$4:K71)</f>
        <v>31.97058823529413</v>
      </c>
      <c r="N71" s="44">
        <f ca="1">M71 + 1.96 * _xlfn.STDEV.P($M$4:M71)/SQRT(COUNT($M$4:M71))</f>
        <v>32.19788177783618</v>
      </c>
      <c r="O71" s="44">
        <f ca="1">M71 - 1.96 * _xlfn.STDEV.P($M$4:M71)/SQRT(COUNT($M$4:M71))</f>
        <v>31.743294692752084</v>
      </c>
      <c r="P71" s="44" t="e">
        <f ca="1">AVERAGE($L$4:L71)</f>
        <v>#N/A</v>
      </c>
      <c r="Q71" s="44" t="e">
        <f ca="1">P71 + 1.96 * _xlfn.STDEV.P($P$4:P71)/SQRT(COUNT($P$4:P71))</f>
        <v>#N/A</v>
      </c>
      <c r="R71" s="44" t="e">
        <f ca="1">P71 - 1.96 * _xlfn.STDEV.P($P$4:P71)/SQRT(COUNT($P$4:P71))</f>
        <v>#N/A</v>
      </c>
    </row>
    <row r="72" spans="1:18" ht="14.5" x14ac:dyDescent="0.35">
      <c r="A72" s="47">
        <v>69</v>
      </c>
      <c r="B72" s="48">
        <f t="shared" ca="1" si="8"/>
        <v>0.58541547246969405</v>
      </c>
      <c r="C72" s="49">
        <f ca="1">RANDBETWEEN(0,VLOOKUP($B72,IBusJSQ!$E$6:$G$24,3,TRUE))</f>
        <v>1</v>
      </c>
      <c r="D72" s="44">
        <f ca="1">RANDBETWEEN(0,VLOOKUP($B72,ItrainJSQ!$F$5:$G$9,2,TRUE))</f>
        <v>3</v>
      </c>
      <c r="E72" s="44" t="e">
        <f ca="1">RANDBETWEEN(0,VLOOKUP($B72,ItrainNP!$G$11:$G$16,2,TRUE))</f>
        <v>#N/A</v>
      </c>
      <c r="F72" s="44">
        <f t="shared" ca="1" si="9"/>
        <v>28</v>
      </c>
      <c r="G72" s="44">
        <f t="shared" ca="1" si="10"/>
        <v>7</v>
      </c>
      <c r="H72" s="44">
        <f t="shared" ca="1" si="11"/>
        <v>4</v>
      </c>
      <c r="I72" s="50">
        <f t="shared" ca="1" si="12"/>
        <v>0.60555436135858298</v>
      </c>
      <c r="J72" s="50" t="e">
        <f t="shared" ca="1" si="13"/>
        <v>#N/A</v>
      </c>
      <c r="K72" s="52">
        <f t="shared" ca="1" si="14"/>
        <v>29.000000000000057</v>
      </c>
      <c r="L72" s="52" t="e">
        <f t="shared" ca="1" si="15"/>
        <v>#N/A</v>
      </c>
      <c r="M72" s="44">
        <f ca="1">AVERAGE($K$4:K72)</f>
        <v>31.927536231884073</v>
      </c>
      <c r="N72" s="44">
        <f ca="1">M72 + 1.96 * _xlfn.STDEV.P($M$4:M72)/SQRT(COUNT($M$4:M72))</f>
        <v>32.152654778926845</v>
      </c>
      <c r="O72" s="44">
        <f ca="1">M72 - 1.96 * _xlfn.STDEV.P($M$4:M72)/SQRT(COUNT($M$4:M72))</f>
        <v>31.702417684841301</v>
      </c>
      <c r="P72" s="44" t="e">
        <f ca="1">AVERAGE($L$4:L72)</f>
        <v>#N/A</v>
      </c>
      <c r="Q72" s="44" t="e">
        <f ca="1">P72 + 1.96 * _xlfn.STDEV.P($P$4:P72)/SQRT(COUNT($P$4:P72))</f>
        <v>#N/A</v>
      </c>
      <c r="R72" s="44" t="e">
        <f ca="1">P72 - 1.96 * _xlfn.STDEV.P($P$4:P72)/SQRT(COUNT($P$4:P72))</f>
        <v>#N/A</v>
      </c>
    </row>
    <row r="73" spans="1:18" ht="14.5" x14ac:dyDescent="0.35">
      <c r="A73" s="47">
        <v>70</v>
      </c>
      <c r="B73" s="48">
        <f t="shared" ca="1" si="8"/>
        <v>0.89239263457429696</v>
      </c>
      <c r="C73" s="49">
        <f ca="1">RANDBETWEEN(0,VLOOKUP($B73,IBusJSQ!$E$6:$G$24,3,TRUE))</f>
        <v>14</v>
      </c>
      <c r="D73" s="44">
        <f ca="1">RANDBETWEEN(0,VLOOKUP($B73,ItrainJSQ!$F$5:$G$9,2,TRUE))</f>
        <v>23004</v>
      </c>
      <c r="E73" s="44" t="e">
        <f ca="1">RANDBETWEEN(0,VLOOKUP($B73,ItrainNP!$G$11:$G$16,2,TRUE))</f>
        <v>#N/A</v>
      </c>
      <c r="F73" s="44">
        <f t="shared" ca="1" si="9"/>
        <v>29</v>
      </c>
      <c r="G73" s="44">
        <f t="shared" ca="1" si="10"/>
        <v>8</v>
      </c>
      <c r="H73" s="44">
        <f t="shared" ca="1" si="11"/>
        <v>4</v>
      </c>
      <c r="I73" s="50">
        <f t="shared" ca="1" si="12"/>
        <v>0.92225374568540808</v>
      </c>
      <c r="J73" s="50" t="e">
        <f t="shared" ca="1" si="13"/>
        <v>#N/A</v>
      </c>
      <c r="K73" s="52">
        <f t="shared" ca="1" si="14"/>
        <v>43.000000000000007</v>
      </c>
      <c r="L73" s="52" t="e">
        <f t="shared" ca="1" si="15"/>
        <v>#N/A</v>
      </c>
      <c r="M73" s="44">
        <f ca="1">AVERAGE($K$4:K73)</f>
        <v>32.085714285714296</v>
      </c>
      <c r="N73" s="44">
        <f ca="1">M73 + 1.96 * _xlfn.STDEV.P($M$4:M73)/SQRT(COUNT($M$4:M73))</f>
        <v>32.308296715177434</v>
      </c>
      <c r="O73" s="44">
        <f ca="1">M73 - 1.96 * _xlfn.STDEV.P($M$4:M73)/SQRT(COUNT($M$4:M73))</f>
        <v>31.863131856251158</v>
      </c>
      <c r="P73" s="44" t="e">
        <f ca="1">AVERAGE($L$4:L73)</f>
        <v>#N/A</v>
      </c>
      <c r="Q73" s="44" t="e">
        <f ca="1">P73 + 1.96 * _xlfn.STDEV.P($P$4:P73)/SQRT(COUNT($P$4:P73))</f>
        <v>#N/A</v>
      </c>
      <c r="R73" s="44" t="e">
        <f ca="1">P73 - 1.96 * _xlfn.STDEV.P($P$4:P73)/SQRT(COUNT($P$4:P73))</f>
        <v>#N/A</v>
      </c>
    </row>
    <row r="74" spans="1:18" ht="14.5" x14ac:dyDescent="0.35">
      <c r="A74" s="47">
        <v>71</v>
      </c>
      <c r="B74" s="48">
        <f t="shared" ca="1" si="8"/>
        <v>0.62690155064743847</v>
      </c>
      <c r="C74" s="49">
        <f ca="1">RANDBETWEEN(0,VLOOKUP($B74,IBusJSQ!$E$6:$G$24,3,TRUE))</f>
        <v>8</v>
      </c>
      <c r="D74" s="44">
        <f ca="1">RANDBETWEEN(0,VLOOKUP($B74,ItrainJSQ!$F$5:$G$9,2,TRUE))</f>
        <v>0</v>
      </c>
      <c r="E74" s="44" t="e">
        <f ca="1">RANDBETWEEN(0,VLOOKUP($B74,ItrainNP!$G$11:$G$16,2,TRUE))</f>
        <v>#N/A</v>
      </c>
      <c r="F74" s="44">
        <f t="shared" ca="1" si="9"/>
        <v>24</v>
      </c>
      <c r="G74" s="44">
        <f t="shared" ca="1" si="10"/>
        <v>8</v>
      </c>
      <c r="H74" s="44">
        <f t="shared" ca="1" si="11"/>
        <v>4</v>
      </c>
      <c r="I74" s="50">
        <f t="shared" ca="1" si="12"/>
        <v>0.64912377286966072</v>
      </c>
      <c r="J74" s="50" t="e">
        <f t="shared" ca="1" si="13"/>
        <v>#N/A</v>
      </c>
      <c r="K74" s="52">
        <f t="shared" ca="1" si="14"/>
        <v>32.000000000000043</v>
      </c>
      <c r="L74" s="52" t="e">
        <f t="shared" ca="1" si="15"/>
        <v>#N/A</v>
      </c>
      <c r="M74" s="44">
        <f ca="1">AVERAGE($K$4:K74)</f>
        <v>32.084507042253534</v>
      </c>
      <c r="N74" s="44">
        <f ca="1">M74 + 1.96 * _xlfn.STDEV.P($M$4:M74)/SQRT(COUNT($M$4:M74))</f>
        <v>32.304606499620185</v>
      </c>
      <c r="O74" s="44">
        <f ca="1">M74 - 1.96 * _xlfn.STDEV.P($M$4:M74)/SQRT(COUNT($M$4:M74))</f>
        <v>31.86440758488688</v>
      </c>
      <c r="P74" s="44" t="e">
        <f ca="1">AVERAGE($L$4:L74)</f>
        <v>#N/A</v>
      </c>
      <c r="Q74" s="44" t="e">
        <f ca="1">P74 + 1.96 * _xlfn.STDEV.P($P$4:P74)/SQRT(COUNT($P$4:P74))</f>
        <v>#N/A</v>
      </c>
      <c r="R74" s="44" t="e">
        <f ca="1">P74 - 1.96 * _xlfn.STDEV.P($P$4:P74)/SQRT(COUNT($P$4:P74))</f>
        <v>#N/A</v>
      </c>
    </row>
    <row r="75" spans="1:18" ht="14.5" x14ac:dyDescent="0.35">
      <c r="A75" s="47">
        <v>72</v>
      </c>
      <c r="B75" s="48">
        <f t="shared" ca="1" si="8"/>
        <v>0.77040771653834006</v>
      </c>
      <c r="C75" s="49">
        <f ca="1">RANDBETWEEN(0,VLOOKUP($B75,IBusJSQ!$E$6:$G$24,3,TRUE))</f>
        <v>14</v>
      </c>
      <c r="D75" s="44">
        <f ca="1">RANDBETWEEN(0,VLOOKUP($B75,ItrainJSQ!$F$5:$G$9,2,TRUE))</f>
        <v>24104</v>
      </c>
      <c r="E75" s="44" t="e">
        <f ca="1">RANDBETWEEN(0,VLOOKUP($B75,ItrainNP!$G$11:$G$16,2,TRUE))</f>
        <v>#N/A</v>
      </c>
      <c r="F75" s="44">
        <f t="shared" ca="1" si="9"/>
        <v>24</v>
      </c>
      <c r="G75" s="44">
        <f t="shared" ca="1" si="10"/>
        <v>7</v>
      </c>
      <c r="H75" s="44">
        <f t="shared" ca="1" si="11"/>
        <v>5</v>
      </c>
      <c r="I75" s="50">
        <f t="shared" ca="1" si="12"/>
        <v>0.79679660542722897</v>
      </c>
      <c r="J75" s="50" t="e">
        <f t="shared" ca="1" si="13"/>
        <v>#N/A</v>
      </c>
      <c r="K75" s="52">
        <f t="shared" ca="1" si="14"/>
        <v>38.000000000000028</v>
      </c>
      <c r="L75" s="52" t="e">
        <f t="shared" ca="1" si="15"/>
        <v>#N/A</v>
      </c>
      <c r="M75" s="44">
        <f ca="1">AVERAGE($K$4:K75)</f>
        <v>32.166666666666679</v>
      </c>
      <c r="N75" s="44">
        <f ca="1">M75 + 1.96 * _xlfn.STDEV.P($M$4:M75)/SQRT(COUNT($M$4:M75))</f>
        <v>32.384175765273802</v>
      </c>
      <c r="O75" s="44">
        <f ca="1">M75 - 1.96 * _xlfn.STDEV.P($M$4:M75)/SQRT(COUNT($M$4:M75))</f>
        <v>31.949157568059558</v>
      </c>
      <c r="P75" s="44" t="e">
        <f ca="1">AVERAGE($L$4:L75)</f>
        <v>#N/A</v>
      </c>
      <c r="Q75" s="44" t="e">
        <f ca="1">P75 + 1.96 * _xlfn.STDEV.P($P$4:P75)/SQRT(COUNT($P$4:P75))</f>
        <v>#N/A</v>
      </c>
      <c r="R75" s="44" t="e">
        <f ca="1">P75 - 1.96 * _xlfn.STDEV.P($P$4:P75)/SQRT(COUNT($P$4:P75))</f>
        <v>#N/A</v>
      </c>
    </row>
    <row r="76" spans="1:18" ht="14.5" x14ac:dyDescent="0.35">
      <c r="A76" s="47">
        <v>73</v>
      </c>
      <c r="B76" s="48">
        <f t="shared" ca="1" si="8"/>
        <v>0.33944224754506408</v>
      </c>
      <c r="C76" s="49">
        <f ca="1">RANDBETWEEN(0,VLOOKUP($B76,IBusJSQ!$E$6:$G$24,3,TRUE))</f>
        <v>5</v>
      </c>
      <c r="D76" s="44">
        <f ca="1">RANDBETWEEN(0,VLOOKUP($B76,ItrainJSQ!$F$5:$G$9,2,TRUE))</f>
        <v>3</v>
      </c>
      <c r="E76" s="44" t="e">
        <f ca="1">RANDBETWEEN(0,VLOOKUP($B76,ItrainNP!$G$11:$G$16,2,TRUE))</f>
        <v>#N/A</v>
      </c>
      <c r="F76" s="44">
        <f t="shared" ca="1" si="9"/>
        <v>26</v>
      </c>
      <c r="G76" s="44">
        <f t="shared" ca="1" si="10"/>
        <v>8</v>
      </c>
      <c r="H76" s="44">
        <f t="shared" ca="1" si="11"/>
        <v>4</v>
      </c>
      <c r="I76" s="50">
        <f t="shared" ca="1" si="12"/>
        <v>0.36097002532284184</v>
      </c>
      <c r="J76" s="50" t="e">
        <f t="shared" ca="1" si="13"/>
        <v>#N/A</v>
      </c>
      <c r="K76" s="52">
        <f t="shared" ca="1" si="14"/>
        <v>30.999999999999972</v>
      </c>
      <c r="L76" s="52" t="e">
        <f t="shared" ca="1" si="15"/>
        <v>#N/A</v>
      </c>
      <c r="M76" s="44">
        <f ca="1">AVERAGE($K$4:K76)</f>
        <v>32.150684931506859</v>
      </c>
      <c r="N76" s="44">
        <f ca="1">M76 + 1.96 * _xlfn.STDEV.P($M$4:M76)/SQRT(COUNT($M$4:M76))</f>
        <v>32.365688963490783</v>
      </c>
      <c r="O76" s="44">
        <f ca="1">M76 - 1.96 * _xlfn.STDEV.P($M$4:M76)/SQRT(COUNT($M$4:M76))</f>
        <v>31.935680899522939</v>
      </c>
      <c r="P76" s="44" t="e">
        <f ca="1">AVERAGE($L$4:L76)</f>
        <v>#N/A</v>
      </c>
      <c r="Q76" s="44" t="e">
        <f ca="1">P76 + 1.96 * _xlfn.STDEV.P($P$4:P76)/SQRT(COUNT($P$4:P76))</f>
        <v>#N/A</v>
      </c>
      <c r="R76" s="44" t="e">
        <f ca="1">P76 - 1.96 * _xlfn.STDEV.P($P$4:P76)/SQRT(COUNT($P$4:P76))</f>
        <v>#N/A</v>
      </c>
    </row>
    <row r="77" spans="1:18" ht="14.5" x14ac:dyDescent="0.35">
      <c r="A77" s="47">
        <v>74</v>
      </c>
      <c r="B77" s="48">
        <f t="shared" ca="1" si="8"/>
        <v>0.55846540461889882</v>
      </c>
      <c r="C77" s="49">
        <f ca="1">RANDBETWEEN(0,VLOOKUP($B77,IBusJSQ!$E$6:$G$24,3,TRUE))</f>
        <v>6</v>
      </c>
      <c r="D77" s="44">
        <f ca="1">RANDBETWEEN(0,VLOOKUP($B77,ItrainJSQ!$F$5:$G$9,2,TRUE))</f>
        <v>1</v>
      </c>
      <c r="E77" s="44" t="e">
        <f ca="1">RANDBETWEEN(0,VLOOKUP($B77,ItrainNP!$G$11:$G$16,2,TRUE))</f>
        <v>#N/A</v>
      </c>
      <c r="F77" s="44">
        <f t="shared" ca="1" si="9"/>
        <v>26</v>
      </c>
      <c r="G77" s="44">
        <f t="shared" ca="1" si="10"/>
        <v>7</v>
      </c>
      <c r="H77" s="44">
        <f t="shared" ca="1" si="11"/>
        <v>4</v>
      </c>
      <c r="I77" s="50">
        <f t="shared" ca="1" si="12"/>
        <v>0.58068762684112107</v>
      </c>
      <c r="J77" s="50" t="e">
        <f t="shared" ca="1" si="13"/>
        <v>#N/A</v>
      </c>
      <c r="K77" s="52">
        <f t="shared" ca="1" si="14"/>
        <v>32.000000000000043</v>
      </c>
      <c r="L77" s="52" t="e">
        <f t="shared" ca="1" si="15"/>
        <v>#N/A</v>
      </c>
      <c r="M77" s="44">
        <f ca="1">AVERAGE($K$4:K77)</f>
        <v>32.14864864864866</v>
      </c>
      <c r="N77" s="44">
        <f ca="1">M77 + 1.96 * _xlfn.STDEV.P($M$4:M77)/SQRT(COUNT($M$4:M77))</f>
        <v>32.361205185578243</v>
      </c>
      <c r="O77" s="44">
        <f ca="1">M77 - 1.96 * _xlfn.STDEV.P($M$4:M77)/SQRT(COUNT($M$4:M77))</f>
        <v>31.936092111719077</v>
      </c>
      <c r="P77" s="44" t="e">
        <f ca="1">AVERAGE($L$4:L77)</f>
        <v>#N/A</v>
      </c>
      <c r="Q77" s="44" t="e">
        <f ca="1">P77 + 1.96 * _xlfn.STDEV.P($P$4:P77)/SQRT(COUNT($P$4:P77))</f>
        <v>#N/A</v>
      </c>
      <c r="R77" s="44" t="e">
        <f ca="1">P77 - 1.96 * _xlfn.STDEV.P($P$4:P77)/SQRT(COUNT($P$4:P77))</f>
        <v>#N/A</v>
      </c>
    </row>
    <row r="78" spans="1:18" ht="14.5" x14ac:dyDescent="0.35">
      <c r="A78" s="47">
        <v>75</v>
      </c>
      <c r="B78" s="48">
        <f t="shared" ca="1" si="8"/>
        <v>0.73551136698484676</v>
      </c>
      <c r="C78" s="49">
        <f ca="1">RANDBETWEEN(0,VLOOKUP($B78,IBusJSQ!$E$6:$G$24,3,TRUE))</f>
        <v>2</v>
      </c>
      <c r="D78" s="44">
        <f ca="1">RANDBETWEEN(0,VLOOKUP($B78,ItrainJSQ!$F$5:$G$9,2,TRUE))</f>
        <v>23081</v>
      </c>
      <c r="E78" s="44" t="e">
        <f ca="1">RANDBETWEEN(0,VLOOKUP($B78,ItrainNP!$G$11:$G$16,2,TRUE))</f>
        <v>#N/A</v>
      </c>
      <c r="F78" s="44">
        <f t="shared" ca="1" si="9"/>
        <v>29</v>
      </c>
      <c r="G78" s="44">
        <f t="shared" ca="1" si="10"/>
        <v>8</v>
      </c>
      <c r="H78" s="44">
        <f t="shared" ca="1" si="11"/>
        <v>4</v>
      </c>
      <c r="I78" s="50">
        <f t="shared" ca="1" si="12"/>
        <v>0.75703914476262457</v>
      </c>
      <c r="J78" s="50" t="e">
        <f t="shared" ca="1" si="13"/>
        <v>#N/A</v>
      </c>
      <c r="K78" s="52">
        <f t="shared" ca="1" si="14"/>
        <v>31.00000000000005</v>
      </c>
      <c r="L78" s="52" t="e">
        <f t="shared" ca="1" si="15"/>
        <v>#N/A</v>
      </c>
      <c r="M78" s="44">
        <f ca="1">AVERAGE($K$4:K78)</f>
        <v>32.133333333333347</v>
      </c>
      <c r="N78" s="44">
        <f ca="1">M78 + 1.96 * _xlfn.STDEV.P($M$4:M78)/SQRT(COUNT($M$4:M78))</f>
        <v>32.34352071322153</v>
      </c>
      <c r="O78" s="44">
        <f ca="1">M78 - 1.96 * _xlfn.STDEV.P($M$4:M78)/SQRT(COUNT($M$4:M78))</f>
        <v>31.923145953445168</v>
      </c>
      <c r="P78" s="44" t="e">
        <f ca="1">AVERAGE($L$4:L78)</f>
        <v>#N/A</v>
      </c>
      <c r="Q78" s="44" t="e">
        <f ca="1">P78 + 1.96 * _xlfn.STDEV.P($P$4:P78)/SQRT(COUNT($P$4:P78))</f>
        <v>#N/A</v>
      </c>
      <c r="R78" s="44" t="e">
        <f ca="1">P78 - 1.96 * _xlfn.STDEV.P($P$4:P78)/SQRT(COUNT($P$4:P78))</f>
        <v>#N/A</v>
      </c>
    </row>
    <row r="79" spans="1:18" ht="14.5" x14ac:dyDescent="0.35">
      <c r="A79" s="47">
        <v>76</v>
      </c>
      <c r="B79" s="48">
        <f t="shared" ca="1" si="8"/>
        <v>0.71574249318007577</v>
      </c>
      <c r="C79" s="49">
        <f ca="1">RANDBETWEEN(0,VLOOKUP($B79,IBusJSQ!$E$6:$G$24,3,TRUE))</f>
        <v>9</v>
      </c>
      <c r="D79" s="44">
        <f ca="1">RANDBETWEEN(0,VLOOKUP($B79,ItrainJSQ!$F$5:$G$9,2,TRUE))</f>
        <v>39027</v>
      </c>
      <c r="E79" s="44" t="e">
        <f ca="1">RANDBETWEEN(0,VLOOKUP($B79,ItrainNP!$G$11:$G$16,2,TRUE))</f>
        <v>#N/A</v>
      </c>
      <c r="F79" s="44">
        <f t="shared" ca="1" si="9"/>
        <v>24</v>
      </c>
      <c r="G79" s="44">
        <f t="shared" ca="1" si="10"/>
        <v>8</v>
      </c>
      <c r="H79" s="44">
        <f t="shared" ca="1" si="11"/>
        <v>4</v>
      </c>
      <c r="I79" s="50">
        <f t="shared" ca="1" si="12"/>
        <v>0.73865915984674246</v>
      </c>
      <c r="J79" s="50" t="e">
        <f t="shared" ca="1" si="13"/>
        <v>#N/A</v>
      </c>
      <c r="K79" s="52">
        <f t="shared" ca="1" si="14"/>
        <v>33.000000000000043</v>
      </c>
      <c r="L79" s="52" t="e">
        <f t="shared" ca="1" si="15"/>
        <v>#N/A</v>
      </c>
      <c r="M79" s="44">
        <f ca="1">AVERAGE($K$4:K79)</f>
        <v>32.144736842105274</v>
      </c>
      <c r="N79" s="44">
        <f ca="1">M79 + 1.96 * _xlfn.STDEV.P($M$4:M79)/SQRT(COUNT($M$4:M79))</f>
        <v>32.35258544594155</v>
      </c>
      <c r="O79" s="44">
        <f ca="1">M79 - 1.96 * _xlfn.STDEV.P($M$4:M79)/SQRT(COUNT($M$4:M79))</f>
        <v>31.936888238268995</v>
      </c>
      <c r="P79" s="44" t="e">
        <f ca="1">AVERAGE($L$4:L79)</f>
        <v>#N/A</v>
      </c>
      <c r="Q79" s="44" t="e">
        <f ca="1">P79 + 1.96 * _xlfn.STDEV.P($P$4:P79)/SQRT(COUNT($P$4:P79))</f>
        <v>#N/A</v>
      </c>
      <c r="R79" s="44" t="e">
        <f ca="1">P79 - 1.96 * _xlfn.STDEV.P($P$4:P79)/SQRT(COUNT($P$4:P79))</f>
        <v>#N/A</v>
      </c>
    </row>
    <row r="80" spans="1:18" ht="14.5" x14ac:dyDescent="0.35">
      <c r="A80" s="47">
        <v>77</v>
      </c>
      <c r="B80" s="48">
        <f t="shared" ca="1" si="8"/>
        <v>0.50346386644185681</v>
      </c>
      <c r="C80" s="49">
        <f ca="1">RANDBETWEEN(0,VLOOKUP($B80,IBusJSQ!$E$6:$G$24,3,TRUE))</f>
        <v>9</v>
      </c>
      <c r="D80" s="44">
        <f ca="1">RANDBETWEEN(0,VLOOKUP($B80,ItrainJSQ!$F$5:$G$9,2,TRUE))</f>
        <v>4</v>
      </c>
      <c r="E80" s="44" t="e">
        <f ca="1">RANDBETWEEN(0,VLOOKUP($B80,ItrainNP!$G$11:$G$16,2,TRUE))</f>
        <v>#N/A</v>
      </c>
      <c r="F80" s="44">
        <f t="shared" ca="1" si="9"/>
        <v>26</v>
      </c>
      <c r="G80" s="44">
        <f t="shared" ca="1" si="10"/>
        <v>8</v>
      </c>
      <c r="H80" s="44">
        <f t="shared" ca="1" si="11"/>
        <v>5</v>
      </c>
      <c r="I80" s="50">
        <f t="shared" ca="1" si="12"/>
        <v>0.52776942199741239</v>
      </c>
      <c r="J80" s="50" t="e">
        <f t="shared" ca="1" si="13"/>
        <v>#N/A</v>
      </c>
      <c r="K80" s="52">
        <f t="shared" ca="1" si="14"/>
        <v>35.000000000000036</v>
      </c>
      <c r="L80" s="52" t="e">
        <f t="shared" ca="1" si="15"/>
        <v>#N/A</v>
      </c>
      <c r="M80" s="44">
        <f ca="1">AVERAGE($K$4:K80)</f>
        <v>32.181818181818194</v>
      </c>
      <c r="N80" s="44">
        <f ca="1">M80 + 1.96 * _xlfn.STDEV.P($M$4:M80)/SQRT(COUNT($M$4:M80))</f>
        <v>32.38731995117314</v>
      </c>
      <c r="O80" s="44">
        <f ca="1">M80 - 1.96 * _xlfn.STDEV.P($M$4:M80)/SQRT(COUNT($M$4:M80))</f>
        <v>31.976316412463248</v>
      </c>
      <c r="P80" s="44" t="e">
        <f ca="1">AVERAGE($L$4:L80)</f>
        <v>#N/A</v>
      </c>
      <c r="Q80" s="44" t="e">
        <f ca="1">P80 + 1.96 * _xlfn.STDEV.P($P$4:P80)/SQRT(COUNT($P$4:P80))</f>
        <v>#N/A</v>
      </c>
      <c r="R80" s="44" t="e">
        <f ca="1">P80 - 1.96 * _xlfn.STDEV.P($P$4:P80)/SQRT(COUNT($P$4:P80))</f>
        <v>#N/A</v>
      </c>
    </row>
    <row r="81" spans="1:18" ht="14.5" x14ac:dyDescent="0.35">
      <c r="A81" s="47">
        <v>78</v>
      </c>
      <c r="B81" s="48">
        <f t="shared" ca="1" si="8"/>
        <v>0.74386439817089034</v>
      </c>
      <c r="C81" s="49">
        <f ca="1">RANDBETWEEN(0,VLOOKUP($B81,IBusJSQ!$E$6:$G$24,3,TRUE))</f>
        <v>6</v>
      </c>
      <c r="D81" s="44">
        <f ca="1">RANDBETWEEN(0,VLOOKUP($B81,ItrainJSQ!$F$5:$G$9,2,TRUE))</f>
        <v>43339</v>
      </c>
      <c r="E81" s="44" t="e">
        <f ca="1">RANDBETWEEN(0,VLOOKUP($B81,ItrainNP!$G$11:$G$16,2,TRUE))</f>
        <v>#N/A</v>
      </c>
      <c r="F81" s="44">
        <f t="shared" ca="1" si="9"/>
        <v>27</v>
      </c>
      <c r="G81" s="44">
        <f t="shared" ca="1" si="10"/>
        <v>8</v>
      </c>
      <c r="H81" s="44">
        <f t="shared" ca="1" si="11"/>
        <v>5</v>
      </c>
      <c r="I81" s="50">
        <f t="shared" ca="1" si="12"/>
        <v>0.76678106483755704</v>
      </c>
      <c r="J81" s="50" t="e">
        <f t="shared" ca="1" si="13"/>
        <v>#N/A</v>
      </c>
      <c r="K81" s="52">
        <f t="shared" ca="1" si="14"/>
        <v>33.000000000000043</v>
      </c>
      <c r="L81" s="52" t="e">
        <f t="shared" ca="1" si="15"/>
        <v>#N/A</v>
      </c>
      <c r="M81" s="44">
        <f ca="1">AVERAGE($K$4:K81)</f>
        <v>32.192307692307701</v>
      </c>
      <c r="N81" s="44">
        <f ca="1">M81 + 1.96 * _xlfn.STDEV.P($M$4:M81)/SQRT(COUNT($M$4:M81))</f>
        <v>32.395498365448795</v>
      </c>
      <c r="O81" s="44">
        <f ca="1">M81 - 1.96 * _xlfn.STDEV.P($M$4:M81)/SQRT(COUNT($M$4:M81))</f>
        <v>31.98911701916661</v>
      </c>
      <c r="P81" s="44" t="e">
        <f ca="1">AVERAGE($L$4:L81)</f>
        <v>#N/A</v>
      </c>
      <c r="Q81" s="44" t="e">
        <f ca="1">P81 + 1.96 * _xlfn.STDEV.P($P$4:P81)/SQRT(COUNT($P$4:P81))</f>
        <v>#N/A</v>
      </c>
      <c r="R81" s="44" t="e">
        <f ca="1">P81 - 1.96 * _xlfn.STDEV.P($P$4:P81)/SQRT(COUNT($P$4:P81))</f>
        <v>#N/A</v>
      </c>
    </row>
    <row r="82" spans="1:18" ht="14.5" x14ac:dyDescent="0.35">
      <c r="A82" s="47">
        <v>79</v>
      </c>
      <c r="B82" s="48">
        <f t="shared" ca="1" si="8"/>
        <v>0.3339089533833341</v>
      </c>
      <c r="C82" s="49">
        <f ca="1">RANDBETWEEN(0,VLOOKUP($B82,IBusJSQ!$E$6:$G$24,3,TRUE))</f>
        <v>5</v>
      </c>
      <c r="D82" s="44">
        <f ca="1">RANDBETWEEN(0,VLOOKUP($B82,ItrainJSQ!$F$5:$G$9,2,TRUE))</f>
        <v>1</v>
      </c>
      <c r="E82" s="44" t="e">
        <f ca="1">RANDBETWEEN(0,VLOOKUP($B82,ItrainNP!$G$11:$G$16,2,TRUE))</f>
        <v>#N/A</v>
      </c>
      <c r="F82" s="44">
        <f t="shared" ca="1" si="9"/>
        <v>29</v>
      </c>
      <c r="G82" s="44">
        <f t="shared" ca="1" si="10"/>
        <v>7</v>
      </c>
      <c r="H82" s="44">
        <f t="shared" ca="1" si="11"/>
        <v>5</v>
      </c>
      <c r="I82" s="50">
        <f t="shared" ca="1" si="12"/>
        <v>0.35752006449444518</v>
      </c>
      <c r="J82" s="50" t="e">
        <f t="shared" ca="1" si="13"/>
        <v>#N/A</v>
      </c>
      <c r="K82" s="52">
        <f t="shared" ca="1" si="14"/>
        <v>33.999999999999957</v>
      </c>
      <c r="L82" s="52" t="e">
        <f t="shared" ca="1" si="15"/>
        <v>#N/A</v>
      </c>
      <c r="M82" s="44">
        <f ca="1">AVERAGE($K$4:K82)</f>
        <v>32.215189873417735</v>
      </c>
      <c r="N82" s="44">
        <f ca="1">M82 + 1.96 * _xlfn.STDEV.P($M$4:M82)/SQRT(COUNT($M$4:M82))</f>
        <v>32.416088805503797</v>
      </c>
      <c r="O82" s="44">
        <f ca="1">M82 - 1.96 * _xlfn.STDEV.P($M$4:M82)/SQRT(COUNT($M$4:M82))</f>
        <v>32.014290941331673</v>
      </c>
      <c r="P82" s="44" t="e">
        <f ca="1">AVERAGE($L$4:L82)</f>
        <v>#N/A</v>
      </c>
      <c r="Q82" s="44" t="e">
        <f ca="1">P82 + 1.96 * _xlfn.STDEV.P($P$4:P82)/SQRT(COUNT($P$4:P82))</f>
        <v>#N/A</v>
      </c>
      <c r="R82" s="44" t="e">
        <f ca="1">P82 - 1.96 * _xlfn.STDEV.P($P$4:P82)/SQRT(COUNT($P$4:P82))</f>
        <v>#N/A</v>
      </c>
    </row>
    <row r="83" spans="1:18" ht="14.5" x14ac:dyDescent="0.35">
      <c r="A83" s="47">
        <v>80</v>
      </c>
      <c r="B83" s="48">
        <f t="shared" ca="1" si="8"/>
        <v>0.87173858910240609</v>
      </c>
      <c r="C83" s="49">
        <f ca="1">RANDBETWEEN(0,VLOOKUP($B83,IBusJSQ!$E$6:$G$24,3,TRUE))</f>
        <v>9</v>
      </c>
      <c r="D83" s="44">
        <f ca="1">RANDBETWEEN(0,VLOOKUP($B83,ItrainJSQ!$F$5:$G$9,2,TRUE))</f>
        <v>19055</v>
      </c>
      <c r="E83" s="44" t="e">
        <f ca="1">RANDBETWEEN(0,VLOOKUP($B83,ItrainNP!$G$11:$G$16,2,TRUE))</f>
        <v>#N/A</v>
      </c>
      <c r="F83" s="44">
        <f t="shared" ca="1" si="9"/>
        <v>28</v>
      </c>
      <c r="G83" s="44">
        <f t="shared" ca="1" si="10"/>
        <v>7</v>
      </c>
      <c r="H83" s="44">
        <f t="shared" ca="1" si="11"/>
        <v>4</v>
      </c>
      <c r="I83" s="50">
        <f t="shared" ca="1" si="12"/>
        <v>0.89743303354685056</v>
      </c>
      <c r="J83" s="50" t="e">
        <f t="shared" ca="1" si="13"/>
        <v>#N/A</v>
      </c>
      <c r="K83" s="52">
        <f t="shared" ca="1" si="14"/>
        <v>37.000000000000028</v>
      </c>
      <c r="L83" s="52" t="e">
        <f t="shared" ca="1" si="15"/>
        <v>#N/A</v>
      </c>
      <c r="M83" s="44">
        <f ca="1">AVERAGE($K$4:K83)</f>
        <v>32.275000000000013</v>
      </c>
      <c r="N83" s="44">
        <f ca="1">M83 + 1.96 * _xlfn.STDEV.P($M$4:M83)/SQRT(COUNT($M$4:M83))</f>
        <v>32.473586694549624</v>
      </c>
      <c r="O83" s="44">
        <f ca="1">M83 - 1.96 * _xlfn.STDEV.P($M$4:M83)/SQRT(COUNT($M$4:M83))</f>
        <v>32.076413305450401</v>
      </c>
      <c r="P83" s="44" t="e">
        <f ca="1">AVERAGE($L$4:L83)</f>
        <v>#N/A</v>
      </c>
      <c r="Q83" s="44" t="e">
        <f ca="1">P83 + 1.96 * _xlfn.STDEV.P($P$4:P83)/SQRT(COUNT($P$4:P83))</f>
        <v>#N/A</v>
      </c>
      <c r="R83" s="44" t="e">
        <f ca="1">P83 - 1.96 * _xlfn.STDEV.P($P$4:P83)/SQRT(COUNT($P$4:P83))</f>
        <v>#N/A</v>
      </c>
    </row>
    <row r="84" spans="1:18" ht="14.5" x14ac:dyDescent="0.35">
      <c r="A84" s="47">
        <v>81</v>
      </c>
      <c r="B84" s="48">
        <f t="shared" ca="1" si="8"/>
        <v>0.89740136540640569</v>
      </c>
      <c r="C84" s="49">
        <f ca="1">RANDBETWEEN(0,VLOOKUP($B84,IBusJSQ!$E$6:$G$24,3,TRUE))</f>
        <v>9</v>
      </c>
      <c r="D84" s="44">
        <f ca="1">RANDBETWEEN(0,VLOOKUP($B84,ItrainJSQ!$F$5:$G$9,2,TRUE))</f>
        <v>23912</v>
      </c>
      <c r="E84" s="44" t="e">
        <f ca="1">RANDBETWEEN(0,VLOOKUP($B84,ItrainNP!$G$11:$G$16,2,TRUE))</f>
        <v>#N/A</v>
      </c>
      <c r="F84" s="44">
        <f t="shared" ca="1" si="9"/>
        <v>27</v>
      </c>
      <c r="G84" s="44">
        <f t="shared" ca="1" si="10"/>
        <v>7</v>
      </c>
      <c r="H84" s="44">
        <f t="shared" ca="1" si="11"/>
        <v>4</v>
      </c>
      <c r="I84" s="50">
        <f t="shared" ca="1" si="12"/>
        <v>0.92240136540640572</v>
      </c>
      <c r="J84" s="50" t="e">
        <f t="shared" ca="1" si="13"/>
        <v>#N/A</v>
      </c>
      <c r="K84" s="52">
        <f t="shared" ca="1" si="14"/>
        <v>36.000000000000028</v>
      </c>
      <c r="L84" s="52" t="e">
        <f t="shared" ca="1" si="15"/>
        <v>#N/A</v>
      </c>
      <c r="M84" s="44">
        <f ca="1">AVERAGE($K$4:K84)</f>
        <v>32.320987654321002</v>
      </c>
      <c r="N84" s="44">
        <f ca="1">M84 + 1.96 * _xlfn.STDEV.P($M$4:M84)/SQRT(COUNT($M$4:M84))</f>
        <v>32.517268437005434</v>
      </c>
      <c r="O84" s="44">
        <f ca="1">M84 - 1.96 * _xlfn.STDEV.P($M$4:M84)/SQRT(COUNT($M$4:M84))</f>
        <v>32.124706871636569</v>
      </c>
      <c r="P84" s="44" t="e">
        <f ca="1">AVERAGE($L$4:L84)</f>
        <v>#N/A</v>
      </c>
      <c r="Q84" s="44" t="e">
        <f ca="1">P84 + 1.96 * _xlfn.STDEV.P($P$4:P84)/SQRT(COUNT($P$4:P84))</f>
        <v>#N/A</v>
      </c>
      <c r="R84" s="44" t="e">
        <f ca="1">P84 - 1.96 * _xlfn.STDEV.P($P$4:P84)/SQRT(COUNT($P$4:P84))</f>
        <v>#N/A</v>
      </c>
    </row>
    <row r="85" spans="1:18" ht="14.5" x14ac:dyDescent="0.35">
      <c r="A85" s="47">
        <v>82</v>
      </c>
      <c r="B85" s="48">
        <f t="shared" ca="1" si="8"/>
        <v>0.82269223768503985</v>
      </c>
      <c r="C85" s="49">
        <f ca="1">RANDBETWEEN(0,VLOOKUP($B85,IBusJSQ!$E$6:$G$24,3,TRUE))</f>
        <v>13</v>
      </c>
      <c r="D85" s="44">
        <f ca="1">RANDBETWEEN(0,VLOOKUP($B85,ItrainJSQ!$F$5:$G$9,2,TRUE))</f>
        <v>27406</v>
      </c>
      <c r="E85" s="44" t="e">
        <f ca="1">RANDBETWEEN(0,VLOOKUP($B85,ItrainNP!$G$11:$G$16,2,TRUE))</f>
        <v>#N/A</v>
      </c>
      <c r="F85" s="44">
        <f t="shared" ca="1" si="9"/>
        <v>27</v>
      </c>
      <c r="G85" s="44">
        <f t="shared" ca="1" si="10"/>
        <v>7</v>
      </c>
      <c r="H85" s="44">
        <f t="shared" ca="1" si="11"/>
        <v>4</v>
      </c>
      <c r="I85" s="50">
        <f t="shared" ca="1" si="12"/>
        <v>0.85047001546281764</v>
      </c>
      <c r="J85" s="50" t="e">
        <f t="shared" ca="1" si="13"/>
        <v>#N/A</v>
      </c>
      <c r="K85" s="52">
        <f t="shared" ca="1" si="14"/>
        <v>40.000000000000014</v>
      </c>
      <c r="L85" s="52" t="e">
        <f t="shared" ca="1" si="15"/>
        <v>#N/A</v>
      </c>
      <c r="M85" s="44">
        <f ca="1">AVERAGE($K$4:K85)</f>
        <v>32.414634146341477</v>
      </c>
      <c r="N85" s="44">
        <f ca="1">M85 + 1.96 * _xlfn.STDEV.P($M$4:M85)/SQRT(COUNT($M$4:M85))</f>
        <v>32.608589772602116</v>
      </c>
      <c r="O85" s="44">
        <f ca="1">M85 - 1.96 * _xlfn.STDEV.P($M$4:M85)/SQRT(COUNT($M$4:M85))</f>
        <v>32.220678520080838</v>
      </c>
      <c r="P85" s="44" t="e">
        <f ca="1">AVERAGE($L$4:L85)</f>
        <v>#N/A</v>
      </c>
      <c r="Q85" s="44" t="e">
        <f ca="1">P85 + 1.96 * _xlfn.STDEV.P($P$4:P85)/SQRT(COUNT($P$4:P85))</f>
        <v>#N/A</v>
      </c>
      <c r="R85" s="44" t="e">
        <f ca="1">P85 - 1.96 * _xlfn.STDEV.P($P$4:P85)/SQRT(COUNT($P$4:P85))</f>
        <v>#N/A</v>
      </c>
    </row>
    <row r="86" spans="1:18" ht="14.5" x14ac:dyDescent="0.35">
      <c r="A86" s="47">
        <v>83</v>
      </c>
      <c r="B86" s="48">
        <f t="shared" ca="1" si="8"/>
        <v>0.81633016028912475</v>
      </c>
      <c r="C86" s="49">
        <f ca="1">RANDBETWEEN(0,VLOOKUP($B86,IBusJSQ!$E$6:$G$24,3,TRUE))</f>
        <v>7</v>
      </c>
      <c r="D86" s="44">
        <f ca="1">RANDBETWEEN(0,VLOOKUP($B86,ItrainJSQ!$F$5:$G$9,2,TRUE))</f>
        <v>36618</v>
      </c>
      <c r="E86" s="44" t="e">
        <f ca="1">RANDBETWEEN(0,VLOOKUP($B86,ItrainNP!$G$11:$G$16,2,TRUE))</f>
        <v>#N/A</v>
      </c>
      <c r="F86" s="44">
        <f t="shared" ca="1" si="9"/>
        <v>24</v>
      </c>
      <c r="G86" s="44">
        <f t="shared" ca="1" si="10"/>
        <v>8</v>
      </c>
      <c r="H86" s="44">
        <f t="shared" ca="1" si="11"/>
        <v>4</v>
      </c>
      <c r="I86" s="50">
        <f t="shared" ca="1" si="12"/>
        <v>0.83785793806690256</v>
      </c>
      <c r="J86" s="50" t="e">
        <f t="shared" ca="1" si="13"/>
        <v>#N/A</v>
      </c>
      <c r="K86" s="52">
        <f t="shared" ca="1" si="14"/>
        <v>31.00000000000005</v>
      </c>
      <c r="L86" s="52" t="e">
        <f t="shared" ca="1" si="15"/>
        <v>#N/A</v>
      </c>
      <c r="M86" s="44">
        <f ca="1">AVERAGE($K$4:K86)</f>
        <v>32.397590361445793</v>
      </c>
      <c r="N86" s="44">
        <f ca="1">M86 + 1.96 * _xlfn.STDEV.P($M$4:M86)/SQRT(COUNT($M$4:M86))</f>
        <v>32.589286121868078</v>
      </c>
      <c r="O86" s="44">
        <f ca="1">M86 - 1.96 * _xlfn.STDEV.P($M$4:M86)/SQRT(COUNT($M$4:M86))</f>
        <v>32.205894601023509</v>
      </c>
      <c r="P86" s="44" t="e">
        <f ca="1">AVERAGE($L$4:L86)</f>
        <v>#N/A</v>
      </c>
      <c r="Q86" s="44" t="e">
        <f ca="1">P86 + 1.96 * _xlfn.STDEV.P($P$4:P86)/SQRT(COUNT($P$4:P86))</f>
        <v>#N/A</v>
      </c>
      <c r="R86" s="44" t="e">
        <f ca="1">P86 - 1.96 * _xlfn.STDEV.P($P$4:P86)/SQRT(COUNT($P$4:P86))</f>
        <v>#N/A</v>
      </c>
    </row>
    <row r="87" spans="1:18" ht="14.5" x14ac:dyDescent="0.35">
      <c r="A87" s="47">
        <v>84</v>
      </c>
      <c r="B87" s="48">
        <f t="shared" ca="1" si="8"/>
        <v>0.67353752046280013</v>
      </c>
      <c r="C87" s="49">
        <f ca="1">RANDBETWEEN(0,VLOOKUP($B87,IBusJSQ!$E$6:$G$24,3,TRUE))</f>
        <v>5</v>
      </c>
      <c r="D87" s="44">
        <f ca="1">RANDBETWEEN(0,VLOOKUP($B87,ItrainJSQ!$F$5:$G$9,2,TRUE))</f>
        <v>2</v>
      </c>
      <c r="E87" s="44" t="e">
        <f ca="1">RANDBETWEEN(0,VLOOKUP($B87,ItrainNP!$G$11:$G$16,2,TRUE))</f>
        <v>#N/A</v>
      </c>
      <c r="F87" s="44">
        <f t="shared" ca="1" si="9"/>
        <v>25</v>
      </c>
      <c r="G87" s="44">
        <f t="shared" ca="1" si="10"/>
        <v>7</v>
      </c>
      <c r="H87" s="44">
        <f t="shared" ca="1" si="11"/>
        <v>4</v>
      </c>
      <c r="I87" s="50">
        <f t="shared" ca="1" si="12"/>
        <v>0.6943708537961335</v>
      </c>
      <c r="J87" s="50" t="e">
        <f t="shared" ca="1" si="13"/>
        <v>#N/A</v>
      </c>
      <c r="K87" s="52">
        <f t="shared" ca="1" si="14"/>
        <v>30.000000000000053</v>
      </c>
      <c r="L87" s="52" t="e">
        <f t="shared" ca="1" si="15"/>
        <v>#N/A</v>
      </c>
      <c r="M87" s="44">
        <f ca="1">AVERAGE($K$4:K87)</f>
        <v>32.369047619047628</v>
      </c>
      <c r="N87" s="44">
        <f ca="1">M87 + 1.96 * _xlfn.STDEV.P($M$4:M87)/SQRT(COUNT($M$4:M87))</f>
        <v>32.558555159703062</v>
      </c>
      <c r="O87" s="44">
        <f ca="1">M87 - 1.96 * _xlfn.STDEV.P($M$4:M87)/SQRT(COUNT($M$4:M87))</f>
        <v>32.179540078392193</v>
      </c>
      <c r="P87" s="44" t="e">
        <f ca="1">AVERAGE($L$4:L87)</f>
        <v>#N/A</v>
      </c>
      <c r="Q87" s="44" t="e">
        <f ca="1">P87 + 1.96 * _xlfn.STDEV.P($P$4:P87)/SQRT(COUNT($P$4:P87))</f>
        <v>#N/A</v>
      </c>
      <c r="R87" s="44" t="e">
        <f ca="1">P87 - 1.96 * _xlfn.STDEV.P($P$4:P87)/SQRT(COUNT($P$4:P87))</f>
        <v>#N/A</v>
      </c>
    </row>
    <row r="88" spans="1:18" ht="14.5" x14ac:dyDescent="0.35">
      <c r="A88" s="47">
        <v>85</v>
      </c>
      <c r="B88" s="48">
        <f t="shared" ca="1" si="8"/>
        <v>0.90952473482557328</v>
      </c>
      <c r="C88" s="49">
        <f ca="1">RANDBETWEEN(0,VLOOKUP($B88,IBusJSQ!$E$6:$G$24,3,TRUE))</f>
        <v>11</v>
      </c>
      <c r="D88" s="44">
        <f ca="1">RANDBETWEEN(0,VLOOKUP($B88,ItrainJSQ!$F$5:$G$9,2,TRUE))</f>
        <v>19374</v>
      </c>
      <c r="E88" s="44" t="e">
        <f ca="1">RANDBETWEEN(0,VLOOKUP($B88,ItrainNP!$G$11:$G$16,2,TRUE))</f>
        <v>#N/A</v>
      </c>
      <c r="F88" s="44">
        <f t="shared" ca="1" si="9"/>
        <v>28</v>
      </c>
      <c r="G88" s="44">
        <f t="shared" ca="1" si="10"/>
        <v>7</v>
      </c>
      <c r="H88" s="44">
        <f t="shared" ca="1" si="11"/>
        <v>4</v>
      </c>
      <c r="I88" s="50">
        <f t="shared" ca="1" si="12"/>
        <v>0.93660806815890663</v>
      </c>
      <c r="J88" s="50" t="e">
        <f t="shared" ca="1" si="13"/>
        <v>#N/A</v>
      </c>
      <c r="K88" s="52">
        <f t="shared" ca="1" si="14"/>
        <v>39.000000000000021</v>
      </c>
      <c r="L88" s="52" t="e">
        <f t="shared" ca="1" si="15"/>
        <v>#N/A</v>
      </c>
      <c r="M88" s="44">
        <f ca="1">AVERAGE($K$4:K88)</f>
        <v>32.447058823529424</v>
      </c>
      <c r="N88" s="44">
        <f ca="1">M88 + 1.96 * _xlfn.STDEV.P($M$4:M88)/SQRT(COUNT($M$4:M88))</f>
        <v>32.63438034683724</v>
      </c>
      <c r="O88" s="44">
        <f ca="1">M88 - 1.96 * _xlfn.STDEV.P($M$4:M88)/SQRT(COUNT($M$4:M88))</f>
        <v>32.259737300221609</v>
      </c>
      <c r="P88" s="44" t="e">
        <f ca="1">AVERAGE($L$4:L88)</f>
        <v>#N/A</v>
      </c>
      <c r="Q88" s="44" t="e">
        <f ca="1">P88 + 1.96 * _xlfn.STDEV.P($P$4:P88)/SQRT(COUNT($P$4:P88))</f>
        <v>#N/A</v>
      </c>
      <c r="R88" s="44" t="e">
        <f ca="1">P88 - 1.96 * _xlfn.STDEV.P($P$4:P88)/SQRT(COUNT($P$4:P88))</f>
        <v>#N/A</v>
      </c>
    </row>
    <row r="89" spans="1:18" ht="14.5" x14ac:dyDescent="0.35">
      <c r="A89" s="47">
        <v>86</v>
      </c>
      <c r="B89" s="48">
        <f t="shared" ca="1" si="8"/>
        <v>0.38472679218183797</v>
      </c>
      <c r="C89" s="49">
        <f ca="1">RANDBETWEEN(0,VLOOKUP($B89,IBusJSQ!$E$6:$G$24,3,TRUE))</f>
        <v>3</v>
      </c>
      <c r="D89" s="44">
        <f ca="1">RANDBETWEEN(0,VLOOKUP($B89,ItrainJSQ!$F$5:$G$9,2,TRUE))</f>
        <v>3</v>
      </c>
      <c r="E89" s="44" t="e">
        <f ca="1">RANDBETWEEN(0,VLOOKUP($B89,ItrainNP!$G$11:$G$16,2,TRUE))</f>
        <v>#N/A</v>
      </c>
      <c r="F89" s="44">
        <f t="shared" ca="1" si="9"/>
        <v>29</v>
      </c>
      <c r="G89" s="44">
        <f t="shared" ca="1" si="10"/>
        <v>8</v>
      </c>
      <c r="H89" s="44">
        <f t="shared" ca="1" si="11"/>
        <v>4</v>
      </c>
      <c r="I89" s="50">
        <f t="shared" ca="1" si="12"/>
        <v>0.40694901440406017</v>
      </c>
      <c r="J89" s="50" t="e">
        <f t="shared" ca="1" si="13"/>
        <v>#N/A</v>
      </c>
      <c r="K89" s="52">
        <f t="shared" ca="1" si="14"/>
        <v>31.999999999999964</v>
      </c>
      <c r="L89" s="52" t="e">
        <f t="shared" ca="1" si="15"/>
        <v>#N/A</v>
      </c>
      <c r="M89" s="44">
        <f ca="1">AVERAGE($K$4:K89)</f>
        <v>32.441860465116292</v>
      </c>
      <c r="N89" s="44">
        <f ca="1">M89 + 1.96 * _xlfn.STDEV.P($M$4:M89)/SQRT(COUNT($M$4:M89))</f>
        <v>32.627048344473423</v>
      </c>
      <c r="O89" s="44">
        <f ca="1">M89 - 1.96 * _xlfn.STDEV.P($M$4:M89)/SQRT(COUNT($M$4:M89))</f>
        <v>32.256672585759162</v>
      </c>
      <c r="P89" s="44" t="e">
        <f ca="1">AVERAGE($L$4:L89)</f>
        <v>#N/A</v>
      </c>
      <c r="Q89" s="44" t="e">
        <f ca="1">P89 + 1.96 * _xlfn.STDEV.P($P$4:P89)/SQRT(COUNT($P$4:P89))</f>
        <v>#N/A</v>
      </c>
      <c r="R89" s="44" t="e">
        <f ca="1">P89 - 1.96 * _xlfn.STDEV.P($P$4:P89)/SQRT(COUNT($P$4:P89))</f>
        <v>#N/A</v>
      </c>
    </row>
    <row r="90" spans="1:18" ht="14.5" x14ac:dyDescent="0.35">
      <c r="A90" s="47">
        <v>87</v>
      </c>
      <c r="B90" s="48">
        <f t="shared" ca="1" si="8"/>
        <v>0.56785520722523808</v>
      </c>
      <c r="C90" s="49">
        <f ca="1">RANDBETWEEN(0,VLOOKUP($B90,IBusJSQ!$E$6:$G$24,3,TRUE))</f>
        <v>0</v>
      </c>
      <c r="D90" s="44">
        <f ca="1">RANDBETWEEN(0,VLOOKUP($B90,ItrainJSQ!$F$5:$G$9,2,TRUE))</f>
        <v>0</v>
      </c>
      <c r="E90" s="44" t="e">
        <f ca="1">RANDBETWEEN(0,VLOOKUP($B90,ItrainNP!$G$11:$G$16,2,TRUE))</f>
        <v>#N/A</v>
      </c>
      <c r="F90" s="44">
        <f t="shared" ca="1" si="9"/>
        <v>25</v>
      </c>
      <c r="G90" s="44">
        <f t="shared" ca="1" si="10"/>
        <v>8</v>
      </c>
      <c r="H90" s="44">
        <f t="shared" ca="1" si="11"/>
        <v>4</v>
      </c>
      <c r="I90" s="50">
        <f t="shared" ca="1" si="12"/>
        <v>0.58521631833634924</v>
      </c>
      <c r="J90" s="50" t="e">
        <f t="shared" ca="1" si="13"/>
        <v>#N/A</v>
      </c>
      <c r="K90" s="52">
        <f t="shared" ca="1" si="14"/>
        <v>25.000000000000071</v>
      </c>
      <c r="L90" s="52" t="e">
        <f t="shared" ca="1" si="15"/>
        <v>#N/A</v>
      </c>
      <c r="M90" s="44">
        <f ca="1">AVERAGE($K$4:K90)</f>
        <v>32.356321839080472</v>
      </c>
      <c r="N90" s="44">
        <f ca="1">M90 + 1.96 * _xlfn.STDEV.P($M$4:M90)/SQRT(COUNT($M$4:M90))</f>
        <v>32.539475630152978</v>
      </c>
      <c r="O90" s="44">
        <f ca="1">M90 - 1.96 * _xlfn.STDEV.P($M$4:M90)/SQRT(COUNT($M$4:M90))</f>
        <v>32.173168048007966</v>
      </c>
      <c r="P90" s="44" t="e">
        <f ca="1">AVERAGE($L$4:L90)</f>
        <v>#N/A</v>
      </c>
      <c r="Q90" s="44" t="e">
        <f ca="1">P90 + 1.96 * _xlfn.STDEV.P($P$4:P90)/SQRT(COUNT($P$4:P90))</f>
        <v>#N/A</v>
      </c>
      <c r="R90" s="44" t="e">
        <f ca="1">P90 - 1.96 * _xlfn.STDEV.P($P$4:P90)/SQRT(COUNT($P$4:P90))</f>
        <v>#N/A</v>
      </c>
    </row>
    <row r="91" spans="1:18" ht="14.5" x14ac:dyDescent="0.35">
      <c r="A91" s="47">
        <v>88</v>
      </c>
      <c r="B91" s="48">
        <f t="shared" ca="1" si="8"/>
        <v>0.54598678317060001</v>
      </c>
      <c r="C91" s="49">
        <f ca="1">RANDBETWEEN(0,VLOOKUP($B91,IBusJSQ!$E$6:$G$24,3,TRUE))</f>
        <v>2</v>
      </c>
      <c r="D91" s="44">
        <f ca="1">RANDBETWEEN(0,VLOOKUP($B91,ItrainJSQ!$F$5:$G$9,2,TRUE))</f>
        <v>0</v>
      </c>
      <c r="E91" s="44" t="e">
        <f ca="1">RANDBETWEEN(0,VLOOKUP($B91,ItrainNP!$G$11:$G$16,2,TRUE))</f>
        <v>#N/A</v>
      </c>
      <c r="F91" s="44">
        <f t="shared" ca="1" si="9"/>
        <v>29</v>
      </c>
      <c r="G91" s="44">
        <f t="shared" ca="1" si="10"/>
        <v>7</v>
      </c>
      <c r="H91" s="44">
        <f t="shared" ca="1" si="11"/>
        <v>5</v>
      </c>
      <c r="I91" s="50">
        <f t="shared" ca="1" si="12"/>
        <v>0.56751456094837782</v>
      </c>
      <c r="J91" s="50" t="e">
        <f t="shared" ca="1" si="13"/>
        <v>#N/A</v>
      </c>
      <c r="K91" s="52">
        <f t="shared" ca="1" si="14"/>
        <v>31.00000000000005</v>
      </c>
      <c r="L91" s="52" t="e">
        <f t="shared" ca="1" si="15"/>
        <v>#N/A</v>
      </c>
      <c r="M91" s="44">
        <f ca="1">AVERAGE($K$4:K91)</f>
        <v>32.340909090909101</v>
      </c>
      <c r="N91" s="44">
        <f ca="1">M91 + 1.96 * _xlfn.STDEV.P($M$4:M91)/SQRT(COUNT($M$4:M91))</f>
        <v>32.522084007055021</v>
      </c>
      <c r="O91" s="44">
        <f ca="1">M91 - 1.96 * _xlfn.STDEV.P($M$4:M91)/SQRT(COUNT($M$4:M91))</f>
        <v>32.15973417476318</v>
      </c>
      <c r="P91" s="44" t="e">
        <f ca="1">AVERAGE($L$4:L91)</f>
        <v>#N/A</v>
      </c>
      <c r="Q91" s="44" t="e">
        <f ca="1">P91 + 1.96 * _xlfn.STDEV.P($P$4:P91)/SQRT(COUNT($P$4:P91))</f>
        <v>#N/A</v>
      </c>
      <c r="R91" s="44" t="e">
        <f ca="1">P91 - 1.96 * _xlfn.STDEV.P($P$4:P91)/SQRT(COUNT($P$4:P91))</f>
        <v>#N/A</v>
      </c>
    </row>
    <row r="92" spans="1:18" ht="14.5" x14ac:dyDescent="0.35">
      <c r="A92" s="47">
        <v>89</v>
      </c>
      <c r="B92" s="48">
        <f t="shared" ca="1" si="8"/>
        <v>0.6178184482069633</v>
      </c>
      <c r="C92" s="49">
        <f ca="1">RANDBETWEEN(0,VLOOKUP($B92,IBusJSQ!$E$6:$G$24,3,TRUE))</f>
        <v>6</v>
      </c>
      <c r="D92" s="44">
        <f ca="1">RANDBETWEEN(0,VLOOKUP($B92,ItrainJSQ!$F$5:$G$9,2,TRUE))</f>
        <v>1</v>
      </c>
      <c r="E92" s="44" t="e">
        <f ca="1">RANDBETWEEN(0,VLOOKUP($B92,ItrainNP!$G$11:$G$16,2,TRUE))</f>
        <v>#N/A</v>
      </c>
      <c r="F92" s="44">
        <f t="shared" ca="1" si="9"/>
        <v>29</v>
      </c>
      <c r="G92" s="44">
        <f t="shared" ca="1" si="10"/>
        <v>7</v>
      </c>
      <c r="H92" s="44">
        <f t="shared" ca="1" si="11"/>
        <v>4</v>
      </c>
      <c r="I92" s="50">
        <f t="shared" ca="1" si="12"/>
        <v>0.64212400376251888</v>
      </c>
      <c r="J92" s="50" t="e">
        <f t="shared" ca="1" si="13"/>
        <v>#N/A</v>
      </c>
      <c r="K92" s="52">
        <f t="shared" ca="1" si="14"/>
        <v>35.000000000000036</v>
      </c>
      <c r="L92" s="52" t="e">
        <f t="shared" ca="1" si="15"/>
        <v>#N/A</v>
      </c>
      <c r="M92" s="44">
        <f ca="1">AVERAGE($K$4:K92)</f>
        <v>32.37078651685394</v>
      </c>
      <c r="N92" s="44">
        <f ca="1">M92 + 1.96 * _xlfn.STDEV.P($M$4:M92)/SQRT(COUNT($M$4:M92))</f>
        <v>32.550004153459128</v>
      </c>
      <c r="O92" s="44">
        <f ca="1">M92 - 1.96 * _xlfn.STDEV.P($M$4:M92)/SQRT(COUNT($M$4:M92))</f>
        <v>32.191568880248752</v>
      </c>
      <c r="P92" s="44" t="e">
        <f ca="1">AVERAGE($L$4:L92)</f>
        <v>#N/A</v>
      </c>
      <c r="Q92" s="44" t="e">
        <f ca="1">P92 + 1.96 * _xlfn.STDEV.P($P$4:P92)/SQRT(COUNT($P$4:P92))</f>
        <v>#N/A</v>
      </c>
      <c r="R92" s="44" t="e">
        <f ca="1">P92 - 1.96 * _xlfn.STDEV.P($P$4:P92)/SQRT(COUNT($P$4:P92))</f>
        <v>#N/A</v>
      </c>
    </row>
    <row r="93" spans="1:18" ht="14.5" x14ac:dyDescent="0.35">
      <c r="A93" s="47">
        <v>90</v>
      </c>
      <c r="B93" s="48">
        <f t="shared" ca="1" si="8"/>
        <v>0.42099592527184171</v>
      </c>
      <c r="C93" s="49">
        <f ca="1">RANDBETWEEN(0,VLOOKUP($B93,IBusJSQ!$E$6:$G$24,3,TRUE))</f>
        <v>8</v>
      </c>
      <c r="D93" s="44">
        <f ca="1">RANDBETWEEN(0,VLOOKUP($B93,ItrainJSQ!$F$5:$G$9,2,TRUE))</f>
        <v>3</v>
      </c>
      <c r="E93" s="44" t="e">
        <f ca="1">RANDBETWEEN(0,VLOOKUP($B93,ItrainNP!$G$11:$G$16,2,TRUE))</f>
        <v>#N/A</v>
      </c>
      <c r="F93" s="44">
        <f t="shared" ca="1" si="9"/>
        <v>29</v>
      </c>
      <c r="G93" s="44">
        <f t="shared" ca="1" si="10"/>
        <v>8</v>
      </c>
      <c r="H93" s="44">
        <f t="shared" ca="1" si="11"/>
        <v>4</v>
      </c>
      <c r="I93" s="50">
        <f t="shared" ca="1" si="12"/>
        <v>0.44669036971628617</v>
      </c>
      <c r="J93" s="50" t="e">
        <f t="shared" ca="1" si="13"/>
        <v>#N/A</v>
      </c>
      <c r="K93" s="52">
        <f t="shared" ca="1" si="14"/>
        <v>37.000000000000028</v>
      </c>
      <c r="L93" s="52" t="e">
        <f t="shared" ca="1" si="15"/>
        <v>#N/A</v>
      </c>
      <c r="M93" s="44">
        <f ca="1">AVERAGE($K$4:K93)</f>
        <v>32.422222222222231</v>
      </c>
      <c r="N93" s="44">
        <f ca="1">M93 + 1.96 * _xlfn.STDEV.P($M$4:M93)/SQRT(COUNT($M$4:M93))</f>
        <v>32.599495254159301</v>
      </c>
      <c r="O93" s="44">
        <f ca="1">M93 - 1.96 * _xlfn.STDEV.P($M$4:M93)/SQRT(COUNT($M$4:M93))</f>
        <v>32.244949190285162</v>
      </c>
      <c r="P93" s="44" t="e">
        <f ca="1">AVERAGE($L$4:L93)</f>
        <v>#N/A</v>
      </c>
      <c r="Q93" s="44" t="e">
        <f ca="1">P93 + 1.96 * _xlfn.STDEV.P($P$4:P93)/SQRT(COUNT($P$4:P93))</f>
        <v>#N/A</v>
      </c>
      <c r="R93" s="44" t="e">
        <f ca="1">P93 - 1.96 * _xlfn.STDEV.P($P$4:P93)/SQRT(COUNT($P$4:P93))</f>
        <v>#N/A</v>
      </c>
    </row>
    <row r="94" spans="1:18" ht="14.5" x14ac:dyDescent="0.35">
      <c r="A94" s="47">
        <v>91</v>
      </c>
      <c r="B94" s="48">
        <f t="shared" ca="1" si="8"/>
        <v>0.5412507880430133</v>
      </c>
      <c r="C94" s="49">
        <f ca="1">RANDBETWEEN(0,VLOOKUP($B94,IBusJSQ!$E$6:$G$24,3,TRUE))</f>
        <v>5</v>
      </c>
      <c r="D94" s="44">
        <f ca="1">RANDBETWEEN(0,VLOOKUP($B94,ItrainJSQ!$F$5:$G$9,2,TRUE))</f>
        <v>3</v>
      </c>
      <c r="E94" s="44" t="e">
        <f ca="1">RANDBETWEEN(0,VLOOKUP($B94,ItrainNP!$G$11:$G$16,2,TRUE))</f>
        <v>#N/A</v>
      </c>
      <c r="F94" s="44">
        <f t="shared" ca="1" si="9"/>
        <v>28</v>
      </c>
      <c r="G94" s="44">
        <f t="shared" ca="1" si="10"/>
        <v>8</v>
      </c>
      <c r="H94" s="44">
        <f t="shared" ca="1" si="11"/>
        <v>4</v>
      </c>
      <c r="I94" s="50">
        <f t="shared" ca="1" si="12"/>
        <v>0.56416745470967999</v>
      </c>
      <c r="J94" s="50" t="e">
        <f t="shared" ca="1" si="13"/>
        <v>#N/A</v>
      </c>
      <c r="K94" s="52">
        <f t="shared" ca="1" si="14"/>
        <v>33.000000000000043</v>
      </c>
      <c r="L94" s="52" t="e">
        <f t="shared" ca="1" si="15"/>
        <v>#N/A</v>
      </c>
      <c r="M94" s="44">
        <f ca="1">AVERAGE($K$4:K94)</f>
        <v>32.428571428571438</v>
      </c>
      <c r="N94" s="44">
        <f ca="1">M94 + 1.96 * _xlfn.STDEV.P($M$4:M94)/SQRT(COUNT($M$4:M94))</f>
        <v>32.603938533942085</v>
      </c>
      <c r="O94" s="44">
        <f ca="1">M94 - 1.96 * _xlfn.STDEV.P($M$4:M94)/SQRT(COUNT($M$4:M94))</f>
        <v>32.253204323200791</v>
      </c>
      <c r="P94" s="44" t="e">
        <f ca="1">AVERAGE($L$4:L94)</f>
        <v>#N/A</v>
      </c>
      <c r="Q94" s="44" t="e">
        <f ca="1">P94 + 1.96 * _xlfn.STDEV.P($P$4:P94)/SQRT(COUNT($P$4:P94))</f>
        <v>#N/A</v>
      </c>
      <c r="R94" s="44" t="e">
        <f ca="1">P94 - 1.96 * _xlfn.STDEV.P($P$4:P94)/SQRT(COUNT($P$4:P94))</f>
        <v>#N/A</v>
      </c>
    </row>
    <row r="95" spans="1:18" ht="14.5" x14ac:dyDescent="0.35">
      <c r="A95" s="47">
        <v>92</v>
      </c>
      <c r="B95" s="48">
        <f t="shared" ca="1" si="8"/>
        <v>0.41510541690199576</v>
      </c>
      <c r="C95" s="49">
        <f ca="1">RANDBETWEEN(0,VLOOKUP($B95,IBusJSQ!$E$6:$G$24,3,TRUE))</f>
        <v>8</v>
      </c>
      <c r="D95" s="44">
        <f ca="1">RANDBETWEEN(0,VLOOKUP($B95,ItrainJSQ!$F$5:$G$9,2,TRUE))</f>
        <v>4</v>
      </c>
      <c r="E95" s="44" t="e">
        <f ca="1">RANDBETWEEN(0,VLOOKUP($B95,ItrainNP!$G$11:$G$16,2,TRUE))</f>
        <v>#N/A</v>
      </c>
      <c r="F95" s="44">
        <f t="shared" ca="1" si="9"/>
        <v>26</v>
      </c>
      <c r="G95" s="44">
        <f t="shared" ca="1" si="10"/>
        <v>7</v>
      </c>
      <c r="H95" s="44">
        <f t="shared" ca="1" si="11"/>
        <v>4</v>
      </c>
      <c r="I95" s="50">
        <f t="shared" ca="1" si="12"/>
        <v>0.4387165280131069</v>
      </c>
      <c r="J95" s="50" t="e">
        <f t="shared" ca="1" si="13"/>
        <v>#N/A</v>
      </c>
      <c r="K95" s="52">
        <f t="shared" ca="1" si="14"/>
        <v>34.000000000000043</v>
      </c>
      <c r="L95" s="52" t="e">
        <f t="shared" ca="1" si="15"/>
        <v>#N/A</v>
      </c>
      <c r="M95" s="44">
        <f ca="1">AVERAGE($K$4:K95)</f>
        <v>32.445652173913054</v>
      </c>
      <c r="N95" s="44">
        <f ca="1">M95 + 1.96 * _xlfn.STDEV.P($M$4:M95)/SQRT(COUNT($M$4:M95))</f>
        <v>32.619146403746122</v>
      </c>
      <c r="O95" s="44">
        <f ca="1">M95 - 1.96 * _xlfn.STDEV.P($M$4:M95)/SQRT(COUNT($M$4:M95))</f>
        <v>32.272157944079986</v>
      </c>
      <c r="P95" s="44" t="e">
        <f ca="1">AVERAGE($L$4:L95)</f>
        <v>#N/A</v>
      </c>
      <c r="Q95" s="44" t="e">
        <f ca="1">P95 + 1.96 * _xlfn.STDEV.P($P$4:P95)/SQRT(COUNT($P$4:P95))</f>
        <v>#N/A</v>
      </c>
      <c r="R95" s="44" t="e">
        <f ca="1">P95 - 1.96 * _xlfn.STDEV.P($P$4:P95)/SQRT(COUNT($P$4:P95))</f>
        <v>#N/A</v>
      </c>
    </row>
    <row r="96" spans="1:18" ht="14.5" x14ac:dyDescent="0.35">
      <c r="A96" s="47">
        <v>93</v>
      </c>
      <c r="B96" s="48">
        <f t="shared" ca="1" si="8"/>
        <v>0.72786144556635812</v>
      </c>
      <c r="C96" s="49">
        <f ca="1">RANDBETWEEN(0,VLOOKUP($B96,IBusJSQ!$E$6:$G$24,3,TRUE))</f>
        <v>3</v>
      </c>
      <c r="D96" s="44">
        <f ca="1">RANDBETWEEN(0,VLOOKUP($B96,ItrainJSQ!$F$5:$G$9,2,TRUE))</f>
        <v>18127</v>
      </c>
      <c r="E96" s="44" t="e">
        <f ca="1">RANDBETWEEN(0,VLOOKUP($B96,ItrainNP!$G$11:$G$16,2,TRUE))</f>
        <v>#N/A</v>
      </c>
      <c r="F96" s="44">
        <f t="shared" ca="1" si="9"/>
        <v>26</v>
      </c>
      <c r="G96" s="44">
        <f t="shared" ca="1" si="10"/>
        <v>8</v>
      </c>
      <c r="H96" s="44">
        <f t="shared" ca="1" si="11"/>
        <v>4</v>
      </c>
      <c r="I96" s="50">
        <f t="shared" ca="1" si="12"/>
        <v>0.74800033445524705</v>
      </c>
      <c r="J96" s="50" t="e">
        <f t="shared" ca="1" si="13"/>
        <v>#N/A</v>
      </c>
      <c r="K96" s="52">
        <f t="shared" ca="1" si="14"/>
        <v>29.000000000000057</v>
      </c>
      <c r="L96" s="52" t="e">
        <f t="shared" ca="1" si="15"/>
        <v>#N/A</v>
      </c>
      <c r="M96" s="44">
        <f ca="1">AVERAGE($K$4:K96)</f>
        <v>32.408602150537646</v>
      </c>
      <c r="N96" s="44">
        <f ca="1">M96 + 1.96 * _xlfn.STDEV.P($M$4:M96)/SQRT(COUNT($M$4:M96))</f>
        <v>32.580279869088507</v>
      </c>
      <c r="O96" s="44">
        <f ca="1">M96 - 1.96 * _xlfn.STDEV.P($M$4:M96)/SQRT(COUNT($M$4:M96))</f>
        <v>32.236924431986786</v>
      </c>
      <c r="P96" s="44" t="e">
        <f ca="1">AVERAGE($L$4:L96)</f>
        <v>#N/A</v>
      </c>
      <c r="Q96" s="44" t="e">
        <f ca="1">P96 + 1.96 * _xlfn.STDEV.P($P$4:P96)/SQRT(COUNT($P$4:P96))</f>
        <v>#N/A</v>
      </c>
      <c r="R96" s="44" t="e">
        <f ca="1">P96 - 1.96 * _xlfn.STDEV.P($P$4:P96)/SQRT(COUNT($P$4:P96))</f>
        <v>#N/A</v>
      </c>
    </row>
    <row r="97" spans="1:18" ht="14.5" x14ac:dyDescent="0.35">
      <c r="A97" s="47">
        <v>94</v>
      </c>
      <c r="B97" s="48">
        <f t="shared" ca="1" si="8"/>
        <v>0.57190671209219013</v>
      </c>
      <c r="C97" s="49">
        <f ca="1">RANDBETWEEN(0,VLOOKUP($B97,IBusJSQ!$E$6:$G$24,3,TRUE))</f>
        <v>8</v>
      </c>
      <c r="D97" s="44">
        <f ca="1">RANDBETWEEN(0,VLOOKUP($B97,ItrainJSQ!$F$5:$G$9,2,TRUE))</f>
        <v>1</v>
      </c>
      <c r="E97" s="44" t="e">
        <f ca="1">RANDBETWEEN(0,VLOOKUP($B97,ItrainNP!$G$11:$G$16,2,TRUE))</f>
        <v>#N/A</v>
      </c>
      <c r="F97" s="44">
        <f t="shared" ca="1" si="9"/>
        <v>27</v>
      </c>
      <c r="G97" s="44">
        <f t="shared" ca="1" si="10"/>
        <v>7</v>
      </c>
      <c r="H97" s="44">
        <f t="shared" ca="1" si="11"/>
        <v>5</v>
      </c>
      <c r="I97" s="50">
        <f t="shared" ca="1" si="12"/>
        <v>0.59621226764774571</v>
      </c>
      <c r="J97" s="50" t="e">
        <f t="shared" ca="1" si="13"/>
        <v>#N/A</v>
      </c>
      <c r="K97" s="52">
        <f t="shared" ca="1" si="14"/>
        <v>35.000000000000036</v>
      </c>
      <c r="L97" s="52" t="e">
        <f t="shared" ca="1" si="15"/>
        <v>#N/A</v>
      </c>
      <c r="M97" s="44">
        <f ca="1">AVERAGE($K$4:K97)</f>
        <v>32.436170212765965</v>
      </c>
      <c r="N97" s="44">
        <f ca="1">M97 + 1.96 * _xlfn.STDEV.P($M$4:M97)/SQRT(COUNT($M$4:M97))</f>
        <v>32.60605647337136</v>
      </c>
      <c r="O97" s="44">
        <f ca="1">M97 - 1.96 * _xlfn.STDEV.P($M$4:M97)/SQRT(COUNT($M$4:M97))</f>
        <v>32.26628395216057</v>
      </c>
      <c r="P97" s="44" t="e">
        <f ca="1">AVERAGE($L$4:L97)</f>
        <v>#N/A</v>
      </c>
      <c r="Q97" s="44" t="e">
        <f ca="1">P97 + 1.96 * _xlfn.STDEV.P($P$4:P97)/SQRT(COUNT($P$4:P97))</f>
        <v>#N/A</v>
      </c>
      <c r="R97" s="44" t="e">
        <f ca="1">P97 - 1.96 * _xlfn.STDEV.P($P$4:P97)/SQRT(COUNT($P$4:P97))</f>
        <v>#N/A</v>
      </c>
    </row>
    <row r="98" spans="1:18" ht="14.5" x14ac:dyDescent="0.35">
      <c r="A98" s="47">
        <v>95</v>
      </c>
      <c r="B98" s="48">
        <f t="shared" ca="1" si="8"/>
        <v>0.4803148693074919</v>
      </c>
      <c r="C98" s="49">
        <f ca="1">RANDBETWEEN(0,VLOOKUP($B98,IBusJSQ!$E$6:$G$24,3,TRUE))</f>
        <v>4</v>
      </c>
      <c r="D98" s="44">
        <f ca="1">RANDBETWEEN(0,VLOOKUP($B98,ItrainJSQ!$F$5:$G$9,2,TRUE))</f>
        <v>3</v>
      </c>
      <c r="E98" s="44" t="e">
        <f ca="1">RANDBETWEEN(0,VLOOKUP($B98,ItrainNP!$G$11:$G$16,2,TRUE))</f>
        <v>#N/A</v>
      </c>
      <c r="F98" s="44">
        <f t="shared" ca="1" si="9"/>
        <v>24</v>
      </c>
      <c r="G98" s="44">
        <f t="shared" ca="1" si="10"/>
        <v>8</v>
      </c>
      <c r="H98" s="44">
        <f t="shared" ca="1" si="11"/>
        <v>4</v>
      </c>
      <c r="I98" s="50">
        <f t="shared" ca="1" si="12"/>
        <v>0.49975931375193633</v>
      </c>
      <c r="J98" s="50" t="e">
        <f t="shared" ca="1" si="13"/>
        <v>#N/A</v>
      </c>
      <c r="K98" s="52">
        <f t="shared" ca="1" si="14"/>
        <v>27.999999999999979</v>
      </c>
      <c r="L98" s="52" t="e">
        <f t="shared" ca="1" si="15"/>
        <v>#N/A</v>
      </c>
      <c r="M98" s="44">
        <f ca="1">AVERAGE($K$4:K98)</f>
        <v>32.389473684210536</v>
      </c>
      <c r="N98" s="44">
        <f ca="1">M98 + 1.96 * _xlfn.STDEV.P($M$4:M98)/SQRT(COUNT($M$4:M98))</f>
        <v>32.557627412781237</v>
      </c>
      <c r="O98" s="44">
        <f ca="1">M98 - 1.96 * _xlfn.STDEV.P($M$4:M98)/SQRT(COUNT($M$4:M98))</f>
        <v>32.221319955639835</v>
      </c>
      <c r="P98" s="44" t="e">
        <f ca="1">AVERAGE($L$4:L98)</f>
        <v>#N/A</v>
      </c>
      <c r="Q98" s="44" t="e">
        <f ca="1">P98 + 1.96 * _xlfn.STDEV.P($P$4:P98)/SQRT(COUNT($P$4:P98))</f>
        <v>#N/A</v>
      </c>
      <c r="R98" s="44" t="e">
        <f ca="1">P98 - 1.96 * _xlfn.STDEV.P($P$4:P98)/SQRT(COUNT($P$4:P98))</f>
        <v>#N/A</v>
      </c>
    </row>
    <row r="99" spans="1:18" ht="14.5" x14ac:dyDescent="0.35">
      <c r="A99" s="47">
        <v>96</v>
      </c>
      <c r="B99" s="48">
        <f t="shared" ca="1" si="8"/>
        <v>0.72472756855194498</v>
      </c>
      <c r="C99" s="49">
        <f ca="1">RANDBETWEEN(0,VLOOKUP($B99,IBusJSQ!$E$6:$G$24,3,TRUE))</f>
        <v>9</v>
      </c>
      <c r="D99" s="44">
        <f ca="1">RANDBETWEEN(0,VLOOKUP($B99,ItrainJSQ!$F$5:$G$9,2,TRUE))</f>
        <v>327</v>
      </c>
      <c r="E99" s="44" t="e">
        <f ca="1">RANDBETWEEN(0,VLOOKUP($B99,ItrainNP!$G$11:$G$16,2,TRUE))</f>
        <v>#N/A</v>
      </c>
      <c r="F99" s="44">
        <f t="shared" ca="1" si="9"/>
        <v>26</v>
      </c>
      <c r="G99" s="44">
        <f t="shared" ca="1" si="10"/>
        <v>7</v>
      </c>
      <c r="H99" s="44">
        <f t="shared" ca="1" si="11"/>
        <v>5</v>
      </c>
      <c r="I99" s="50">
        <f t="shared" ca="1" si="12"/>
        <v>0.74903312410750056</v>
      </c>
      <c r="J99" s="50" t="e">
        <f t="shared" ca="1" si="13"/>
        <v>#N/A</v>
      </c>
      <c r="K99" s="52">
        <f t="shared" ca="1" si="14"/>
        <v>35.000000000000036</v>
      </c>
      <c r="L99" s="52" t="e">
        <f t="shared" ca="1" si="15"/>
        <v>#N/A</v>
      </c>
      <c r="M99" s="44">
        <f ca="1">AVERAGE($K$4:K99)</f>
        <v>32.416666666666679</v>
      </c>
      <c r="N99" s="44">
        <f ca="1">M99 + 1.96 * _xlfn.STDEV.P($M$4:M99)/SQRT(COUNT($M$4:M99))</f>
        <v>32.583109640019018</v>
      </c>
      <c r="O99" s="44">
        <f ca="1">M99 - 1.96 * _xlfn.STDEV.P($M$4:M99)/SQRT(COUNT($M$4:M99))</f>
        <v>32.250223693314339</v>
      </c>
      <c r="P99" s="44" t="e">
        <f ca="1">AVERAGE($L$4:L99)</f>
        <v>#N/A</v>
      </c>
      <c r="Q99" s="44" t="e">
        <f ca="1">P99 + 1.96 * _xlfn.STDEV.P($P$4:P99)/SQRT(COUNT($P$4:P99))</f>
        <v>#N/A</v>
      </c>
      <c r="R99" s="44" t="e">
        <f ca="1">P99 - 1.96 * _xlfn.STDEV.P($P$4:P99)/SQRT(COUNT($P$4:P99))</f>
        <v>#N/A</v>
      </c>
    </row>
    <row r="100" spans="1:18" ht="14.5" x14ac:dyDescent="0.35">
      <c r="A100" s="47">
        <v>97</v>
      </c>
      <c r="B100" s="48">
        <f t="shared" ca="1" si="8"/>
        <v>0.3415413485483168</v>
      </c>
      <c r="C100" s="49">
        <f ca="1">RANDBETWEEN(0,VLOOKUP($B100,IBusJSQ!$E$6:$G$24,3,TRUE))</f>
        <v>6</v>
      </c>
      <c r="D100" s="44">
        <f ca="1">RANDBETWEEN(0,VLOOKUP($B100,ItrainJSQ!$F$5:$G$9,2,TRUE))</f>
        <v>2</v>
      </c>
      <c r="E100" s="44" t="e">
        <f ca="1">RANDBETWEEN(0,VLOOKUP($B100,ItrainNP!$G$11:$G$16,2,TRUE))</f>
        <v>#N/A</v>
      </c>
      <c r="F100" s="44">
        <f t="shared" ca="1" si="9"/>
        <v>25</v>
      </c>
      <c r="G100" s="44">
        <f t="shared" ca="1" si="10"/>
        <v>8</v>
      </c>
      <c r="H100" s="44">
        <f t="shared" ca="1" si="11"/>
        <v>4</v>
      </c>
      <c r="I100" s="50">
        <f t="shared" ca="1" si="12"/>
        <v>0.36306912632609456</v>
      </c>
      <c r="J100" s="50" t="e">
        <f t="shared" ca="1" si="13"/>
        <v>#N/A</v>
      </c>
      <c r="K100" s="52">
        <f t="shared" ca="1" si="14"/>
        <v>30.999999999999972</v>
      </c>
      <c r="L100" s="52" t="e">
        <f t="shared" ca="1" si="15"/>
        <v>#N/A</v>
      </c>
      <c r="M100" s="44">
        <f ca="1">AVERAGE($K$4:K100)</f>
        <v>32.402061855670112</v>
      </c>
      <c r="N100" s="44">
        <f ca="1">M100 + 1.96 * _xlfn.STDEV.P($M$4:M100)/SQRT(COUNT($M$4:M100))</f>
        <v>32.566835200170253</v>
      </c>
      <c r="O100" s="44">
        <f ca="1">M100 - 1.96 * _xlfn.STDEV.P($M$4:M100)/SQRT(COUNT($M$4:M100))</f>
        <v>32.237288511169972</v>
      </c>
      <c r="P100" s="44" t="e">
        <f ca="1">AVERAGE($L$4:L100)</f>
        <v>#N/A</v>
      </c>
      <c r="Q100" s="44" t="e">
        <f ca="1">P100 + 1.96 * _xlfn.STDEV.P($P$4:P100)/SQRT(COUNT($P$4:P100))</f>
        <v>#N/A</v>
      </c>
      <c r="R100" s="44" t="e">
        <f ca="1">P100 - 1.96 * _xlfn.STDEV.P($P$4:P100)/SQRT(COUNT($P$4:P100))</f>
        <v>#N/A</v>
      </c>
    </row>
    <row r="101" spans="1:18" ht="14.5" x14ac:dyDescent="0.35">
      <c r="A101" s="47">
        <v>98</v>
      </c>
      <c r="B101" s="48">
        <f t="shared" ca="1" si="8"/>
        <v>0.89472781897170583</v>
      </c>
      <c r="C101" s="49">
        <f ca="1">RANDBETWEEN(0,VLOOKUP($B101,IBusJSQ!$E$6:$G$24,3,TRUE))</f>
        <v>4</v>
      </c>
      <c r="D101" s="44">
        <f ca="1">RANDBETWEEN(0,VLOOKUP($B101,ItrainJSQ!$F$5:$G$9,2,TRUE))</f>
        <v>24538</v>
      </c>
      <c r="E101" s="44" t="e">
        <f ca="1">RANDBETWEEN(0,VLOOKUP($B101,ItrainNP!$G$11:$G$16,2,TRUE))</f>
        <v>#N/A</v>
      </c>
      <c r="F101" s="44">
        <f t="shared" ca="1" si="9"/>
        <v>25</v>
      </c>
      <c r="G101" s="44">
        <f t="shared" ca="1" si="10"/>
        <v>8</v>
      </c>
      <c r="H101" s="44">
        <f t="shared" ca="1" si="11"/>
        <v>5</v>
      </c>
      <c r="I101" s="50">
        <f t="shared" ca="1" si="12"/>
        <v>0.91486670786059476</v>
      </c>
      <c r="J101" s="50" t="e">
        <f t="shared" ca="1" si="13"/>
        <v>#N/A</v>
      </c>
      <c r="K101" s="52">
        <f t="shared" ca="1" si="14"/>
        <v>29.000000000000057</v>
      </c>
      <c r="L101" s="52" t="e">
        <f t="shared" ca="1" si="15"/>
        <v>#N/A</v>
      </c>
      <c r="M101" s="44">
        <f ca="1">AVERAGE($K$4:K101)</f>
        <v>32.367346938775519</v>
      </c>
      <c r="N101" s="44">
        <f ca="1">M101 + 1.96 * _xlfn.STDEV.P($M$4:M101)/SQRT(COUNT($M$4:M101))</f>
        <v>32.530501440213222</v>
      </c>
      <c r="O101" s="44">
        <f ca="1">M101 - 1.96 * _xlfn.STDEV.P($M$4:M101)/SQRT(COUNT($M$4:M101))</f>
        <v>32.204192437337817</v>
      </c>
      <c r="P101" s="44" t="e">
        <f ca="1">AVERAGE($L$4:L101)</f>
        <v>#N/A</v>
      </c>
      <c r="Q101" s="44" t="e">
        <f ca="1">P101 + 1.96 * _xlfn.STDEV.P($P$4:P101)/SQRT(COUNT($P$4:P101))</f>
        <v>#N/A</v>
      </c>
      <c r="R101" s="44" t="e">
        <f ca="1">P101 - 1.96 * _xlfn.STDEV.P($P$4:P101)/SQRT(COUNT($P$4:P101))</f>
        <v>#N/A</v>
      </c>
    </row>
    <row r="102" spans="1:18" ht="14.5" x14ac:dyDescent="0.35">
      <c r="A102" s="47">
        <v>99</v>
      </c>
      <c r="B102" s="48">
        <f t="shared" ca="1" si="8"/>
        <v>0.58427566735058334</v>
      </c>
      <c r="C102" s="49">
        <f ca="1">RANDBETWEEN(0,VLOOKUP($B102,IBusJSQ!$E$6:$G$24,3,TRUE))</f>
        <v>10</v>
      </c>
      <c r="D102" s="44">
        <f ca="1">RANDBETWEEN(0,VLOOKUP($B102,ItrainJSQ!$F$5:$G$9,2,TRUE))</f>
        <v>1</v>
      </c>
      <c r="E102" s="44" t="e">
        <f ca="1">RANDBETWEEN(0,VLOOKUP($B102,ItrainNP!$G$11:$G$16,2,TRUE))</f>
        <v>#N/A</v>
      </c>
      <c r="F102" s="44">
        <f t="shared" ca="1" si="9"/>
        <v>28</v>
      </c>
      <c r="G102" s="44">
        <f t="shared" ca="1" si="10"/>
        <v>7</v>
      </c>
      <c r="H102" s="44">
        <f t="shared" ca="1" si="11"/>
        <v>4</v>
      </c>
      <c r="I102" s="50">
        <f t="shared" ca="1" si="12"/>
        <v>0.61066455623947224</v>
      </c>
      <c r="J102" s="50" t="e">
        <f t="shared" ca="1" si="13"/>
        <v>#N/A</v>
      </c>
      <c r="K102" s="52">
        <f t="shared" ca="1" si="14"/>
        <v>38.000000000000028</v>
      </c>
      <c r="L102" s="52" t="e">
        <f t="shared" ca="1" si="15"/>
        <v>#N/A</v>
      </c>
      <c r="M102" s="44">
        <f ca="1">AVERAGE($K$4:K102)</f>
        <v>32.424242424242436</v>
      </c>
      <c r="N102" s="44">
        <f ca="1">M102 + 1.96 * _xlfn.STDEV.P($M$4:M102)/SQRT(COUNT($M$4:M102))</f>
        <v>32.585782702515644</v>
      </c>
      <c r="O102" s="44">
        <f ca="1">M102 - 1.96 * _xlfn.STDEV.P($M$4:M102)/SQRT(COUNT($M$4:M102))</f>
        <v>32.262702145969229</v>
      </c>
      <c r="P102" s="44" t="e">
        <f ca="1">AVERAGE($L$4:L102)</f>
        <v>#N/A</v>
      </c>
      <c r="Q102" s="44" t="e">
        <f ca="1">P102 + 1.96 * _xlfn.STDEV.P($P$4:P102)/SQRT(COUNT($P$4:P102))</f>
        <v>#N/A</v>
      </c>
      <c r="R102" s="44" t="e">
        <f ca="1">P102 - 1.96 * _xlfn.STDEV.P($P$4:P102)/SQRT(COUNT($P$4:P102))</f>
        <v>#N/A</v>
      </c>
    </row>
    <row r="103" spans="1:18" ht="14.5" x14ac:dyDescent="0.35">
      <c r="A103" s="47">
        <v>100</v>
      </c>
      <c r="B103" s="48">
        <f t="shared" ca="1" si="8"/>
        <v>0.48545747182015209</v>
      </c>
      <c r="C103" s="49">
        <f ca="1">RANDBETWEEN(0,VLOOKUP($B103,IBusJSQ!$E$6:$G$24,3,TRUE))</f>
        <v>9</v>
      </c>
      <c r="D103" s="44">
        <f ca="1">RANDBETWEEN(0,VLOOKUP($B103,ItrainJSQ!$F$5:$G$9,2,TRUE))</f>
        <v>2</v>
      </c>
      <c r="E103" s="44" t="e">
        <f ca="1">RANDBETWEEN(0,VLOOKUP($B103,ItrainNP!$G$11:$G$16,2,TRUE))</f>
        <v>#N/A</v>
      </c>
      <c r="F103" s="44">
        <f t="shared" ca="1" si="9"/>
        <v>24</v>
      </c>
      <c r="G103" s="44">
        <f t="shared" ca="1" si="10"/>
        <v>8</v>
      </c>
      <c r="H103" s="44">
        <f t="shared" ca="1" si="11"/>
        <v>4</v>
      </c>
      <c r="I103" s="50">
        <f t="shared" ca="1" si="12"/>
        <v>0.50837413848681878</v>
      </c>
      <c r="J103" s="50" t="e">
        <f t="shared" ca="1" si="13"/>
        <v>#N/A</v>
      </c>
      <c r="K103" s="52">
        <f t="shared" ca="1" si="14"/>
        <v>33.000000000000043</v>
      </c>
      <c r="L103" s="52" t="e">
        <f t="shared" ca="1" si="15"/>
        <v>#N/A</v>
      </c>
      <c r="M103" s="44">
        <f ca="1">AVERAGE($K$4:K103)</f>
        <v>32.430000000000007</v>
      </c>
      <c r="N103" s="44">
        <f ca="1">M103 + 1.96 * _xlfn.STDEV.P($M$4:M103)/SQRT(COUNT($M$4:M103))</f>
        <v>32.589955429568633</v>
      </c>
      <c r="O103" s="44">
        <f ca="1">M103 - 1.96 * _xlfn.STDEV.P($M$4:M103)/SQRT(COUNT($M$4:M103))</f>
        <v>32.270044570431381</v>
      </c>
      <c r="P103" s="44" t="e">
        <f ca="1">AVERAGE($L$4:L103)</f>
        <v>#N/A</v>
      </c>
      <c r="Q103" s="44" t="e">
        <f ca="1">P103 + 1.96 * _xlfn.STDEV.P($P$4:P103)/SQRT(COUNT($P$4:P103))</f>
        <v>#N/A</v>
      </c>
      <c r="R103" s="44" t="e">
        <f ca="1">P103 - 1.96 * _xlfn.STDEV.P($P$4:P103)/SQRT(COUNT($P$4:P103))</f>
        <v>#N/A</v>
      </c>
    </row>
    <row r="104" spans="1:18" ht="14.5" x14ac:dyDescent="0.35">
      <c r="A104" s="47">
        <v>101</v>
      </c>
      <c r="B104" s="48">
        <f t="shared" ca="1" si="8"/>
        <v>0.72836092584584389</v>
      </c>
      <c r="C104" s="49">
        <f ca="1">RANDBETWEEN(0,VLOOKUP($B104,IBusJSQ!$E$6:$G$24,3,TRUE))</f>
        <v>1</v>
      </c>
      <c r="D104" s="44">
        <f ca="1">RANDBETWEEN(0,VLOOKUP($B104,ItrainJSQ!$F$5:$G$9,2,TRUE))</f>
        <v>18188</v>
      </c>
      <c r="E104" s="44" t="e">
        <f ca="1">RANDBETWEEN(0,VLOOKUP($B104,ItrainNP!$G$11:$G$16,2,TRUE))</f>
        <v>#N/A</v>
      </c>
      <c r="F104" s="44">
        <f t="shared" ca="1" si="9"/>
        <v>26</v>
      </c>
      <c r="G104" s="44">
        <f t="shared" ca="1" si="10"/>
        <v>7</v>
      </c>
      <c r="H104" s="44">
        <f t="shared" ca="1" si="11"/>
        <v>4</v>
      </c>
      <c r="I104" s="50">
        <f t="shared" ca="1" si="12"/>
        <v>0.74711092584584393</v>
      </c>
      <c r="J104" s="50" t="e">
        <f t="shared" ca="1" si="13"/>
        <v>#N/A</v>
      </c>
      <c r="K104" s="52">
        <f t="shared" ca="1" si="14"/>
        <v>27.000000000000064</v>
      </c>
      <c r="L104" s="52" t="e">
        <f t="shared" ca="1" si="15"/>
        <v>#N/A</v>
      </c>
      <c r="M104" s="44">
        <f ca="1">AVERAGE($K$4:K104)</f>
        <v>32.376237623762385</v>
      </c>
      <c r="N104" s="44">
        <f ca="1">M104 + 1.96 * _xlfn.STDEV.P($M$4:M104)/SQRT(COUNT($M$4:M104))</f>
        <v>32.53466246757155</v>
      </c>
      <c r="O104" s="44">
        <f ca="1">M104 - 1.96 * _xlfn.STDEV.P($M$4:M104)/SQRT(COUNT($M$4:M104))</f>
        <v>32.217812779953221</v>
      </c>
      <c r="P104" s="44" t="e">
        <f ca="1">AVERAGE($L$4:L104)</f>
        <v>#N/A</v>
      </c>
      <c r="Q104" s="44" t="e">
        <f ca="1">P104 + 1.96 * _xlfn.STDEV.P($P$4:P104)/SQRT(COUNT($P$4:P104))</f>
        <v>#N/A</v>
      </c>
      <c r="R104" s="44" t="e">
        <f ca="1">P104 - 1.96 * _xlfn.STDEV.P($P$4:P104)/SQRT(COUNT($P$4:P104))</f>
        <v>#N/A</v>
      </c>
    </row>
    <row r="105" spans="1:18" ht="14.5" x14ac:dyDescent="0.35">
      <c r="A105" s="47">
        <v>102</v>
      </c>
      <c r="B105" s="48">
        <f t="shared" ca="1" si="8"/>
        <v>0.45484427394647209</v>
      </c>
      <c r="C105" s="49">
        <f ca="1">RANDBETWEEN(0,VLOOKUP($B105,IBusJSQ!$E$6:$G$24,3,TRUE))</f>
        <v>7</v>
      </c>
      <c r="D105" s="44">
        <f ca="1">RANDBETWEEN(0,VLOOKUP($B105,ItrainJSQ!$F$5:$G$9,2,TRUE))</f>
        <v>0</v>
      </c>
      <c r="E105" s="44" t="e">
        <f ca="1">RANDBETWEEN(0,VLOOKUP($B105,ItrainNP!$G$11:$G$16,2,TRUE))</f>
        <v>#N/A</v>
      </c>
      <c r="F105" s="44">
        <f t="shared" ca="1" si="9"/>
        <v>28</v>
      </c>
      <c r="G105" s="44">
        <f t="shared" ca="1" si="10"/>
        <v>7</v>
      </c>
      <c r="H105" s="44">
        <f t="shared" ca="1" si="11"/>
        <v>5</v>
      </c>
      <c r="I105" s="50">
        <f t="shared" ca="1" si="12"/>
        <v>0.47914982950202767</v>
      </c>
      <c r="J105" s="50" t="e">
        <f t="shared" ca="1" si="13"/>
        <v>#N/A</v>
      </c>
      <c r="K105" s="52">
        <f t="shared" ca="1" si="14"/>
        <v>35.000000000000036</v>
      </c>
      <c r="L105" s="52" t="e">
        <f t="shared" ca="1" si="15"/>
        <v>#N/A</v>
      </c>
      <c r="M105" s="44">
        <f ca="1">AVERAGE($K$4:K105)</f>
        <v>32.401960784313736</v>
      </c>
      <c r="N105" s="44">
        <f ca="1">M105 + 1.96 * _xlfn.STDEV.P($M$4:M105)/SQRT(COUNT($M$4:M105))</f>
        <v>32.558872167709147</v>
      </c>
      <c r="O105" s="44">
        <f ca="1">M105 - 1.96 * _xlfn.STDEV.P($M$4:M105)/SQRT(COUNT($M$4:M105))</f>
        <v>32.245049400918326</v>
      </c>
      <c r="P105" s="44" t="e">
        <f ca="1">AVERAGE($L$4:L105)</f>
        <v>#N/A</v>
      </c>
      <c r="Q105" s="44" t="e">
        <f ca="1">P105 + 1.96 * _xlfn.STDEV.P($P$4:P105)/SQRT(COUNT($P$4:P105))</f>
        <v>#N/A</v>
      </c>
      <c r="R105" s="44" t="e">
        <f ca="1">P105 - 1.96 * _xlfn.STDEV.P($P$4:P105)/SQRT(COUNT($P$4:P105))</f>
        <v>#N/A</v>
      </c>
    </row>
    <row r="106" spans="1:18" ht="14.5" x14ac:dyDescent="0.35">
      <c r="A106" s="47">
        <v>103</v>
      </c>
      <c r="B106" s="48">
        <f t="shared" ca="1" si="8"/>
        <v>0.78298276168012504</v>
      </c>
      <c r="C106" s="49">
        <f ca="1">RANDBETWEEN(0,VLOOKUP($B106,IBusJSQ!$E$6:$G$24,3,TRUE))</f>
        <v>3</v>
      </c>
      <c r="D106" s="44">
        <f ca="1">RANDBETWEEN(0,VLOOKUP($B106,ItrainJSQ!$F$5:$G$9,2,TRUE))</f>
        <v>39314</v>
      </c>
      <c r="E106" s="44" t="e">
        <f ca="1">RANDBETWEEN(0,VLOOKUP($B106,ItrainNP!$G$11:$G$16,2,TRUE))</f>
        <v>#N/A</v>
      </c>
      <c r="F106" s="44">
        <f t="shared" ca="1" si="9"/>
        <v>27</v>
      </c>
      <c r="G106" s="44">
        <f t="shared" ca="1" si="10"/>
        <v>8</v>
      </c>
      <c r="H106" s="44">
        <f t="shared" ca="1" si="11"/>
        <v>4</v>
      </c>
      <c r="I106" s="50">
        <f t="shared" ca="1" si="12"/>
        <v>0.80381609501345841</v>
      </c>
      <c r="J106" s="50" t="e">
        <f t="shared" ca="1" si="13"/>
        <v>#N/A</v>
      </c>
      <c r="K106" s="52">
        <f t="shared" ca="1" si="14"/>
        <v>30.000000000000053</v>
      </c>
      <c r="L106" s="52" t="e">
        <f t="shared" ca="1" si="15"/>
        <v>#N/A</v>
      </c>
      <c r="M106" s="44">
        <f ca="1">AVERAGE($K$4:K106)</f>
        <v>32.378640776699037</v>
      </c>
      <c r="N106" s="44">
        <f ca="1">M106 + 1.96 * _xlfn.STDEV.P($M$4:M106)/SQRT(COUNT($M$4:M106))</f>
        <v>32.534077777478778</v>
      </c>
      <c r="O106" s="44">
        <f ca="1">M106 - 1.96 * _xlfn.STDEV.P($M$4:M106)/SQRT(COUNT($M$4:M106))</f>
        <v>32.223203775919295</v>
      </c>
      <c r="P106" s="44" t="e">
        <f ca="1">AVERAGE($L$4:L106)</f>
        <v>#N/A</v>
      </c>
      <c r="Q106" s="44" t="e">
        <f ca="1">P106 + 1.96 * _xlfn.STDEV.P($P$4:P106)/SQRT(COUNT($P$4:P106))</f>
        <v>#N/A</v>
      </c>
      <c r="R106" s="44" t="e">
        <f ca="1">P106 - 1.96 * _xlfn.STDEV.P($P$4:P106)/SQRT(COUNT($P$4:P106))</f>
        <v>#N/A</v>
      </c>
    </row>
    <row r="107" spans="1:18" ht="14.5" x14ac:dyDescent="0.35">
      <c r="A107" s="47">
        <v>104</v>
      </c>
      <c r="B107" s="48">
        <f t="shared" ca="1" si="8"/>
        <v>0.88429503458198089</v>
      </c>
      <c r="C107" s="49">
        <f ca="1">RANDBETWEEN(0,VLOOKUP($B107,IBusJSQ!$E$6:$G$24,3,TRUE))</f>
        <v>0</v>
      </c>
      <c r="D107" s="44">
        <f ca="1">RANDBETWEEN(0,VLOOKUP($B107,ItrainJSQ!$F$5:$G$9,2,TRUE))</f>
        <v>3984</v>
      </c>
      <c r="E107" s="44" t="e">
        <f ca="1">RANDBETWEEN(0,VLOOKUP($B107,ItrainNP!$G$11:$G$16,2,TRUE))</f>
        <v>#N/A</v>
      </c>
      <c r="F107" s="44">
        <f t="shared" ca="1" si="9"/>
        <v>25</v>
      </c>
      <c r="G107" s="44">
        <f t="shared" ca="1" si="10"/>
        <v>8</v>
      </c>
      <c r="H107" s="44">
        <f t="shared" ca="1" si="11"/>
        <v>5</v>
      </c>
      <c r="I107" s="50">
        <f t="shared" ca="1" si="12"/>
        <v>0.90165614569309205</v>
      </c>
      <c r="J107" s="50" t="e">
        <f t="shared" ca="1" si="13"/>
        <v>#N/A</v>
      </c>
      <c r="K107" s="52">
        <f t="shared" ca="1" si="14"/>
        <v>25.000000000000071</v>
      </c>
      <c r="L107" s="52" t="e">
        <f t="shared" ca="1" si="15"/>
        <v>#N/A</v>
      </c>
      <c r="M107" s="44">
        <f ca="1">AVERAGE($K$4:K107)</f>
        <v>32.307692307692314</v>
      </c>
      <c r="N107" s="44">
        <f ca="1">M107 + 1.96 * _xlfn.STDEV.P($M$4:M107)/SQRT(COUNT($M$4:M107))</f>
        <v>32.461721161231722</v>
      </c>
      <c r="O107" s="44">
        <f ca="1">M107 - 1.96 * _xlfn.STDEV.P($M$4:M107)/SQRT(COUNT($M$4:M107))</f>
        <v>32.153663454152905</v>
      </c>
      <c r="P107" s="44" t="e">
        <f ca="1">AVERAGE($L$4:L107)</f>
        <v>#N/A</v>
      </c>
      <c r="Q107" s="44" t="e">
        <f ca="1">P107 + 1.96 * _xlfn.STDEV.P($P$4:P107)/SQRT(COUNT($P$4:P107))</f>
        <v>#N/A</v>
      </c>
      <c r="R107" s="44" t="e">
        <f ca="1">P107 - 1.96 * _xlfn.STDEV.P($P$4:P107)/SQRT(COUNT($P$4:P107))</f>
        <v>#N/A</v>
      </c>
    </row>
    <row r="108" spans="1:18" ht="14.5" x14ac:dyDescent="0.35">
      <c r="A108" s="47">
        <v>105</v>
      </c>
      <c r="B108" s="48">
        <f t="shared" ca="1" si="8"/>
        <v>0.51547895270246569</v>
      </c>
      <c r="C108" s="49">
        <f ca="1">RANDBETWEEN(0,VLOOKUP($B108,IBusJSQ!$E$6:$G$24,3,TRUE))</f>
        <v>6</v>
      </c>
      <c r="D108" s="44">
        <f ca="1">RANDBETWEEN(0,VLOOKUP($B108,ItrainJSQ!$F$5:$G$9,2,TRUE))</f>
        <v>2</v>
      </c>
      <c r="E108" s="44" t="e">
        <f ca="1">RANDBETWEEN(0,VLOOKUP($B108,ItrainNP!$G$11:$G$16,2,TRUE))</f>
        <v>#N/A</v>
      </c>
      <c r="F108" s="44">
        <f t="shared" ca="1" si="9"/>
        <v>25</v>
      </c>
      <c r="G108" s="44">
        <f t="shared" ca="1" si="10"/>
        <v>7</v>
      </c>
      <c r="H108" s="44">
        <f t="shared" ca="1" si="11"/>
        <v>4</v>
      </c>
      <c r="I108" s="50">
        <f t="shared" ca="1" si="12"/>
        <v>0.5370067304802435</v>
      </c>
      <c r="J108" s="50" t="e">
        <f t="shared" ca="1" si="13"/>
        <v>#N/A</v>
      </c>
      <c r="K108" s="52">
        <f t="shared" ca="1" si="14"/>
        <v>31.00000000000005</v>
      </c>
      <c r="L108" s="52" t="e">
        <f t="shared" ca="1" si="15"/>
        <v>#N/A</v>
      </c>
      <c r="M108" s="44">
        <f ca="1">AVERAGE($K$4:K108)</f>
        <v>32.295238095238105</v>
      </c>
      <c r="N108" s="44">
        <f ca="1">M108 + 1.96 * _xlfn.STDEV.P($M$4:M108)/SQRT(COUNT($M$4:M108))</f>
        <v>32.447891792920885</v>
      </c>
      <c r="O108" s="44">
        <f ca="1">M108 - 1.96 * _xlfn.STDEV.P($M$4:M108)/SQRT(COUNT($M$4:M108))</f>
        <v>32.142584397555325</v>
      </c>
      <c r="P108" s="44" t="e">
        <f ca="1">AVERAGE($L$4:L108)</f>
        <v>#N/A</v>
      </c>
      <c r="Q108" s="44" t="e">
        <f ca="1">P108 + 1.96 * _xlfn.STDEV.P($P$4:P108)/SQRT(COUNT($P$4:P108))</f>
        <v>#N/A</v>
      </c>
      <c r="R108" s="44" t="e">
        <f ca="1">P108 - 1.96 * _xlfn.STDEV.P($P$4:P108)/SQRT(COUNT($P$4:P108))</f>
        <v>#N/A</v>
      </c>
    </row>
    <row r="109" spans="1:18" ht="14.5" x14ac:dyDescent="0.35">
      <c r="A109" s="47">
        <v>106</v>
      </c>
      <c r="B109" s="48">
        <f t="shared" ca="1" si="8"/>
        <v>0.5113249286346595</v>
      </c>
      <c r="C109" s="49">
        <f ca="1">RANDBETWEEN(0,VLOOKUP($B109,IBusJSQ!$E$6:$G$24,3,TRUE))</f>
        <v>0</v>
      </c>
      <c r="D109" s="44">
        <f ca="1">RANDBETWEEN(0,VLOOKUP($B109,ItrainJSQ!$F$5:$G$9,2,TRUE))</f>
        <v>2</v>
      </c>
      <c r="E109" s="44" t="e">
        <f ca="1">RANDBETWEEN(0,VLOOKUP($B109,ItrainNP!$G$11:$G$16,2,TRUE))</f>
        <v>#N/A</v>
      </c>
      <c r="F109" s="44">
        <f t="shared" ca="1" si="9"/>
        <v>27</v>
      </c>
      <c r="G109" s="44">
        <f t="shared" ca="1" si="10"/>
        <v>8</v>
      </c>
      <c r="H109" s="44">
        <f t="shared" ca="1" si="11"/>
        <v>4</v>
      </c>
      <c r="I109" s="50">
        <f t="shared" ca="1" si="12"/>
        <v>0.53007492863465955</v>
      </c>
      <c r="J109" s="50" t="e">
        <f t="shared" ca="1" si="13"/>
        <v>#N/A</v>
      </c>
      <c r="K109" s="52">
        <f t="shared" ca="1" si="14"/>
        <v>27.000000000000064</v>
      </c>
      <c r="L109" s="52" t="e">
        <f t="shared" ca="1" si="15"/>
        <v>#N/A</v>
      </c>
      <c r="M109" s="44">
        <f ca="1">AVERAGE($K$4:K109)</f>
        <v>32.24528301886793</v>
      </c>
      <c r="N109" s="44">
        <f ca="1">M109 + 1.96 * _xlfn.STDEV.P($M$4:M109)/SQRT(COUNT($M$4:M109))</f>
        <v>32.396620082137119</v>
      </c>
      <c r="O109" s="44">
        <f ca="1">M109 - 1.96 * _xlfn.STDEV.P($M$4:M109)/SQRT(COUNT($M$4:M109))</f>
        <v>32.093945955598741</v>
      </c>
      <c r="P109" s="44" t="e">
        <f ca="1">AVERAGE($L$4:L109)</f>
        <v>#N/A</v>
      </c>
      <c r="Q109" s="44" t="e">
        <f ca="1">P109 + 1.96 * _xlfn.STDEV.P($P$4:P109)/SQRT(COUNT($P$4:P109))</f>
        <v>#N/A</v>
      </c>
      <c r="R109" s="44" t="e">
        <f ca="1">P109 - 1.96 * _xlfn.STDEV.P($P$4:P109)/SQRT(COUNT($P$4:P109))</f>
        <v>#N/A</v>
      </c>
    </row>
    <row r="110" spans="1:18" ht="14.5" x14ac:dyDescent="0.35">
      <c r="A110" s="47">
        <v>107</v>
      </c>
      <c r="B110" s="48">
        <f t="shared" ca="1" si="8"/>
        <v>0.9046459021589861</v>
      </c>
      <c r="C110" s="49">
        <f ca="1">RANDBETWEEN(0,VLOOKUP($B110,IBusJSQ!$E$6:$G$24,3,TRUE))</f>
        <v>7</v>
      </c>
      <c r="D110" s="44">
        <f ca="1">RANDBETWEEN(0,VLOOKUP($B110,ItrainJSQ!$F$5:$G$9,2,TRUE))</f>
        <v>6790</v>
      </c>
      <c r="E110" s="44" t="e">
        <f ca="1">RANDBETWEEN(0,VLOOKUP($B110,ItrainNP!$G$11:$G$16,2,TRUE))</f>
        <v>#N/A</v>
      </c>
      <c r="F110" s="44">
        <f t="shared" ca="1" si="9"/>
        <v>26</v>
      </c>
      <c r="G110" s="44">
        <f t="shared" ca="1" si="10"/>
        <v>8</v>
      </c>
      <c r="H110" s="44">
        <f t="shared" ca="1" si="11"/>
        <v>5</v>
      </c>
      <c r="I110" s="50">
        <f t="shared" ca="1" si="12"/>
        <v>0.9275625688256528</v>
      </c>
      <c r="J110" s="50" t="e">
        <f t="shared" ca="1" si="13"/>
        <v>#N/A</v>
      </c>
      <c r="K110" s="52">
        <f t="shared" ca="1" si="14"/>
        <v>33.000000000000043</v>
      </c>
      <c r="L110" s="52" t="e">
        <f t="shared" ca="1" si="15"/>
        <v>#N/A</v>
      </c>
      <c r="M110" s="44">
        <f ca="1">AVERAGE($K$4:K110)</f>
        <v>32.252336448598136</v>
      </c>
      <c r="N110" s="44">
        <f ca="1">M110 + 1.96 * _xlfn.STDEV.P($M$4:M110)/SQRT(COUNT($M$4:M110))</f>
        <v>32.402374017518959</v>
      </c>
      <c r="O110" s="44">
        <f ca="1">M110 - 1.96 * _xlfn.STDEV.P($M$4:M110)/SQRT(COUNT($M$4:M110))</f>
        <v>32.102298879677313</v>
      </c>
      <c r="P110" s="44" t="e">
        <f ca="1">AVERAGE($L$4:L110)</f>
        <v>#N/A</v>
      </c>
      <c r="Q110" s="44" t="e">
        <f ca="1">P110 + 1.96 * _xlfn.STDEV.P($P$4:P110)/SQRT(COUNT($P$4:P110))</f>
        <v>#N/A</v>
      </c>
      <c r="R110" s="44" t="e">
        <f ca="1">P110 - 1.96 * _xlfn.STDEV.P($P$4:P110)/SQRT(COUNT($P$4:P110))</f>
        <v>#N/A</v>
      </c>
    </row>
    <row r="111" spans="1:18" ht="14.5" x14ac:dyDescent="0.35">
      <c r="A111" s="47">
        <v>108</v>
      </c>
      <c r="B111" s="48">
        <f t="shared" ca="1" si="8"/>
        <v>0.51401247429125807</v>
      </c>
      <c r="C111" s="49">
        <f ca="1">RANDBETWEEN(0,VLOOKUP($B111,IBusJSQ!$E$6:$G$24,3,TRUE))</f>
        <v>2</v>
      </c>
      <c r="D111" s="44">
        <f ca="1">RANDBETWEEN(0,VLOOKUP($B111,ItrainJSQ!$F$5:$G$9,2,TRUE))</f>
        <v>1</v>
      </c>
      <c r="E111" s="44" t="e">
        <f ca="1">RANDBETWEEN(0,VLOOKUP($B111,ItrainNP!$G$11:$G$16,2,TRUE))</f>
        <v>#N/A</v>
      </c>
      <c r="F111" s="44">
        <f t="shared" ca="1" si="9"/>
        <v>28</v>
      </c>
      <c r="G111" s="44">
        <f t="shared" ca="1" si="10"/>
        <v>7</v>
      </c>
      <c r="H111" s="44">
        <f t="shared" ca="1" si="11"/>
        <v>5</v>
      </c>
      <c r="I111" s="50">
        <f t="shared" ca="1" si="12"/>
        <v>0.53484580762459144</v>
      </c>
      <c r="J111" s="50" t="e">
        <f t="shared" ca="1" si="13"/>
        <v>#N/A</v>
      </c>
      <c r="K111" s="52">
        <f t="shared" ca="1" si="14"/>
        <v>30.000000000000053</v>
      </c>
      <c r="L111" s="52" t="e">
        <f t="shared" ca="1" si="15"/>
        <v>#N/A</v>
      </c>
      <c r="M111" s="44">
        <f ca="1">AVERAGE($K$4:K111)</f>
        <v>32.231481481481488</v>
      </c>
      <c r="N111" s="44">
        <f ca="1">M111 + 1.96 * _xlfn.STDEV.P($M$4:M111)/SQRT(COUNT($M$4:M111))</f>
        <v>32.38025649541909</v>
      </c>
      <c r="O111" s="44">
        <f ca="1">M111 - 1.96 * _xlfn.STDEV.P($M$4:M111)/SQRT(COUNT($M$4:M111))</f>
        <v>32.082706467543886</v>
      </c>
      <c r="P111" s="44" t="e">
        <f ca="1">AVERAGE($L$4:L111)</f>
        <v>#N/A</v>
      </c>
      <c r="Q111" s="44" t="e">
        <f ca="1">P111 + 1.96 * _xlfn.STDEV.P($P$4:P111)/SQRT(COUNT($P$4:P111))</f>
        <v>#N/A</v>
      </c>
      <c r="R111" s="44" t="e">
        <f ca="1">P111 - 1.96 * _xlfn.STDEV.P($P$4:P111)/SQRT(COUNT($P$4:P111))</f>
        <v>#N/A</v>
      </c>
    </row>
    <row r="112" spans="1:18" ht="14.5" x14ac:dyDescent="0.35">
      <c r="A112" s="47">
        <v>109</v>
      </c>
      <c r="B112" s="48">
        <f t="shared" ca="1" si="8"/>
        <v>0.37405781270647892</v>
      </c>
      <c r="C112" s="49">
        <f ca="1">RANDBETWEEN(0,VLOOKUP($B112,IBusJSQ!$E$6:$G$24,3,TRUE))</f>
        <v>1</v>
      </c>
      <c r="D112" s="44">
        <f ca="1">RANDBETWEEN(0,VLOOKUP($B112,ItrainJSQ!$F$5:$G$9,2,TRUE))</f>
        <v>0</v>
      </c>
      <c r="E112" s="44" t="e">
        <f ca="1">RANDBETWEEN(0,VLOOKUP($B112,ItrainNP!$G$11:$G$16,2,TRUE))</f>
        <v>#N/A</v>
      </c>
      <c r="F112" s="44">
        <f t="shared" ca="1" si="9"/>
        <v>27</v>
      </c>
      <c r="G112" s="44">
        <f t="shared" ca="1" si="10"/>
        <v>8</v>
      </c>
      <c r="H112" s="44">
        <f t="shared" ca="1" si="11"/>
        <v>5</v>
      </c>
      <c r="I112" s="50">
        <f t="shared" ca="1" si="12"/>
        <v>0.39350225715092335</v>
      </c>
      <c r="J112" s="50" t="e">
        <f t="shared" ca="1" si="13"/>
        <v>#N/A</v>
      </c>
      <c r="K112" s="52">
        <f t="shared" ca="1" si="14"/>
        <v>27.999999999999979</v>
      </c>
      <c r="L112" s="52" t="e">
        <f t="shared" ca="1" si="15"/>
        <v>#N/A</v>
      </c>
      <c r="M112" s="44">
        <f ca="1">AVERAGE($K$4:K112)</f>
        <v>32.192660550458726</v>
      </c>
      <c r="N112" s="44">
        <f ca="1">M112 + 1.96 * _xlfn.STDEV.P($M$4:M112)/SQRT(COUNT($M$4:M112))</f>
        <v>32.340223782658931</v>
      </c>
      <c r="O112" s="44">
        <f ca="1">M112 - 1.96 * _xlfn.STDEV.P($M$4:M112)/SQRT(COUNT($M$4:M112))</f>
        <v>32.04509731825852</v>
      </c>
      <c r="P112" s="44" t="e">
        <f ca="1">AVERAGE($L$4:L112)</f>
        <v>#N/A</v>
      </c>
      <c r="Q112" s="44" t="e">
        <f ca="1">P112 + 1.96 * _xlfn.STDEV.P($P$4:P112)/SQRT(COUNT($P$4:P112))</f>
        <v>#N/A</v>
      </c>
      <c r="R112" s="44" t="e">
        <f ca="1">P112 - 1.96 * _xlfn.STDEV.P($P$4:P112)/SQRT(COUNT($P$4:P112))</f>
        <v>#N/A</v>
      </c>
    </row>
    <row r="113" spans="1:18" ht="14.5" x14ac:dyDescent="0.35">
      <c r="A113" s="47">
        <v>110</v>
      </c>
      <c r="B113" s="48">
        <f t="shared" ca="1" si="8"/>
        <v>0.84172334886558686</v>
      </c>
      <c r="C113" s="49">
        <f ca="1">RANDBETWEEN(0,VLOOKUP($B113,IBusJSQ!$E$6:$G$24,3,TRUE))</f>
        <v>2</v>
      </c>
      <c r="D113" s="44">
        <f ca="1">RANDBETWEEN(0,VLOOKUP($B113,ItrainJSQ!$F$5:$G$9,2,TRUE))</f>
        <v>30442</v>
      </c>
      <c r="E113" s="44" t="e">
        <f ca="1">RANDBETWEEN(0,VLOOKUP($B113,ItrainNP!$G$11:$G$16,2,TRUE))</f>
        <v>#N/A</v>
      </c>
      <c r="F113" s="44">
        <f t="shared" ca="1" si="9"/>
        <v>25</v>
      </c>
      <c r="G113" s="44">
        <f t="shared" ca="1" si="10"/>
        <v>8</v>
      </c>
      <c r="H113" s="44">
        <f t="shared" ca="1" si="11"/>
        <v>5</v>
      </c>
      <c r="I113" s="50">
        <f t="shared" ca="1" si="12"/>
        <v>0.86047334886558691</v>
      </c>
      <c r="J113" s="50" t="e">
        <f t="shared" ca="1" si="13"/>
        <v>#N/A</v>
      </c>
      <c r="K113" s="52">
        <f t="shared" ca="1" si="14"/>
        <v>27.000000000000064</v>
      </c>
      <c r="L113" s="52" t="e">
        <f t="shared" ca="1" si="15"/>
        <v>#N/A</v>
      </c>
      <c r="M113" s="44">
        <f ca="1">AVERAGE($K$4:K113)</f>
        <v>32.145454545454555</v>
      </c>
      <c r="N113" s="44">
        <f ca="1">M113 + 1.96 * _xlfn.STDEV.P($M$4:M113)/SQRT(COUNT($M$4:M113))</f>
        <v>32.291865253426437</v>
      </c>
      <c r="O113" s="44">
        <f ca="1">M113 - 1.96 * _xlfn.STDEV.P($M$4:M113)/SQRT(COUNT($M$4:M113))</f>
        <v>31.999043837482674</v>
      </c>
      <c r="P113" s="44" t="e">
        <f ca="1">AVERAGE($L$4:L113)</f>
        <v>#N/A</v>
      </c>
      <c r="Q113" s="44" t="e">
        <f ca="1">P113 + 1.96 * _xlfn.STDEV.P($P$4:P113)/SQRT(COUNT($P$4:P113))</f>
        <v>#N/A</v>
      </c>
      <c r="R113" s="44" t="e">
        <f ca="1">P113 - 1.96 * _xlfn.STDEV.P($P$4:P113)/SQRT(COUNT($P$4:P113))</f>
        <v>#N/A</v>
      </c>
    </row>
    <row r="114" spans="1:18" ht="14.5" x14ac:dyDescent="0.35">
      <c r="A114" s="47">
        <v>111</v>
      </c>
      <c r="B114" s="48">
        <f t="shared" ca="1" si="8"/>
        <v>0.75568141489121743</v>
      </c>
      <c r="C114" s="49">
        <f ca="1">RANDBETWEEN(0,VLOOKUP($B114,IBusJSQ!$E$6:$G$24,3,TRUE))</f>
        <v>5</v>
      </c>
      <c r="D114" s="44">
        <f ca="1">RANDBETWEEN(0,VLOOKUP($B114,ItrainJSQ!$F$5:$G$9,2,TRUE))</f>
        <v>28782</v>
      </c>
      <c r="E114" s="44" t="e">
        <f ca="1">RANDBETWEEN(0,VLOOKUP($B114,ItrainNP!$G$11:$G$16,2,TRUE))</f>
        <v>#N/A</v>
      </c>
      <c r="F114" s="44">
        <f t="shared" ca="1" si="9"/>
        <v>27</v>
      </c>
      <c r="G114" s="44">
        <f t="shared" ca="1" si="10"/>
        <v>8</v>
      </c>
      <c r="H114" s="44">
        <f t="shared" ca="1" si="11"/>
        <v>4</v>
      </c>
      <c r="I114" s="50">
        <f t="shared" ca="1" si="12"/>
        <v>0.77790363711343968</v>
      </c>
      <c r="J114" s="50" t="e">
        <f t="shared" ca="1" si="13"/>
        <v>#N/A</v>
      </c>
      <c r="K114" s="52">
        <f t="shared" ca="1" si="14"/>
        <v>32.000000000000043</v>
      </c>
      <c r="L114" s="52" t="e">
        <f t="shared" ca="1" si="15"/>
        <v>#N/A</v>
      </c>
      <c r="M114" s="44">
        <f ca="1">AVERAGE($K$4:K114)</f>
        <v>32.14414414414415</v>
      </c>
      <c r="N114" s="44">
        <f ca="1">M114 + 1.96 * _xlfn.STDEV.P($M$4:M114)/SQRT(COUNT($M$4:M114))</f>
        <v>32.289420644855745</v>
      </c>
      <c r="O114" s="44">
        <f ca="1">M114 - 1.96 * _xlfn.STDEV.P($M$4:M114)/SQRT(COUNT($M$4:M114))</f>
        <v>31.998867643432558</v>
      </c>
      <c r="P114" s="44" t="e">
        <f ca="1">AVERAGE($L$4:L114)</f>
        <v>#N/A</v>
      </c>
      <c r="Q114" s="44" t="e">
        <f ca="1">P114 + 1.96 * _xlfn.STDEV.P($P$4:P114)/SQRT(COUNT($P$4:P114))</f>
        <v>#N/A</v>
      </c>
      <c r="R114" s="44" t="e">
        <f ca="1">P114 - 1.96 * _xlfn.STDEV.P($P$4:P114)/SQRT(COUNT($P$4:P114))</f>
        <v>#N/A</v>
      </c>
    </row>
    <row r="115" spans="1:18" ht="14.5" x14ac:dyDescent="0.35">
      <c r="A115" s="47">
        <v>112</v>
      </c>
      <c r="B115" s="48">
        <f t="shared" ca="1" si="8"/>
        <v>0.896990625705268</v>
      </c>
      <c r="C115" s="49">
        <f ca="1">RANDBETWEEN(0,VLOOKUP($B115,IBusJSQ!$E$6:$G$24,3,TRUE))</f>
        <v>6</v>
      </c>
      <c r="D115" s="44">
        <f ca="1">RANDBETWEEN(0,VLOOKUP($B115,ItrainJSQ!$F$5:$G$9,2,TRUE))</f>
        <v>1537</v>
      </c>
      <c r="E115" s="44" t="e">
        <f ca="1">RANDBETWEEN(0,VLOOKUP($B115,ItrainNP!$G$11:$G$16,2,TRUE))</f>
        <v>#N/A</v>
      </c>
      <c r="F115" s="44">
        <f t="shared" ca="1" si="9"/>
        <v>26</v>
      </c>
      <c r="G115" s="44">
        <f t="shared" ca="1" si="10"/>
        <v>8</v>
      </c>
      <c r="H115" s="44">
        <f t="shared" ca="1" si="11"/>
        <v>5</v>
      </c>
      <c r="I115" s="50">
        <f t="shared" ca="1" si="12"/>
        <v>0.91921284792749025</v>
      </c>
      <c r="J115" s="50" t="e">
        <f t="shared" ca="1" si="13"/>
        <v>#N/A</v>
      </c>
      <c r="K115" s="52">
        <f t="shared" ca="1" si="14"/>
        <v>32.000000000000043</v>
      </c>
      <c r="L115" s="52" t="e">
        <f t="shared" ca="1" si="15"/>
        <v>#N/A</v>
      </c>
      <c r="M115" s="44">
        <f ca="1">AVERAGE($K$4:K115)</f>
        <v>32.142857142857153</v>
      </c>
      <c r="N115" s="44">
        <f ca="1">M115 + 1.96 * _xlfn.STDEV.P($M$4:M115)/SQRT(COUNT($M$4:M115))</f>
        <v>32.287017313622293</v>
      </c>
      <c r="O115" s="44">
        <f ca="1">M115 - 1.96 * _xlfn.STDEV.P($M$4:M115)/SQRT(COUNT($M$4:M115))</f>
        <v>31.998696972092013</v>
      </c>
      <c r="P115" s="44" t="e">
        <f ca="1">AVERAGE($L$4:L115)</f>
        <v>#N/A</v>
      </c>
      <c r="Q115" s="44" t="e">
        <f ca="1">P115 + 1.96 * _xlfn.STDEV.P($P$4:P115)/SQRT(COUNT($P$4:P115))</f>
        <v>#N/A</v>
      </c>
      <c r="R115" s="44" t="e">
        <f ca="1">P115 - 1.96 * _xlfn.STDEV.P($P$4:P115)/SQRT(COUNT($P$4:P115))</f>
        <v>#N/A</v>
      </c>
    </row>
    <row r="116" spans="1:18" ht="14.5" x14ac:dyDescent="0.35">
      <c r="A116" s="47">
        <v>113</v>
      </c>
      <c r="B116" s="48">
        <f t="shared" ca="1" si="8"/>
        <v>0.49828637996445657</v>
      </c>
      <c r="C116" s="49">
        <f ca="1">RANDBETWEEN(0,VLOOKUP($B116,IBusJSQ!$E$6:$G$24,3,TRUE))</f>
        <v>4</v>
      </c>
      <c r="D116" s="44">
        <f ca="1">RANDBETWEEN(0,VLOOKUP($B116,ItrainJSQ!$F$5:$G$9,2,TRUE))</f>
        <v>1</v>
      </c>
      <c r="E116" s="44" t="e">
        <f ca="1">RANDBETWEEN(0,VLOOKUP($B116,ItrainNP!$G$11:$G$16,2,TRUE))</f>
        <v>#N/A</v>
      </c>
      <c r="F116" s="44">
        <f t="shared" ca="1" si="9"/>
        <v>27</v>
      </c>
      <c r="G116" s="44">
        <f t="shared" ca="1" si="10"/>
        <v>8</v>
      </c>
      <c r="H116" s="44">
        <f t="shared" ca="1" si="11"/>
        <v>5</v>
      </c>
      <c r="I116" s="50">
        <f t="shared" ca="1" si="12"/>
        <v>0.51981415774223438</v>
      </c>
      <c r="J116" s="50" t="e">
        <f t="shared" ca="1" si="13"/>
        <v>#N/A</v>
      </c>
      <c r="K116" s="52">
        <f t="shared" ca="1" si="14"/>
        <v>31.00000000000005</v>
      </c>
      <c r="L116" s="52" t="e">
        <f t="shared" ca="1" si="15"/>
        <v>#N/A</v>
      </c>
      <c r="M116" s="44">
        <f ca="1">AVERAGE($K$4:K116)</f>
        <v>32.132743362831867</v>
      </c>
      <c r="N116" s="44">
        <f ca="1">M116 + 1.96 * _xlfn.STDEV.P($M$4:M116)/SQRT(COUNT($M$4:M116))</f>
        <v>32.275812333486222</v>
      </c>
      <c r="O116" s="44">
        <f ca="1">M116 - 1.96 * _xlfn.STDEV.P($M$4:M116)/SQRT(COUNT($M$4:M116))</f>
        <v>31.989674392177513</v>
      </c>
      <c r="P116" s="44" t="e">
        <f ca="1">AVERAGE($L$4:L116)</f>
        <v>#N/A</v>
      </c>
      <c r="Q116" s="44" t="e">
        <f ca="1">P116 + 1.96 * _xlfn.STDEV.P($P$4:P116)/SQRT(COUNT($P$4:P116))</f>
        <v>#N/A</v>
      </c>
      <c r="R116" s="44" t="e">
        <f ca="1">P116 - 1.96 * _xlfn.STDEV.P($P$4:P116)/SQRT(COUNT($P$4:P116))</f>
        <v>#N/A</v>
      </c>
    </row>
    <row r="117" spans="1:18" ht="14.5" x14ac:dyDescent="0.35">
      <c r="A117" s="47">
        <v>114</v>
      </c>
      <c r="B117" s="48">
        <f t="shared" ca="1" si="8"/>
        <v>0.68075353615435397</v>
      </c>
      <c r="C117" s="49">
        <f ca="1">RANDBETWEEN(0,VLOOKUP($B117,IBusJSQ!$E$6:$G$24,3,TRUE))</f>
        <v>10</v>
      </c>
      <c r="D117" s="44">
        <f ca="1">RANDBETWEEN(0,VLOOKUP($B117,ItrainJSQ!$F$5:$G$9,2,TRUE))</f>
        <v>2</v>
      </c>
      <c r="E117" s="44" t="e">
        <f ca="1">RANDBETWEEN(0,VLOOKUP($B117,ItrainNP!$G$11:$G$16,2,TRUE))</f>
        <v>#N/A</v>
      </c>
      <c r="F117" s="44">
        <f t="shared" ca="1" si="9"/>
        <v>29</v>
      </c>
      <c r="G117" s="44">
        <f t="shared" ca="1" si="10"/>
        <v>8</v>
      </c>
      <c r="H117" s="44">
        <f t="shared" ca="1" si="11"/>
        <v>4</v>
      </c>
      <c r="I117" s="50">
        <f t="shared" ca="1" si="12"/>
        <v>0.70783686948768731</v>
      </c>
      <c r="J117" s="50" t="e">
        <f t="shared" ca="1" si="13"/>
        <v>#N/A</v>
      </c>
      <c r="K117" s="52">
        <f t="shared" ca="1" si="14"/>
        <v>39.000000000000021</v>
      </c>
      <c r="L117" s="52" t="e">
        <f t="shared" ca="1" si="15"/>
        <v>#N/A</v>
      </c>
      <c r="M117" s="44">
        <f ca="1">AVERAGE($K$4:K117)</f>
        <v>32.192982456140356</v>
      </c>
      <c r="N117" s="44">
        <f ca="1">M117 + 1.96 * _xlfn.STDEV.P($M$4:M117)/SQRT(COUNT($M$4:M117))</f>
        <v>32.334927836786527</v>
      </c>
      <c r="O117" s="44">
        <f ca="1">M117 - 1.96 * _xlfn.STDEV.P($M$4:M117)/SQRT(COUNT($M$4:M117))</f>
        <v>32.051037075494186</v>
      </c>
      <c r="P117" s="44" t="e">
        <f ca="1">AVERAGE($L$4:L117)</f>
        <v>#N/A</v>
      </c>
      <c r="Q117" s="44" t="e">
        <f ca="1">P117 + 1.96 * _xlfn.STDEV.P($P$4:P117)/SQRT(COUNT($P$4:P117))</f>
        <v>#N/A</v>
      </c>
      <c r="R117" s="44" t="e">
        <f ca="1">P117 - 1.96 * _xlfn.STDEV.P($P$4:P117)/SQRT(COUNT($P$4:P117))</f>
        <v>#N/A</v>
      </c>
    </row>
    <row r="118" spans="1:18" ht="14.5" x14ac:dyDescent="0.35">
      <c r="A118" s="47">
        <v>115</v>
      </c>
      <c r="B118" s="48">
        <f t="shared" ca="1" si="8"/>
        <v>0.47045988273688477</v>
      </c>
      <c r="C118" s="49">
        <f ca="1">RANDBETWEEN(0,VLOOKUP($B118,IBusJSQ!$E$6:$G$24,3,TRUE))</f>
        <v>4</v>
      </c>
      <c r="D118" s="44">
        <f ca="1">RANDBETWEEN(0,VLOOKUP($B118,ItrainJSQ!$F$5:$G$9,2,TRUE))</f>
        <v>3</v>
      </c>
      <c r="E118" s="44" t="e">
        <f ca="1">RANDBETWEEN(0,VLOOKUP($B118,ItrainNP!$G$11:$G$16,2,TRUE))</f>
        <v>#N/A</v>
      </c>
      <c r="F118" s="44">
        <f t="shared" ca="1" si="9"/>
        <v>28</v>
      </c>
      <c r="G118" s="44">
        <f t="shared" ca="1" si="10"/>
        <v>8</v>
      </c>
      <c r="H118" s="44">
        <f t="shared" ca="1" si="11"/>
        <v>4</v>
      </c>
      <c r="I118" s="50">
        <f t="shared" ca="1" si="12"/>
        <v>0.49268210495910697</v>
      </c>
      <c r="J118" s="50" t="e">
        <f t="shared" ca="1" si="13"/>
        <v>#N/A</v>
      </c>
      <c r="K118" s="52">
        <f t="shared" ca="1" si="14"/>
        <v>31.999999999999964</v>
      </c>
      <c r="L118" s="52" t="e">
        <f t="shared" ca="1" si="15"/>
        <v>#N/A</v>
      </c>
      <c r="M118" s="44">
        <f ca="1">AVERAGE($K$4:K118)</f>
        <v>32.191304347826097</v>
      </c>
      <c r="N118" s="44">
        <f ca="1">M118 + 1.96 * _xlfn.STDEV.P($M$4:M118)/SQRT(COUNT($M$4:M118))</f>
        <v>32.332144512517935</v>
      </c>
      <c r="O118" s="44">
        <f ca="1">M118 - 1.96 * _xlfn.STDEV.P($M$4:M118)/SQRT(COUNT($M$4:M118))</f>
        <v>32.05046418313426</v>
      </c>
      <c r="P118" s="44" t="e">
        <f ca="1">AVERAGE($L$4:L118)</f>
        <v>#N/A</v>
      </c>
      <c r="Q118" s="44" t="e">
        <f ca="1">P118 + 1.96 * _xlfn.STDEV.P($P$4:P118)/SQRT(COUNT($P$4:P118))</f>
        <v>#N/A</v>
      </c>
      <c r="R118" s="44" t="e">
        <f ca="1">P118 - 1.96 * _xlfn.STDEV.P($P$4:P118)/SQRT(COUNT($P$4:P118))</f>
        <v>#N/A</v>
      </c>
    </row>
    <row r="119" spans="1:18" ht="14.5" x14ac:dyDescent="0.35">
      <c r="A119" s="47">
        <v>116</v>
      </c>
      <c r="B119" s="48">
        <f t="shared" ca="1" si="8"/>
        <v>0.61909876888697268</v>
      </c>
      <c r="C119" s="49">
        <f ca="1">RANDBETWEEN(0,VLOOKUP($B119,IBusJSQ!$E$6:$G$24,3,TRUE))</f>
        <v>2</v>
      </c>
      <c r="D119" s="44">
        <f ca="1">RANDBETWEEN(0,VLOOKUP($B119,ItrainJSQ!$F$5:$G$9,2,TRUE))</f>
        <v>2</v>
      </c>
      <c r="E119" s="44" t="e">
        <f ca="1">RANDBETWEEN(0,VLOOKUP($B119,ItrainNP!$G$11:$G$16,2,TRUE))</f>
        <v>#N/A</v>
      </c>
      <c r="F119" s="44">
        <f t="shared" ca="1" si="9"/>
        <v>27</v>
      </c>
      <c r="G119" s="44">
        <f t="shared" ca="1" si="10"/>
        <v>8</v>
      </c>
      <c r="H119" s="44">
        <f t="shared" ca="1" si="11"/>
        <v>5</v>
      </c>
      <c r="I119" s="50">
        <f t="shared" ca="1" si="12"/>
        <v>0.63923765777586161</v>
      </c>
      <c r="J119" s="50" t="e">
        <f t="shared" ca="1" si="13"/>
        <v>#N/A</v>
      </c>
      <c r="K119" s="52">
        <f t="shared" ca="1" si="14"/>
        <v>29.000000000000057</v>
      </c>
      <c r="L119" s="52" t="e">
        <f t="shared" ca="1" si="15"/>
        <v>#N/A</v>
      </c>
      <c r="M119" s="44">
        <f ca="1">AVERAGE($K$4:K119)</f>
        <v>32.163793103448285</v>
      </c>
      <c r="N119" s="44">
        <f ca="1">M119 + 1.96 * _xlfn.STDEV.P($M$4:M119)/SQRT(COUNT($M$4:M119))</f>
        <v>32.303565174717384</v>
      </c>
      <c r="O119" s="44">
        <f ca="1">M119 - 1.96 * _xlfn.STDEV.P($M$4:M119)/SQRT(COUNT($M$4:M119))</f>
        <v>32.024021032179185</v>
      </c>
      <c r="P119" s="44" t="e">
        <f ca="1">AVERAGE($L$4:L119)</f>
        <v>#N/A</v>
      </c>
      <c r="Q119" s="44" t="e">
        <f ca="1">P119 + 1.96 * _xlfn.STDEV.P($P$4:P119)/SQRT(COUNT($P$4:P119))</f>
        <v>#N/A</v>
      </c>
      <c r="R119" s="44" t="e">
        <f ca="1">P119 - 1.96 * _xlfn.STDEV.P($P$4:P119)/SQRT(COUNT($P$4:P119))</f>
        <v>#N/A</v>
      </c>
    </row>
    <row r="120" spans="1:18" ht="14.5" x14ac:dyDescent="0.35">
      <c r="A120" s="47">
        <v>117</v>
      </c>
      <c r="B120" s="48">
        <f t="shared" ca="1" si="8"/>
        <v>0.53234374227766768</v>
      </c>
      <c r="C120" s="49">
        <f ca="1">RANDBETWEEN(0,VLOOKUP($B120,IBusJSQ!$E$6:$G$24,3,TRUE))</f>
        <v>5</v>
      </c>
      <c r="D120" s="44">
        <f ca="1">RANDBETWEEN(0,VLOOKUP($B120,ItrainJSQ!$F$5:$G$9,2,TRUE))</f>
        <v>4</v>
      </c>
      <c r="E120" s="44" t="e">
        <f ca="1">RANDBETWEEN(0,VLOOKUP($B120,ItrainNP!$G$11:$G$16,2,TRUE))</f>
        <v>#N/A</v>
      </c>
      <c r="F120" s="44">
        <f t="shared" ca="1" si="9"/>
        <v>24</v>
      </c>
      <c r="G120" s="44">
        <f t="shared" ca="1" si="10"/>
        <v>7</v>
      </c>
      <c r="H120" s="44">
        <f t="shared" ca="1" si="11"/>
        <v>5</v>
      </c>
      <c r="I120" s="50">
        <f t="shared" ca="1" si="12"/>
        <v>0.5524826311665566</v>
      </c>
      <c r="J120" s="50" t="e">
        <f t="shared" ca="1" si="13"/>
        <v>#N/A</v>
      </c>
      <c r="K120" s="52">
        <f t="shared" ca="1" si="14"/>
        <v>29.000000000000057</v>
      </c>
      <c r="L120" s="52" t="e">
        <f t="shared" ca="1" si="15"/>
        <v>#N/A</v>
      </c>
      <c r="M120" s="44">
        <f ca="1">AVERAGE($K$4:K120)</f>
        <v>32.136752136752143</v>
      </c>
      <c r="N120" s="44">
        <f ca="1">M120 + 1.96 * _xlfn.STDEV.P($M$4:M120)/SQRT(COUNT($M$4:M120))</f>
        <v>32.275492898056456</v>
      </c>
      <c r="O120" s="44">
        <f ca="1">M120 - 1.96 * _xlfn.STDEV.P($M$4:M120)/SQRT(COUNT($M$4:M120))</f>
        <v>31.998011375447827</v>
      </c>
      <c r="P120" s="44" t="e">
        <f ca="1">AVERAGE($L$4:L120)</f>
        <v>#N/A</v>
      </c>
      <c r="Q120" s="44" t="e">
        <f ca="1">P120 + 1.96 * _xlfn.STDEV.P($P$4:P120)/SQRT(COUNT($P$4:P120))</f>
        <v>#N/A</v>
      </c>
      <c r="R120" s="44" t="e">
        <f ca="1">P120 - 1.96 * _xlfn.STDEV.P($P$4:P120)/SQRT(COUNT($P$4:P120))</f>
        <v>#N/A</v>
      </c>
    </row>
    <row r="121" spans="1:18" ht="14.5" x14ac:dyDescent="0.35">
      <c r="A121" s="47">
        <v>118</v>
      </c>
      <c r="B121" s="48">
        <f t="shared" ca="1" si="8"/>
        <v>0.77026999334754853</v>
      </c>
      <c r="C121" s="49">
        <f ca="1">RANDBETWEEN(0,VLOOKUP($B121,IBusJSQ!$E$6:$G$24,3,TRUE))</f>
        <v>12</v>
      </c>
      <c r="D121" s="44">
        <f ca="1">RANDBETWEEN(0,VLOOKUP($B121,ItrainJSQ!$F$5:$G$9,2,TRUE))</f>
        <v>8240</v>
      </c>
      <c r="E121" s="44" t="e">
        <f ca="1">RANDBETWEEN(0,VLOOKUP($B121,ItrainNP!$G$11:$G$16,2,TRUE))</f>
        <v>#N/A</v>
      </c>
      <c r="F121" s="44">
        <f t="shared" ca="1" si="9"/>
        <v>28</v>
      </c>
      <c r="G121" s="44">
        <f t="shared" ca="1" si="10"/>
        <v>7</v>
      </c>
      <c r="H121" s="44">
        <f t="shared" ca="1" si="11"/>
        <v>5</v>
      </c>
      <c r="I121" s="50">
        <f t="shared" ca="1" si="12"/>
        <v>0.79804777112532632</v>
      </c>
      <c r="J121" s="50" t="e">
        <f t="shared" ca="1" si="13"/>
        <v>#N/A</v>
      </c>
      <c r="K121" s="52">
        <f t="shared" ca="1" si="14"/>
        <v>40.000000000000014</v>
      </c>
      <c r="L121" s="52" t="e">
        <f t="shared" ca="1" si="15"/>
        <v>#N/A</v>
      </c>
      <c r="M121" s="44">
        <f ca="1">AVERAGE($K$4:K121)</f>
        <v>32.203389830508485</v>
      </c>
      <c r="N121" s="44">
        <f ca="1">M121 + 1.96 * _xlfn.STDEV.P($M$4:M121)/SQRT(COUNT($M$4:M121))</f>
        <v>32.341065285954649</v>
      </c>
      <c r="O121" s="44">
        <f ca="1">M121 - 1.96 * _xlfn.STDEV.P($M$4:M121)/SQRT(COUNT($M$4:M121))</f>
        <v>32.065714375062321</v>
      </c>
      <c r="P121" s="44" t="e">
        <f ca="1">AVERAGE($L$4:L121)</f>
        <v>#N/A</v>
      </c>
      <c r="Q121" s="44" t="e">
        <f ca="1">P121 + 1.96 * _xlfn.STDEV.P($P$4:P121)/SQRT(COUNT($P$4:P121))</f>
        <v>#N/A</v>
      </c>
      <c r="R121" s="44" t="e">
        <f ca="1">P121 - 1.96 * _xlfn.STDEV.P($P$4:P121)/SQRT(COUNT($P$4:P121))</f>
        <v>#N/A</v>
      </c>
    </row>
    <row r="122" spans="1:18" ht="14.5" x14ac:dyDescent="0.35">
      <c r="A122" s="47">
        <v>119</v>
      </c>
      <c r="B122" s="48">
        <f t="shared" ca="1" si="8"/>
        <v>0.61126836839062171</v>
      </c>
      <c r="C122" s="49">
        <f ca="1">RANDBETWEEN(0,VLOOKUP($B122,IBusJSQ!$E$6:$G$24,3,TRUE))</f>
        <v>6</v>
      </c>
      <c r="D122" s="44">
        <f ca="1">RANDBETWEEN(0,VLOOKUP($B122,ItrainJSQ!$F$5:$G$9,2,TRUE))</f>
        <v>4</v>
      </c>
      <c r="E122" s="44" t="e">
        <f ca="1">RANDBETWEEN(0,VLOOKUP($B122,ItrainNP!$G$11:$G$16,2,TRUE))</f>
        <v>#N/A</v>
      </c>
      <c r="F122" s="44">
        <f t="shared" ca="1" si="9"/>
        <v>28</v>
      </c>
      <c r="G122" s="44">
        <f t="shared" ca="1" si="10"/>
        <v>8</v>
      </c>
      <c r="H122" s="44">
        <f t="shared" ca="1" si="11"/>
        <v>4</v>
      </c>
      <c r="I122" s="50">
        <f t="shared" ca="1" si="12"/>
        <v>0.63487947950173285</v>
      </c>
      <c r="J122" s="50" t="e">
        <f t="shared" ca="1" si="13"/>
        <v>#N/A</v>
      </c>
      <c r="K122" s="52">
        <f t="shared" ca="1" si="14"/>
        <v>34.000000000000043</v>
      </c>
      <c r="L122" s="52" t="e">
        <f t="shared" ca="1" si="15"/>
        <v>#N/A</v>
      </c>
      <c r="M122" s="44">
        <f ca="1">AVERAGE($K$4:K122)</f>
        <v>32.21848739495799</v>
      </c>
      <c r="N122" s="44">
        <f ca="1">M122 + 1.96 * _xlfn.STDEV.P($M$4:M122)/SQRT(COUNT($M$4:M122))</f>
        <v>32.355103920525622</v>
      </c>
      <c r="O122" s="44">
        <f ca="1">M122 - 1.96 * _xlfn.STDEV.P($M$4:M122)/SQRT(COUNT($M$4:M122))</f>
        <v>32.081870869390357</v>
      </c>
      <c r="P122" s="44" t="e">
        <f ca="1">AVERAGE($L$4:L122)</f>
        <v>#N/A</v>
      </c>
      <c r="Q122" s="44" t="e">
        <f ca="1">P122 + 1.96 * _xlfn.STDEV.P($P$4:P122)/SQRT(COUNT($P$4:P122))</f>
        <v>#N/A</v>
      </c>
      <c r="R122" s="44" t="e">
        <f ca="1">P122 - 1.96 * _xlfn.STDEV.P($P$4:P122)/SQRT(COUNT($P$4:P122))</f>
        <v>#N/A</v>
      </c>
    </row>
    <row r="123" spans="1:18" ht="14.5" x14ac:dyDescent="0.35">
      <c r="A123" s="47">
        <v>120</v>
      </c>
      <c r="B123" s="48">
        <f t="shared" ca="1" si="8"/>
        <v>0.912079385938384</v>
      </c>
      <c r="C123" s="49">
        <f ca="1">RANDBETWEEN(0,VLOOKUP($B123,IBusJSQ!$E$6:$G$24,3,TRUE))</f>
        <v>1</v>
      </c>
      <c r="D123" s="44">
        <f ca="1">RANDBETWEEN(0,VLOOKUP($B123,ItrainJSQ!$F$5:$G$9,2,TRUE))</f>
        <v>3383</v>
      </c>
      <c r="E123" s="44" t="e">
        <f ca="1">RANDBETWEEN(0,VLOOKUP($B123,ItrainNP!$G$11:$G$16,2,TRUE))</f>
        <v>#N/A</v>
      </c>
      <c r="F123" s="44">
        <f t="shared" ca="1" si="9"/>
        <v>29</v>
      </c>
      <c r="G123" s="44">
        <f t="shared" ca="1" si="10"/>
        <v>7</v>
      </c>
      <c r="H123" s="44">
        <f t="shared" ca="1" si="11"/>
        <v>5</v>
      </c>
      <c r="I123" s="50">
        <f t="shared" ca="1" si="12"/>
        <v>0.93291271927171737</v>
      </c>
      <c r="J123" s="50" t="e">
        <f t="shared" ca="1" si="13"/>
        <v>#N/A</v>
      </c>
      <c r="K123" s="52">
        <f t="shared" ca="1" si="14"/>
        <v>30.000000000000053</v>
      </c>
      <c r="L123" s="52" t="e">
        <f t="shared" ca="1" si="15"/>
        <v>#N/A</v>
      </c>
      <c r="M123" s="44">
        <f ca="1">AVERAGE($K$4:K123)</f>
        <v>32.20000000000001</v>
      </c>
      <c r="N123" s="44">
        <f ca="1">M123 + 1.96 * _xlfn.STDEV.P($M$4:M123)/SQRT(COUNT($M$4:M123))</f>
        <v>32.335585174451282</v>
      </c>
      <c r="O123" s="44">
        <f ca="1">M123 - 1.96 * _xlfn.STDEV.P($M$4:M123)/SQRT(COUNT($M$4:M123))</f>
        <v>32.064414825548738</v>
      </c>
      <c r="P123" s="44" t="e">
        <f ca="1">AVERAGE($L$4:L123)</f>
        <v>#N/A</v>
      </c>
      <c r="Q123" s="44" t="e">
        <f ca="1">P123 + 1.96 * _xlfn.STDEV.P($P$4:P123)/SQRT(COUNT($P$4:P123))</f>
        <v>#N/A</v>
      </c>
      <c r="R123" s="44" t="e">
        <f ca="1">P123 - 1.96 * _xlfn.STDEV.P($P$4:P123)/SQRT(COUNT($P$4:P123))</f>
        <v>#N/A</v>
      </c>
    </row>
    <row r="124" spans="1:18" ht="14.5" x14ac:dyDescent="0.35">
      <c r="A124" s="47">
        <v>121</v>
      </c>
      <c r="B124" s="48">
        <f t="shared" ca="1" si="8"/>
        <v>0.34651997485866276</v>
      </c>
      <c r="C124" s="49">
        <f ca="1">RANDBETWEEN(0,VLOOKUP($B124,IBusJSQ!$E$6:$G$24,3,TRUE))</f>
        <v>2</v>
      </c>
      <c r="D124" s="44">
        <f ca="1">RANDBETWEEN(0,VLOOKUP($B124,ItrainJSQ!$F$5:$G$9,2,TRUE))</f>
        <v>2</v>
      </c>
      <c r="E124" s="44" t="e">
        <f ca="1">RANDBETWEEN(0,VLOOKUP($B124,ItrainNP!$G$11:$G$16,2,TRUE))</f>
        <v>#N/A</v>
      </c>
      <c r="F124" s="44">
        <f t="shared" ca="1" si="9"/>
        <v>26</v>
      </c>
      <c r="G124" s="44">
        <f t="shared" ca="1" si="10"/>
        <v>8</v>
      </c>
      <c r="H124" s="44">
        <f t="shared" ca="1" si="11"/>
        <v>4</v>
      </c>
      <c r="I124" s="50">
        <f t="shared" ca="1" si="12"/>
        <v>0.36596441930310719</v>
      </c>
      <c r="J124" s="50" t="e">
        <f t="shared" ca="1" si="13"/>
        <v>#N/A</v>
      </c>
      <c r="K124" s="52">
        <f t="shared" ca="1" si="14"/>
        <v>27.999999999999979</v>
      </c>
      <c r="L124" s="52" t="e">
        <f t="shared" ca="1" si="15"/>
        <v>#N/A</v>
      </c>
      <c r="M124" s="44">
        <f ca="1">AVERAGE($K$4:K124)</f>
        <v>32.165289256198356</v>
      </c>
      <c r="N124" s="44">
        <f ca="1">M124 + 1.96 * _xlfn.STDEV.P($M$4:M124)/SQRT(COUNT($M$4:M124))</f>
        <v>32.299881503135168</v>
      </c>
      <c r="O124" s="44">
        <f ca="1">M124 - 1.96 * _xlfn.STDEV.P($M$4:M124)/SQRT(COUNT($M$4:M124))</f>
        <v>32.030697009261544</v>
      </c>
      <c r="P124" s="44" t="e">
        <f ca="1">AVERAGE($L$4:L124)</f>
        <v>#N/A</v>
      </c>
      <c r="Q124" s="44" t="e">
        <f ca="1">P124 + 1.96 * _xlfn.STDEV.P($P$4:P124)/SQRT(COUNT($P$4:P124))</f>
        <v>#N/A</v>
      </c>
      <c r="R124" s="44" t="e">
        <f ca="1">P124 - 1.96 * _xlfn.STDEV.P($P$4:P124)/SQRT(COUNT($P$4:P124))</f>
        <v>#N/A</v>
      </c>
    </row>
    <row r="125" spans="1:18" ht="14.5" x14ac:dyDescent="0.35">
      <c r="A125" s="47">
        <v>122</v>
      </c>
      <c r="B125" s="48">
        <f t="shared" ca="1" si="8"/>
        <v>0.60570454286982178</v>
      </c>
      <c r="C125" s="49">
        <f ca="1">RANDBETWEEN(0,VLOOKUP($B125,IBusJSQ!$E$6:$G$24,3,TRUE))</f>
        <v>9</v>
      </c>
      <c r="D125" s="44">
        <f ca="1">RANDBETWEEN(0,VLOOKUP($B125,ItrainJSQ!$F$5:$G$9,2,TRUE))</f>
        <v>1</v>
      </c>
      <c r="E125" s="44" t="e">
        <f ca="1">RANDBETWEEN(0,VLOOKUP($B125,ItrainNP!$G$11:$G$16,2,TRUE))</f>
        <v>#N/A</v>
      </c>
      <c r="F125" s="44">
        <f t="shared" ca="1" si="9"/>
        <v>28</v>
      </c>
      <c r="G125" s="44">
        <f t="shared" ca="1" si="10"/>
        <v>8</v>
      </c>
      <c r="H125" s="44">
        <f t="shared" ca="1" si="11"/>
        <v>4</v>
      </c>
      <c r="I125" s="50">
        <f t="shared" ca="1" si="12"/>
        <v>0.63139898731426625</v>
      </c>
      <c r="J125" s="50" t="e">
        <f t="shared" ca="1" si="13"/>
        <v>#N/A</v>
      </c>
      <c r="K125" s="52">
        <f t="shared" ca="1" si="14"/>
        <v>37.000000000000028</v>
      </c>
      <c r="L125" s="52" t="e">
        <f t="shared" ca="1" si="15"/>
        <v>#N/A</v>
      </c>
      <c r="M125" s="44">
        <f ca="1">AVERAGE($K$4:K125)</f>
        <v>32.204918032786892</v>
      </c>
      <c r="N125" s="44">
        <f ca="1">M125 + 1.96 * _xlfn.STDEV.P($M$4:M125)/SQRT(COUNT($M$4:M125))</f>
        <v>32.338505588864095</v>
      </c>
      <c r="O125" s="44">
        <f ca="1">M125 - 1.96 * _xlfn.STDEV.P($M$4:M125)/SQRT(COUNT($M$4:M125))</f>
        <v>32.07133047670969</v>
      </c>
      <c r="P125" s="44" t="e">
        <f ca="1">AVERAGE($L$4:L125)</f>
        <v>#N/A</v>
      </c>
      <c r="Q125" s="44" t="e">
        <f ca="1">P125 + 1.96 * _xlfn.STDEV.P($P$4:P125)/SQRT(COUNT($P$4:P125))</f>
        <v>#N/A</v>
      </c>
      <c r="R125" s="44" t="e">
        <f ca="1">P125 - 1.96 * _xlfn.STDEV.P($P$4:P125)/SQRT(COUNT($P$4:P125))</f>
        <v>#N/A</v>
      </c>
    </row>
    <row r="126" spans="1:18" ht="14.5" x14ac:dyDescent="0.35">
      <c r="A126" s="47">
        <v>123</v>
      </c>
      <c r="B126" s="48">
        <f t="shared" ca="1" si="8"/>
        <v>0.78799395959900953</v>
      </c>
      <c r="C126" s="49">
        <f ca="1">RANDBETWEEN(0,VLOOKUP($B126,IBusJSQ!$E$6:$G$24,3,TRUE))</f>
        <v>2</v>
      </c>
      <c r="D126" s="44">
        <f ca="1">RANDBETWEEN(0,VLOOKUP($B126,ItrainJSQ!$F$5:$G$9,2,TRUE))</f>
        <v>11837</v>
      </c>
      <c r="E126" s="44" t="e">
        <f ca="1">RANDBETWEEN(0,VLOOKUP($B126,ItrainNP!$G$11:$G$16,2,TRUE))</f>
        <v>#N/A</v>
      </c>
      <c r="F126" s="44">
        <f t="shared" ca="1" si="9"/>
        <v>26</v>
      </c>
      <c r="G126" s="44">
        <f t="shared" ca="1" si="10"/>
        <v>7</v>
      </c>
      <c r="H126" s="44">
        <f t="shared" ca="1" si="11"/>
        <v>5</v>
      </c>
      <c r="I126" s="50">
        <f t="shared" ca="1" si="12"/>
        <v>0.80743840404345402</v>
      </c>
      <c r="J126" s="50" t="e">
        <f t="shared" ca="1" si="13"/>
        <v>#N/A</v>
      </c>
      <c r="K126" s="52">
        <f t="shared" ca="1" si="14"/>
        <v>28.00000000000006</v>
      </c>
      <c r="L126" s="52" t="e">
        <f t="shared" ca="1" si="15"/>
        <v>#N/A</v>
      </c>
      <c r="M126" s="44">
        <f ca="1">AVERAGE($K$4:K126)</f>
        <v>32.170731707317081</v>
      </c>
      <c r="N126" s="44">
        <f ca="1">M126 + 1.96 * _xlfn.STDEV.P($M$4:M126)/SQRT(COUNT($M$4:M126))</f>
        <v>32.303351005926579</v>
      </c>
      <c r="O126" s="44">
        <f ca="1">M126 - 1.96 * _xlfn.STDEV.P($M$4:M126)/SQRT(COUNT($M$4:M126))</f>
        <v>32.038112408707583</v>
      </c>
      <c r="P126" s="44" t="e">
        <f ca="1">AVERAGE($L$4:L126)</f>
        <v>#N/A</v>
      </c>
      <c r="Q126" s="44" t="e">
        <f ca="1">P126 + 1.96 * _xlfn.STDEV.P($P$4:P126)/SQRT(COUNT($P$4:P126))</f>
        <v>#N/A</v>
      </c>
      <c r="R126" s="44" t="e">
        <f ca="1">P126 - 1.96 * _xlfn.STDEV.P($P$4:P126)/SQRT(COUNT($P$4:P126))</f>
        <v>#N/A</v>
      </c>
    </row>
    <row r="127" spans="1:18" ht="14.5" x14ac:dyDescent="0.35">
      <c r="A127" s="47">
        <v>124</v>
      </c>
      <c r="B127" s="48">
        <f t="shared" ca="1" si="8"/>
        <v>0.6099305826827377</v>
      </c>
      <c r="C127" s="49">
        <f ca="1">RANDBETWEEN(0,VLOOKUP($B127,IBusJSQ!$E$6:$G$24,3,TRUE))</f>
        <v>1</v>
      </c>
      <c r="D127" s="44">
        <f ca="1">RANDBETWEEN(0,VLOOKUP($B127,ItrainJSQ!$F$5:$G$9,2,TRUE))</f>
        <v>4</v>
      </c>
      <c r="E127" s="44" t="e">
        <f ca="1">RANDBETWEEN(0,VLOOKUP($B127,ItrainNP!$G$11:$G$16,2,TRUE))</f>
        <v>#N/A</v>
      </c>
      <c r="F127" s="44">
        <f t="shared" ca="1" si="9"/>
        <v>29</v>
      </c>
      <c r="G127" s="44">
        <f t="shared" ca="1" si="10"/>
        <v>7</v>
      </c>
      <c r="H127" s="44">
        <f t="shared" ca="1" si="11"/>
        <v>4</v>
      </c>
      <c r="I127" s="50">
        <f t="shared" ca="1" si="12"/>
        <v>0.63076391601607107</v>
      </c>
      <c r="J127" s="50" t="e">
        <f t="shared" ca="1" si="13"/>
        <v>#N/A</v>
      </c>
      <c r="K127" s="52">
        <f t="shared" ca="1" si="14"/>
        <v>30.000000000000053</v>
      </c>
      <c r="L127" s="52" t="e">
        <f t="shared" ca="1" si="15"/>
        <v>#N/A</v>
      </c>
      <c r="M127" s="44">
        <f ca="1">AVERAGE($K$4:K127)</f>
        <v>32.153225806451623</v>
      </c>
      <c r="N127" s="44">
        <f ca="1">M127 + 1.96 * _xlfn.STDEV.P($M$4:M127)/SQRT(COUNT($M$4:M127))</f>
        <v>32.284902276303413</v>
      </c>
      <c r="O127" s="44">
        <f ca="1">M127 - 1.96 * _xlfn.STDEV.P($M$4:M127)/SQRT(COUNT($M$4:M127))</f>
        <v>32.021549336599833</v>
      </c>
      <c r="P127" s="44" t="e">
        <f ca="1">AVERAGE($L$4:L127)</f>
        <v>#N/A</v>
      </c>
      <c r="Q127" s="44" t="e">
        <f ca="1">P127 + 1.96 * _xlfn.STDEV.P($P$4:P127)/SQRT(COUNT($P$4:P127))</f>
        <v>#N/A</v>
      </c>
      <c r="R127" s="44" t="e">
        <f ca="1">P127 - 1.96 * _xlfn.STDEV.P($P$4:P127)/SQRT(COUNT($P$4:P127))</f>
        <v>#N/A</v>
      </c>
    </row>
    <row r="128" spans="1:18" ht="14.5" x14ac:dyDescent="0.35">
      <c r="A128" s="47">
        <v>125</v>
      </c>
      <c r="B128" s="48">
        <f t="shared" ca="1" si="8"/>
        <v>0.45819986370727228</v>
      </c>
      <c r="C128" s="49">
        <f ca="1">RANDBETWEEN(0,VLOOKUP($B128,IBusJSQ!$E$6:$G$24,3,TRUE))</f>
        <v>8</v>
      </c>
      <c r="D128" s="44">
        <f ca="1">RANDBETWEEN(0,VLOOKUP($B128,ItrainJSQ!$F$5:$G$9,2,TRUE))</f>
        <v>1</v>
      </c>
      <c r="E128" s="44" t="e">
        <f ca="1">RANDBETWEEN(0,VLOOKUP($B128,ItrainNP!$G$11:$G$16,2,TRUE))</f>
        <v>#N/A</v>
      </c>
      <c r="F128" s="44">
        <f t="shared" ca="1" si="9"/>
        <v>25</v>
      </c>
      <c r="G128" s="44">
        <f t="shared" ca="1" si="10"/>
        <v>8</v>
      </c>
      <c r="H128" s="44">
        <f t="shared" ca="1" si="11"/>
        <v>4</v>
      </c>
      <c r="I128" s="50">
        <f t="shared" ca="1" si="12"/>
        <v>0.48111653037393898</v>
      </c>
      <c r="J128" s="50" t="e">
        <f t="shared" ca="1" si="13"/>
        <v>#N/A</v>
      </c>
      <c r="K128" s="52">
        <f t="shared" ca="1" si="14"/>
        <v>33.000000000000043</v>
      </c>
      <c r="L128" s="52" t="e">
        <f t="shared" ca="1" si="15"/>
        <v>#N/A</v>
      </c>
      <c r="M128" s="44">
        <f ca="1">AVERAGE($K$4:K128)</f>
        <v>32.160000000000011</v>
      </c>
      <c r="N128" s="44">
        <f ca="1">M128 + 1.96 * _xlfn.STDEV.P($M$4:M128)/SQRT(COUNT($M$4:M128))</f>
        <v>32.290742042576539</v>
      </c>
      <c r="O128" s="44">
        <f ca="1">M128 - 1.96 * _xlfn.STDEV.P($M$4:M128)/SQRT(COUNT($M$4:M128))</f>
        <v>32.029257957423482</v>
      </c>
      <c r="P128" s="44" t="e">
        <f ca="1">AVERAGE($L$4:L128)</f>
        <v>#N/A</v>
      </c>
      <c r="Q128" s="44" t="e">
        <f ca="1">P128 + 1.96 * _xlfn.STDEV.P($P$4:P128)/SQRT(COUNT($P$4:P128))</f>
        <v>#N/A</v>
      </c>
      <c r="R128" s="44" t="e">
        <f ca="1">P128 - 1.96 * _xlfn.STDEV.P($P$4:P128)/SQRT(COUNT($P$4:P128))</f>
        <v>#N/A</v>
      </c>
    </row>
    <row r="129" spans="1:18" ht="14.5" x14ac:dyDescent="0.35">
      <c r="A129" s="47">
        <v>126</v>
      </c>
      <c r="B129" s="48">
        <f t="shared" ca="1" si="8"/>
        <v>0.4273453780599632</v>
      </c>
      <c r="C129" s="49">
        <f ca="1">RANDBETWEEN(0,VLOOKUP($B129,IBusJSQ!$E$6:$G$24,3,TRUE))</f>
        <v>1</v>
      </c>
      <c r="D129" s="44">
        <f ca="1">RANDBETWEEN(0,VLOOKUP($B129,ItrainJSQ!$F$5:$G$9,2,TRUE))</f>
        <v>2</v>
      </c>
      <c r="E129" s="44" t="e">
        <f ca="1">RANDBETWEEN(0,VLOOKUP($B129,ItrainNP!$G$11:$G$16,2,TRUE))</f>
        <v>#N/A</v>
      </c>
      <c r="F129" s="44">
        <f t="shared" ca="1" si="9"/>
        <v>29</v>
      </c>
      <c r="G129" s="44">
        <f t="shared" ca="1" si="10"/>
        <v>8</v>
      </c>
      <c r="H129" s="44">
        <f t="shared" ca="1" si="11"/>
        <v>4</v>
      </c>
      <c r="I129" s="50">
        <f t="shared" ca="1" si="12"/>
        <v>0.44817871139329651</v>
      </c>
      <c r="J129" s="50" t="e">
        <f t="shared" ca="1" si="13"/>
        <v>#N/A</v>
      </c>
      <c r="K129" s="52">
        <f t="shared" ca="1" si="14"/>
        <v>29.999999999999972</v>
      </c>
      <c r="L129" s="52" t="e">
        <f t="shared" ca="1" si="15"/>
        <v>#N/A</v>
      </c>
      <c r="M129" s="44">
        <f ca="1">AVERAGE($K$4:K129)</f>
        <v>32.142857142857153</v>
      </c>
      <c r="N129" s="44">
        <f ca="1">M129 + 1.96 * _xlfn.STDEV.P($M$4:M129)/SQRT(COUNT($M$4:M129))</f>
        <v>32.272689111791856</v>
      </c>
      <c r="O129" s="44">
        <f ca="1">M129 - 1.96 * _xlfn.STDEV.P($M$4:M129)/SQRT(COUNT($M$4:M129))</f>
        <v>32.013025173922451</v>
      </c>
      <c r="P129" s="44" t="e">
        <f ca="1">AVERAGE($L$4:L129)</f>
        <v>#N/A</v>
      </c>
      <c r="Q129" s="44" t="e">
        <f ca="1">P129 + 1.96 * _xlfn.STDEV.P($P$4:P129)/SQRT(COUNT($P$4:P129))</f>
        <v>#N/A</v>
      </c>
      <c r="R129" s="44" t="e">
        <f ca="1">P129 - 1.96 * _xlfn.STDEV.P($P$4:P129)/SQRT(COUNT($P$4:P129))</f>
        <v>#N/A</v>
      </c>
    </row>
    <row r="130" spans="1:18" ht="14.5" x14ac:dyDescent="0.35">
      <c r="A130" s="47">
        <v>127</v>
      </c>
      <c r="B130" s="48">
        <f t="shared" ca="1" si="8"/>
        <v>0.34443112022064226</v>
      </c>
      <c r="C130" s="49">
        <f ca="1">RANDBETWEEN(0,VLOOKUP($B130,IBusJSQ!$E$6:$G$24,3,TRUE))</f>
        <v>5</v>
      </c>
      <c r="D130" s="44">
        <f ca="1">RANDBETWEEN(0,VLOOKUP($B130,ItrainJSQ!$F$5:$G$9,2,TRUE))</f>
        <v>4</v>
      </c>
      <c r="E130" s="44" t="e">
        <f ca="1">RANDBETWEEN(0,VLOOKUP($B130,ItrainNP!$G$11:$G$16,2,TRUE))</f>
        <v>#N/A</v>
      </c>
      <c r="F130" s="44">
        <f t="shared" ca="1" si="9"/>
        <v>27</v>
      </c>
      <c r="G130" s="44">
        <f t="shared" ca="1" si="10"/>
        <v>8</v>
      </c>
      <c r="H130" s="44">
        <f t="shared" ca="1" si="11"/>
        <v>4</v>
      </c>
      <c r="I130" s="50">
        <f t="shared" ca="1" si="12"/>
        <v>0.36665334244286446</v>
      </c>
      <c r="J130" s="50" t="e">
        <f t="shared" ca="1" si="13"/>
        <v>#N/A</v>
      </c>
      <c r="K130" s="52">
        <f t="shared" ca="1" si="14"/>
        <v>31.999999999999964</v>
      </c>
      <c r="L130" s="52" t="e">
        <f t="shared" ca="1" si="15"/>
        <v>#N/A</v>
      </c>
      <c r="M130" s="44">
        <f ca="1">AVERAGE($K$4:K130)</f>
        <v>32.141732283464577</v>
      </c>
      <c r="N130" s="44">
        <f ca="1">M130 + 1.96 * _xlfn.STDEV.P($M$4:M130)/SQRT(COUNT($M$4:M130))</f>
        <v>32.270667156981958</v>
      </c>
      <c r="O130" s="44">
        <f ca="1">M130 - 1.96 * _xlfn.STDEV.P($M$4:M130)/SQRT(COUNT($M$4:M130))</f>
        <v>32.012797409947197</v>
      </c>
      <c r="P130" s="44" t="e">
        <f ca="1">AVERAGE($L$4:L130)</f>
        <v>#N/A</v>
      </c>
      <c r="Q130" s="44" t="e">
        <f ca="1">P130 + 1.96 * _xlfn.STDEV.P($P$4:P130)/SQRT(COUNT($P$4:P130))</f>
        <v>#N/A</v>
      </c>
      <c r="R130" s="44" t="e">
        <f ca="1">P130 - 1.96 * _xlfn.STDEV.P($P$4:P130)/SQRT(COUNT($P$4:P130))</f>
        <v>#N/A</v>
      </c>
    </row>
    <row r="131" spans="1:18" ht="14.5" x14ac:dyDescent="0.35">
      <c r="A131" s="47">
        <v>128</v>
      </c>
      <c r="B131" s="48">
        <f t="shared" ca="1" si="8"/>
        <v>0.86141954771042939</v>
      </c>
      <c r="C131" s="49">
        <f ca="1">RANDBETWEEN(0,VLOOKUP($B131,IBusJSQ!$E$6:$G$24,3,TRUE))</f>
        <v>2</v>
      </c>
      <c r="D131" s="44">
        <f ca="1">RANDBETWEEN(0,VLOOKUP($B131,ItrainJSQ!$F$5:$G$9,2,TRUE))</f>
        <v>1343</v>
      </c>
      <c r="E131" s="44" t="e">
        <f ca="1">RANDBETWEEN(0,VLOOKUP($B131,ItrainNP!$G$11:$G$16,2,TRUE))</f>
        <v>#N/A</v>
      </c>
      <c r="F131" s="44">
        <f t="shared" ca="1" si="9"/>
        <v>29</v>
      </c>
      <c r="G131" s="44">
        <f t="shared" ca="1" si="10"/>
        <v>8</v>
      </c>
      <c r="H131" s="44">
        <f t="shared" ca="1" si="11"/>
        <v>4</v>
      </c>
      <c r="I131" s="50">
        <f t="shared" ca="1" si="12"/>
        <v>0.8829473254882072</v>
      </c>
      <c r="J131" s="50" t="e">
        <f t="shared" ca="1" si="13"/>
        <v>#N/A</v>
      </c>
      <c r="K131" s="52">
        <f t="shared" ca="1" si="14"/>
        <v>31.00000000000005</v>
      </c>
      <c r="L131" s="52" t="e">
        <f t="shared" ca="1" si="15"/>
        <v>#N/A</v>
      </c>
      <c r="M131" s="44">
        <f ca="1">AVERAGE($K$4:K131)</f>
        <v>32.132812500000007</v>
      </c>
      <c r="N131" s="44">
        <f ca="1">M131 + 1.96 * _xlfn.STDEV.P($M$4:M131)/SQRT(COUNT($M$4:M131))</f>
        <v>32.260868250116708</v>
      </c>
      <c r="O131" s="44">
        <f ca="1">M131 - 1.96 * _xlfn.STDEV.P($M$4:M131)/SQRT(COUNT($M$4:M131))</f>
        <v>32.004756749883306</v>
      </c>
      <c r="P131" s="44" t="e">
        <f ca="1">AVERAGE($L$4:L131)</f>
        <v>#N/A</v>
      </c>
      <c r="Q131" s="44" t="e">
        <f ca="1">P131 + 1.96 * _xlfn.STDEV.P($P$4:P131)/SQRT(COUNT($P$4:P131))</f>
        <v>#N/A</v>
      </c>
      <c r="R131" s="44" t="e">
        <f ca="1">P131 - 1.96 * _xlfn.STDEV.P($P$4:P131)/SQRT(COUNT($P$4:P131))</f>
        <v>#N/A</v>
      </c>
    </row>
    <row r="132" spans="1:18" ht="14.5" x14ac:dyDescent="0.35">
      <c r="A132" s="47">
        <v>129</v>
      </c>
      <c r="B132" s="48">
        <f t="shared" ref="B132:B195" ca="1" si="16">RAND()*($G$1-$E$1)+$E$1</f>
        <v>0.58178418041645497</v>
      </c>
      <c r="C132" s="49">
        <f ca="1">RANDBETWEEN(0,VLOOKUP($B132,IBusJSQ!$E$6:$G$24,3,TRUE))</f>
        <v>3</v>
      </c>
      <c r="D132" s="44">
        <f ca="1">RANDBETWEEN(0,VLOOKUP($B132,ItrainJSQ!$F$5:$G$9,2,TRUE))</f>
        <v>2</v>
      </c>
      <c r="E132" s="44" t="e">
        <f ca="1">RANDBETWEEN(0,VLOOKUP($B132,ItrainNP!$G$11:$G$16,2,TRUE))</f>
        <v>#N/A</v>
      </c>
      <c r="F132" s="44">
        <f t="shared" ca="1" si="9"/>
        <v>25</v>
      </c>
      <c r="G132" s="44">
        <f t="shared" ca="1" si="10"/>
        <v>8</v>
      </c>
      <c r="H132" s="44">
        <f t="shared" ca="1" si="11"/>
        <v>4</v>
      </c>
      <c r="I132" s="50">
        <f t="shared" ca="1" si="12"/>
        <v>0.60122862486089945</v>
      </c>
      <c r="J132" s="50" t="e">
        <f t="shared" ca="1" si="13"/>
        <v>#N/A</v>
      </c>
      <c r="K132" s="52">
        <f t="shared" ca="1" si="14"/>
        <v>28.00000000000006</v>
      </c>
      <c r="L132" s="52" t="e">
        <f t="shared" ca="1" si="15"/>
        <v>#N/A</v>
      </c>
      <c r="M132" s="44">
        <f ca="1">AVERAGE($K$4:K132)</f>
        <v>32.100775193798455</v>
      </c>
      <c r="N132" s="44">
        <f ca="1">M132 + 1.96 * _xlfn.STDEV.P($M$4:M132)/SQRT(COUNT($M$4:M132))</f>
        <v>32.22798577603529</v>
      </c>
      <c r="O132" s="44">
        <f ca="1">M132 - 1.96 * _xlfn.STDEV.P($M$4:M132)/SQRT(COUNT($M$4:M132))</f>
        <v>31.973564611561624</v>
      </c>
      <c r="P132" s="44" t="e">
        <f ca="1">AVERAGE($L$4:L132)</f>
        <v>#N/A</v>
      </c>
      <c r="Q132" s="44" t="e">
        <f ca="1">P132 + 1.96 * _xlfn.STDEV.P($P$4:P132)/SQRT(COUNT($P$4:P132))</f>
        <v>#N/A</v>
      </c>
      <c r="R132" s="44" t="e">
        <f ca="1">P132 - 1.96 * _xlfn.STDEV.P($P$4:P132)/SQRT(COUNT($P$4:P132))</f>
        <v>#N/A</v>
      </c>
    </row>
    <row r="133" spans="1:18" ht="14.5" x14ac:dyDescent="0.35">
      <c r="A133" s="47">
        <v>130</v>
      </c>
      <c r="B133" s="48">
        <f t="shared" ca="1" si="16"/>
        <v>0.38145503358454846</v>
      </c>
      <c r="C133" s="49">
        <f ca="1">RANDBETWEEN(0,VLOOKUP($B133,IBusJSQ!$E$6:$G$24,3,TRUE))</f>
        <v>6</v>
      </c>
      <c r="D133" s="44">
        <f ca="1">RANDBETWEEN(0,VLOOKUP($B133,ItrainJSQ!$F$5:$G$9,2,TRUE))</f>
        <v>0</v>
      </c>
      <c r="E133" s="44" t="e">
        <f ca="1">RANDBETWEEN(0,VLOOKUP($B133,ItrainNP!$G$11:$G$16,2,TRUE))</f>
        <v>#N/A</v>
      </c>
      <c r="F133" s="44">
        <f t="shared" ref="F133:F196" ca="1" si="17">RANDBETWEEN(24,29)</f>
        <v>25</v>
      </c>
      <c r="G133" s="44">
        <f t="shared" ref="G133:G196" ca="1" si="18">RANDBETWEEN(7,8)</f>
        <v>7</v>
      </c>
      <c r="H133" s="44">
        <f t="shared" ref="H133:H196" ca="1" si="19">RANDBETWEEN(4,5)</f>
        <v>5</v>
      </c>
      <c r="I133" s="50">
        <f t="shared" ref="I133:I196" ca="1" si="20">B133+TIMEVALUE("00:"&amp;(C133+F133))</f>
        <v>0.40298281136232622</v>
      </c>
      <c r="J133" s="50" t="e">
        <f t="shared" ref="J133:J196" ca="1" si="21">B133+TIMEVALUE("00:"&amp;(D133+G133+E133+H133))</f>
        <v>#N/A</v>
      </c>
      <c r="K133" s="52">
        <f t="shared" ref="K133:K196" ca="1" si="22">(I133-B133)*24*60</f>
        <v>30.999999999999972</v>
      </c>
      <c r="L133" s="52" t="e">
        <f t="shared" ref="L133:L196" ca="1" si="23">(J133-B133)*24*60</f>
        <v>#N/A</v>
      </c>
      <c r="M133" s="44">
        <f ca="1">AVERAGE($K$4:K133)</f>
        <v>32.092307692307699</v>
      </c>
      <c r="N133" s="44">
        <f ca="1">M133 + 1.96 * _xlfn.STDEV.P($M$4:M133)/SQRT(COUNT($M$4:M133))</f>
        <v>32.218689823825947</v>
      </c>
      <c r="O133" s="44">
        <f ca="1">M133 - 1.96 * _xlfn.STDEV.P($M$4:M133)/SQRT(COUNT($M$4:M133))</f>
        <v>31.965925560789454</v>
      </c>
      <c r="P133" s="44" t="e">
        <f ca="1">AVERAGE($L$4:L133)</f>
        <v>#N/A</v>
      </c>
      <c r="Q133" s="44" t="e">
        <f ca="1">P133 + 1.96 * _xlfn.STDEV.P($P$4:P133)/SQRT(COUNT($P$4:P133))</f>
        <v>#N/A</v>
      </c>
      <c r="R133" s="44" t="e">
        <f ca="1">P133 - 1.96 * _xlfn.STDEV.P($P$4:P133)/SQRT(COUNT($P$4:P133))</f>
        <v>#N/A</v>
      </c>
    </row>
    <row r="134" spans="1:18" ht="14.5" x14ac:dyDescent="0.35">
      <c r="A134" s="47">
        <v>131</v>
      </c>
      <c r="B134" s="48">
        <f t="shared" ca="1" si="16"/>
        <v>0.78387647243443526</v>
      </c>
      <c r="C134" s="49">
        <f ca="1">RANDBETWEEN(0,VLOOKUP($B134,IBusJSQ!$E$6:$G$24,3,TRUE))</f>
        <v>14</v>
      </c>
      <c r="D134" s="44">
        <f ca="1">RANDBETWEEN(0,VLOOKUP($B134,ItrainJSQ!$F$5:$G$9,2,TRUE))</f>
        <v>2195</v>
      </c>
      <c r="E134" s="44" t="e">
        <f ca="1">RANDBETWEEN(0,VLOOKUP($B134,ItrainNP!$G$11:$G$16,2,TRUE))</f>
        <v>#N/A</v>
      </c>
      <c r="F134" s="44">
        <f t="shared" ca="1" si="17"/>
        <v>25</v>
      </c>
      <c r="G134" s="44">
        <f t="shared" ca="1" si="18"/>
        <v>7</v>
      </c>
      <c r="H134" s="44">
        <f t="shared" ca="1" si="19"/>
        <v>5</v>
      </c>
      <c r="I134" s="50">
        <f t="shared" ca="1" si="20"/>
        <v>0.8109598057677686</v>
      </c>
      <c r="J134" s="50" t="e">
        <f t="shared" ca="1" si="21"/>
        <v>#N/A</v>
      </c>
      <c r="K134" s="52">
        <f t="shared" ca="1" si="22"/>
        <v>39.000000000000021</v>
      </c>
      <c r="L134" s="52" t="e">
        <f t="shared" ca="1" si="23"/>
        <v>#N/A</v>
      </c>
      <c r="M134" s="44">
        <f ca="1">AVERAGE($K$4:K134)</f>
        <v>32.145038167938935</v>
      </c>
      <c r="N134" s="44">
        <f ca="1">M134 + 1.96 * _xlfn.STDEV.P($M$4:M134)/SQRT(COUNT($M$4:M134))</f>
        <v>32.270566550856948</v>
      </c>
      <c r="O134" s="44">
        <f ca="1">M134 - 1.96 * _xlfn.STDEV.P($M$4:M134)/SQRT(COUNT($M$4:M134))</f>
        <v>32.019509785020922</v>
      </c>
      <c r="P134" s="44" t="e">
        <f ca="1">AVERAGE($L$4:L134)</f>
        <v>#N/A</v>
      </c>
      <c r="Q134" s="44" t="e">
        <f ca="1">P134 + 1.96 * _xlfn.STDEV.P($P$4:P134)/SQRT(COUNT($P$4:P134))</f>
        <v>#N/A</v>
      </c>
      <c r="R134" s="44" t="e">
        <f ca="1">P134 - 1.96 * _xlfn.STDEV.P($P$4:P134)/SQRT(COUNT($P$4:P134))</f>
        <v>#N/A</v>
      </c>
    </row>
    <row r="135" spans="1:18" ht="14.5" x14ac:dyDescent="0.35">
      <c r="A135" s="47">
        <v>132</v>
      </c>
      <c r="B135" s="48">
        <f t="shared" ca="1" si="16"/>
        <v>0.48701303586714328</v>
      </c>
      <c r="C135" s="49">
        <f ca="1">RANDBETWEEN(0,VLOOKUP($B135,IBusJSQ!$E$6:$G$24,3,TRUE))</f>
        <v>6</v>
      </c>
      <c r="D135" s="44">
        <f ca="1">RANDBETWEEN(0,VLOOKUP($B135,ItrainJSQ!$F$5:$G$9,2,TRUE))</f>
        <v>2</v>
      </c>
      <c r="E135" s="44" t="e">
        <f ca="1">RANDBETWEEN(0,VLOOKUP($B135,ItrainNP!$G$11:$G$16,2,TRUE))</f>
        <v>#N/A</v>
      </c>
      <c r="F135" s="44">
        <f t="shared" ca="1" si="17"/>
        <v>28</v>
      </c>
      <c r="G135" s="44">
        <f t="shared" ca="1" si="18"/>
        <v>8</v>
      </c>
      <c r="H135" s="44">
        <f t="shared" ca="1" si="19"/>
        <v>5</v>
      </c>
      <c r="I135" s="50">
        <f t="shared" ca="1" si="20"/>
        <v>0.51062414697825442</v>
      </c>
      <c r="J135" s="50" t="e">
        <f t="shared" ca="1" si="21"/>
        <v>#N/A</v>
      </c>
      <c r="K135" s="52">
        <f t="shared" ca="1" si="22"/>
        <v>34.000000000000043</v>
      </c>
      <c r="L135" s="52" t="e">
        <f t="shared" ca="1" si="23"/>
        <v>#N/A</v>
      </c>
      <c r="M135" s="44">
        <f ca="1">AVERAGE($K$4:K135)</f>
        <v>32.159090909090914</v>
      </c>
      <c r="N135" s="44">
        <f ca="1">M135 + 1.96 * _xlfn.STDEV.P($M$4:M135)/SQRT(COUNT($M$4:M135))</f>
        <v>32.283768221956983</v>
      </c>
      <c r="O135" s="44">
        <f ca="1">M135 - 1.96 * _xlfn.STDEV.P($M$4:M135)/SQRT(COUNT($M$4:M135))</f>
        <v>32.034413596224844</v>
      </c>
      <c r="P135" s="44" t="e">
        <f ca="1">AVERAGE($L$4:L135)</f>
        <v>#N/A</v>
      </c>
      <c r="Q135" s="44" t="e">
        <f ca="1">P135 + 1.96 * _xlfn.STDEV.P($P$4:P135)/SQRT(COUNT($P$4:P135))</f>
        <v>#N/A</v>
      </c>
      <c r="R135" s="44" t="e">
        <f ca="1">P135 - 1.96 * _xlfn.STDEV.P($P$4:P135)/SQRT(COUNT($P$4:P135))</f>
        <v>#N/A</v>
      </c>
    </row>
    <row r="136" spans="1:18" ht="14.5" x14ac:dyDescent="0.35">
      <c r="A136" s="47">
        <v>133</v>
      </c>
      <c r="B136" s="48">
        <f t="shared" ca="1" si="16"/>
        <v>0.50762217406596599</v>
      </c>
      <c r="C136" s="49">
        <f ca="1">RANDBETWEEN(0,VLOOKUP($B136,IBusJSQ!$E$6:$G$24,3,TRUE))</f>
        <v>5</v>
      </c>
      <c r="D136" s="44">
        <f ca="1">RANDBETWEEN(0,VLOOKUP($B136,ItrainJSQ!$F$5:$G$9,2,TRUE))</f>
        <v>2</v>
      </c>
      <c r="E136" s="44" t="e">
        <f ca="1">RANDBETWEEN(0,VLOOKUP($B136,ItrainNP!$G$11:$G$16,2,TRUE))</f>
        <v>#N/A</v>
      </c>
      <c r="F136" s="44">
        <f t="shared" ca="1" si="17"/>
        <v>26</v>
      </c>
      <c r="G136" s="44">
        <f t="shared" ca="1" si="18"/>
        <v>7</v>
      </c>
      <c r="H136" s="44">
        <f t="shared" ca="1" si="19"/>
        <v>4</v>
      </c>
      <c r="I136" s="50">
        <f t="shared" ca="1" si="20"/>
        <v>0.5291499518437438</v>
      </c>
      <c r="J136" s="50" t="e">
        <f t="shared" ca="1" si="21"/>
        <v>#N/A</v>
      </c>
      <c r="K136" s="52">
        <f t="shared" ca="1" si="22"/>
        <v>31.00000000000005</v>
      </c>
      <c r="L136" s="52" t="e">
        <f t="shared" ca="1" si="23"/>
        <v>#N/A</v>
      </c>
      <c r="M136" s="44">
        <f ca="1">AVERAGE($K$4:K136)</f>
        <v>32.150375939849631</v>
      </c>
      <c r="N136" s="44">
        <f ca="1">M136 + 1.96 * _xlfn.STDEV.P($M$4:M136)/SQRT(COUNT($M$4:M136))</f>
        <v>32.274218556432778</v>
      </c>
      <c r="O136" s="44">
        <f ca="1">M136 - 1.96 * _xlfn.STDEV.P($M$4:M136)/SQRT(COUNT($M$4:M136))</f>
        <v>32.026533323266484</v>
      </c>
      <c r="P136" s="44" t="e">
        <f ca="1">AVERAGE($L$4:L136)</f>
        <v>#N/A</v>
      </c>
      <c r="Q136" s="44" t="e">
        <f ca="1">P136 + 1.96 * _xlfn.STDEV.P($P$4:P136)/SQRT(COUNT($P$4:P136))</f>
        <v>#N/A</v>
      </c>
      <c r="R136" s="44" t="e">
        <f ca="1">P136 - 1.96 * _xlfn.STDEV.P($P$4:P136)/SQRT(COUNT($P$4:P136))</f>
        <v>#N/A</v>
      </c>
    </row>
    <row r="137" spans="1:18" ht="14.5" x14ac:dyDescent="0.35">
      <c r="A137" s="47">
        <v>134</v>
      </c>
      <c r="B137" s="48">
        <f t="shared" ca="1" si="16"/>
        <v>0.37613970703527128</v>
      </c>
      <c r="C137" s="49">
        <f ca="1">RANDBETWEEN(0,VLOOKUP($B137,IBusJSQ!$E$6:$G$24,3,TRUE))</f>
        <v>4</v>
      </c>
      <c r="D137" s="44">
        <f ca="1">RANDBETWEEN(0,VLOOKUP($B137,ItrainJSQ!$F$5:$G$9,2,TRUE))</f>
        <v>1</v>
      </c>
      <c r="E137" s="44" t="e">
        <f ca="1">RANDBETWEEN(0,VLOOKUP($B137,ItrainNP!$G$11:$G$16,2,TRUE))</f>
        <v>#N/A</v>
      </c>
      <c r="F137" s="44">
        <f t="shared" ca="1" si="17"/>
        <v>27</v>
      </c>
      <c r="G137" s="44">
        <f t="shared" ca="1" si="18"/>
        <v>7</v>
      </c>
      <c r="H137" s="44">
        <f t="shared" ca="1" si="19"/>
        <v>5</v>
      </c>
      <c r="I137" s="50">
        <f t="shared" ca="1" si="20"/>
        <v>0.39766748481304903</v>
      </c>
      <c r="J137" s="50" t="e">
        <f t="shared" ca="1" si="21"/>
        <v>#N/A</v>
      </c>
      <c r="K137" s="52">
        <f t="shared" ca="1" si="22"/>
        <v>30.999999999999972</v>
      </c>
      <c r="L137" s="52" t="e">
        <f t="shared" ca="1" si="23"/>
        <v>#N/A</v>
      </c>
      <c r="M137" s="44">
        <f ca="1">AVERAGE($K$4:K137)</f>
        <v>32.141791044776127</v>
      </c>
      <c r="N137" s="44">
        <f ca="1">M137 + 1.96 * _xlfn.STDEV.P($M$4:M137)/SQRT(COUNT($M$4:M137))</f>
        <v>32.264814934412932</v>
      </c>
      <c r="O137" s="44">
        <f ca="1">M137 - 1.96 * _xlfn.STDEV.P($M$4:M137)/SQRT(COUNT($M$4:M137))</f>
        <v>32.018767155139322</v>
      </c>
      <c r="P137" s="44" t="e">
        <f ca="1">AVERAGE($L$4:L137)</f>
        <v>#N/A</v>
      </c>
      <c r="Q137" s="44" t="e">
        <f ca="1">P137 + 1.96 * _xlfn.STDEV.P($P$4:P137)/SQRT(COUNT($P$4:P137))</f>
        <v>#N/A</v>
      </c>
      <c r="R137" s="44" t="e">
        <f ca="1">P137 - 1.96 * _xlfn.STDEV.P($P$4:P137)/SQRT(COUNT($P$4:P137))</f>
        <v>#N/A</v>
      </c>
    </row>
    <row r="138" spans="1:18" ht="14.5" x14ac:dyDescent="0.35">
      <c r="A138" s="47">
        <v>135</v>
      </c>
      <c r="B138" s="48">
        <f t="shared" ca="1" si="16"/>
        <v>0.41708000037770143</v>
      </c>
      <c r="C138" s="49">
        <f ca="1">RANDBETWEEN(0,VLOOKUP($B138,IBusJSQ!$E$6:$G$24,3,TRUE))</f>
        <v>4</v>
      </c>
      <c r="D138" s="44">
        <f ca="1">RANDBETWEEN(0,VLOOKUP($B138,ItrainJSQ!$F$5:$G$9,2,TRUE))</f>
        <v>2</v>
      </c>
      <c r="E138" s="44" t="e">
        <f ca="1">RANDBETWEEN(0,VLOOKUP($B138,ItrainNP!$G$11:$G$16,2,TRUE))</f>
        <v>#N/A</v>
      </c>
      <c r="F138" s="44">
        <f t="shared" ca="1" si="17"/>
        <v>27</v>
      </c>
      <c r="G138" s="44">
        <f t="shared" ca="1" si="18"/>
        <v>7</v>
      </c>
      <c r="H138" s="44">
        <f t="shared" ca="1" si="19"/>
        <v>4</v>
      </c>
      <c r="I138" s="50">
        <f t="shared" ca="1" si="20"/>
        <v>0.43860777815547919</v>
      </c>
      <c r="J138" s="50" t="e">
        <f t="shared" ca="1" si="21"/>
        <v>#N/A</v>
      </c>
      <c r="K138" s="52">
        <f t="shared" ca="1" si="22"/>
        <v>30.999999999999972</v>
      </c>
      <c r="L138" s="52" t="e">
        <f t="shared" ca="1" si="23"/>
        <v>#N/A</v>
      </c>
      <c r="M138" s="44">
        <f ca="1">AVERAGE($K$4:K138)</f>
        <v>32.13333333333334</v>
      </c>
      <c r="N138" s="44">
        <f ca="1">M138 + 1.96 * _xlfn.STDEV.P($M$4:M138)/SQRT(COUNT($M$4:M138))</f>
        <v>32.255554070600752</v>
      </c>
      <c r="O138" s="44">
        <f ca="1">M138 - 1.96 * _xlfn.STDEV.P($M$4:M138)/SQRT(COUNT($M$4:M138))</f>
        <v>32.011112596065928</v>
      </c>
      <c r="P138" s="44" t="e">
        <f ca="1">AVERAGE($L$4:L138)</f>
        <v>#N/A</v>
      </c>
      <c r="Q138" s="44" t="e">
        <f ca="1">P138 + 1.96 * _xlfn.STDEV.P($P$4:P138)/SQRT(COUNT($P$4:P138))</f>
        <v>#N/A</v>
      </c>
      <c r="R138" s="44" t="e">
        <f ca="1">P138 - 1.96 * _xlfn.STDEV.P($P$4:P138)/SQRT(COUNT($P$4:P138))</f>
        <v>#N/A</v>
      </c>
    </row>
    <row r="139" spans="1:18" ht="14.5" x14ac:dyDescent="0.35">
      <c r="A139" s="47">
        <v>136</v>
      </c>
      <c r="B139" s="48">
        <f t="shared" ca="1" si="16"/>
        <v>0.70551946362773277</v>
      </c>
      <c r="C139" s="49">
        <f ca="1">RANDBETWEEN(0,VLOOKUP($B139,IBusJSQ!$E$6:$G$24,3,TRUE))</f>
        <v>9</v>
      </c>
      <c r="D139" s="44">
        <f ca="1">RANDBETWEEN(0,VLOOKUP($B139,ItrainJSQ!$F$5:$G$9,2,TRUE))</f>
        <v>1</v>
      </c>
      <c r="E139" s="44" t="e">
        <f ca="1">RANDBETWEEN(0,VLOOKUP($B139,ItrainNP!$G$11:$G$16,2,TRUE))</f>
        <v>#N/A</v>
      </c>
      <c r="F139" s="44">
        <f t="shared" ca="1" si="17"/>
        <v>24</v>
      </c>
      <c r="G139" s="44">
        <f t="shared" ca="1" si="18"/>
        <v>8</v>
      </c>
      <c r="H139" s="44">
        <f t="shared" ca="1" si="19"/>
        <v>4</v>
      </c>
      <c r="I139" s="50">
        <f t="shared" ca="1" si="20"/>
        <v>0.72843613029439946</v>
      </c>
      <c r="J139" s="50" t="e">
        <f t="shared" ca="1" si="21"/>
        <v>#N/A</v>
      </c>
      <c r="K139" s="52">
        <f t="shared" ca="1" si="22"/>
        <v>33.000000000000043</v>
      </c>
      <c r="L139" s="52" t="e">
        <f t="shared" ca="1" si="23"/>
        <v>#N/A</v>
      </c>
      <c r="M139" s="44">
        <f ca="1">AVERAGE($K$4:K139)</f>
        <v>32.139705882352949</v>
      </c>
      <c r="N139" s="44">
        <f ca="1">M139 + 1.96 * _xlfn.STDEV.P($M$4:M139)/SQRT(COUNT($M$4:M139))</f>
        <v>32.26112982490298</v>
      </c>
      <c r="O139" s="44">
        <f ca="1">M139 - 1.96 * _xlfn.STDEV.P($M$4:M139)/SQRT(COUNT($M$4:M139))</f>
        <v>32.018281939802918</v>
      </c>
      <c r="P139" s="44" t="e">
        <f ca="1">AVERAGE($L$4:L139)</f>
        <v>#N/A</v>
      </c>
      <c r="Q139" s="44" t="e">
        <f ca="1">P139 + 1.96 * _xlfn.STDEV.P($P$4:P139)/SQRT(COUNT($P$4:P139))</f>
        <v>#N/A</v>
      </c>
      <c r="R139" s="44" t="e">
        <f ca="1">P139 - 1.96 * _xlfn.STDEV.P($P$4:P139)/SQRT(COUNT($P$4:P139))</f>
        <v>#N/A</v>
      </c>
    </row>
    <row r="140" spans="1:18" ht="14.5" x14ac:dyDescent="0.35">
      <c r="A140" s="47">
        <v>137</v>
      </c>
      <c r="B140" s="48">
        <f t="shared" ca="1" si="16"/>
        <v>0.80987763898715581</v>
      </c>
      <c r="C140" s="49">
        <f ca="1">RANDBETWEEN(0,VLOOKUP($B140,IBusJSQ!$E$6:$G$24,3,TRUE))</f>
        <v>10</v>
      </c>
      <c r="D140" s="44">
        <f ca="1">RANDBETWEEN(0,VLOOKUP($B140,ItrainJSQ!$F$5:$G$9,2,TRUE))</f>
        <v>25833</v>
      </c>
      <c r="E140" s="44" t="e">
        <f ca="1">RANDBETWEEN(0,VLOOKUP($B140,ItrainNP!$G$11:$G$16,2,TRUE))</f>
        <v>#N/A</v>
      </c>
      <c r="F140" s="44">
        <f t="shared" ca="1" si="17"/>
        <v>28</v>
      </c>
      <c r="G140" s="44">
        <f t="shared" ca="1" si="18"/>
        <v>8</v>
      </c>
      <c r="H140" s="44">
        <f t="shared" ca="1" si="19"/>
        <v>5</v>
      </c>
      <c r="I140" s="50">
        <f t="shared" ca="1" si="20"/>
        <v>0.83626652787604472</v>
      </c>
      <c r="J140" s="50" t="e">
        <f t="shared" ca="1" si="21"/>
        <v>#N/A</v>
      </c>
      <c r="K140" s="52">
        <f t="shared" ca="1" si="22"/>
        <v>38.000000000000028</v>
      </c>
      <c r="L140" s="52" t="e">
        <f t="shared" ca="1" si="23"/>
        <v>#N/A</v>
      </c>
      <c r="M140" s="44">
        <f ca="1">AVERAGE($K$4:K140)</f>
        <v>32.182481751824824</v>
      </c>
      <c r="N140" s="44">
        <f ca="1">M140 + 1.96 * _xlfn.STDEV.P($M$4:M140)/SQRT(COUNT($M$4:M140))</f>
        <v>32.303095741040963</v>
      </c>
      <c r="O140" s="44">
        <f ca="1">M140 - 1.96 * _xlfn.STDEV.P($M$4:M140)/SQRT(COUNT($M$4:M140))</f>
        <v>32.061867762608685</v>
      </c>
      <c r="P140" s="44" t="e">
        <f ca="1">AVERAGE($L$4:L140)</f>
        <v>#N/A</v>
      </c>
      <c r="Q140" s="44" t="e">
        <f ca="1">P140 + 1.96 * _xlfn.STDEV.P($P$4:P140)/SQRT(COUNT($P$4:P140))</f>
        <v>#N/A</v>
      </c>
      <c r="R140" s="44" t="e">
        <f ca="1">P140 - 1.96 * _xlfn.STDEV.P($P$4:P140)/SQRT(COUNT($P$4:P140))</f>
        <v>#N/A</v>
      </c>
    </row>
    <row r="141" spans="1:18" ht="14.5" x14ac:dyDescent="0.35">
      <c r="A141" s="47">
        <v>138</v>
      </c>
      <c r="B141" s="48">
        <f t="shared" ca="1" si="16"/>
        <v>0.7481233262582202</v>
      </c>
      <c r="C141" s="49">
        <f ca="1">RANDBETWEEN(0,VLOOKUP($B141,IBusJSQ!$E$6:$G$24,3,TRUE))</f>
        <v>14</v>
      </c>
      <c r="D141" s="44">
        <f ca="1">RANDBETWEEN(0,VLOOKUP($B141,ItrainJSQ!$F$5:$G$9,2,TRUE))</f>
        <v>22283</v>
      </c>
      <c r="E141" s="44" t="e">
        <f ca="1">RANDBETWEEN(0,VLOOKUP($B141,ItrainNP!$G$11:$G$16,2,TRUE))</f>
        <v>#N/A</v>
      </c>
      <c r="F141" s="44">
        <f t="shared" ca="1" si="17"/>
        <v>29</v>
      </c>
      <c r="G141" s="44">
        <f t="shared" ca="1" si="18"/>
        <v>8</v>
      </c>
      <c r="H141" s="44">
        <f t="shared" ca="1" si="19"/>
        <v>5</v>
      </c>
      <c r="I141" s="50">
        <f t="shared" ca="1" si="20"/>
        <v>0.77798443736933132</v>
      </c>
      <c r="J141" s="50" t="e">
        <f t="shared" ca="1" si="21"/>
        <v>#N/A</v>
      </c>
      <c r="K141" s="52">
        <f t="shared" ca="1" si="22"/>
        <v>43.000000000000007</v>
      </c>
      <c r="L141" s="52" t="e">
        <f t="shared" ca="1" si="23"/>
        <v>#N/A</v>
      </c>
      <c r="M141" s="44">
        <f ca="1">AVERAGE($K$4:K141)</f>
        <v>32.260869565217398</v>
      </c>
      <c r="N141" s="44">
        <f ca="1">M141 + 1.96 * _xlfn.STDEV.P($M$4:M141)/SQRT(COUNT($M$4:M141))</f>
        <v>32.380650171371492</v>
      </c>
      <c r="O141" s="44">
        <f ca="1">M141 - 1.96 * _xlfn.STDEV.P($M$4:M141)/SQRT(COUNT($M$4:M141))</f>
        <v>32.141088959063303</v>
      </c>
      <c r="P141" s="44" t="e">
        <f ca="1">AVERAGE($L$4:L141)</f>
        <v>#N/A</v>
      </c>
      <c r="Q141" s="44" t="e">
        <f ca="1">P141 + 1.96 * _xlfn.STDEV.P($P$4:P141)/SQRT(COUNT($P$4:P141))</f>
        <v>#N/A</v>
      </c>
      <c r="R141" s="44" t="e">
        <f ca="1">P141 - 1.96 * _xlfn.STDEV.P($P$4:P141)/SQRT(COUNT($P$4:P141))</f>
        <v>#N/A</v>
      </c>
    </row>
    <row r="142" spans="1:18" ht="14.5" x14ac:dyDescent="0.35">
      <c r="A142" s="47">
        <v>139</v>
      </c>
      <c r="B142" s="48">
        <f t="shared" ca="1" si="16"/>
        <v>0.8577273523809068</v>
      </c>
      <c r="C142" s="49">
        <f ca="1">RANDBETWEEN(0,VLOOKUP($B142,IBusJSQ!$E$6:$G$24,3,TRUE))</f>
        <v>7</v>
      </c>
      <c r="D142" s="44">
        <f ca="1">RANDBETWEEN(0,VLOOKUP($B142,ItrainJSQ!$F$5:$G$9,2,TRUE))</f>
        <v>4043</v>
      </c>
      <c r="E142" s="44" t="e">
        <f ca="1">RANDBETWEEN(0,VLOOKUP($B142,ItrainNP!$G$11:$G$16,2,TRUE))</f>
        <v>#N/A</v>
      </c>
      <c r="F142" s="44">
        <f t="shared" ca="1" si="17"/>
        <v>27</v>
      </c>
      <c r="G142" s="44">
        <f t="shared" ca="1" si="18"/>
        <v>7</v>
      </c>
      <c r="H142" s="44">
        <f t="shared" ca="1" si="19"/>
        <v>5</v>
      </c>
      <c r="I142" s="50">
        <f t="shared" ca="1" si="20"/>
        <v>0.88133846349201794</v>
      </c>
      <c r="J142" s="50" t="e">
        <f t="shared" ca="1" si="21"/>
        <v>#N/A</v>
      </c>
      <c r="K142" s="52">
        <f t="shared" ca="1" si="22"/>
        <v>34.000000000000043</v>
      </c>
      <c r="L142" s="52" t="e">
        <f t="shared" ca="1" si="23"/>
        <v>#N/A</v>
      </c>
      <c r="M142" s="44">
        <f ca="1">AVERAGE($K$4:K142)</f>
        <v>32.273381294964032</v>
      </c>
      <c r="N142" s="44">
        <f ca="1">M142 + 1.96 * _xlfn.STDEV.P($M$4:M142)/SQRT(COUNT($M$4:M142))</f>
        <v>32.392335501431987</v>
      </c>
      <c r="O142" s="44">
        <f ca="1">M142 - 1.96 * _xlfn.STDEV.P($M$4:M142)/SQRT(COUNT($M$4:M142))</f>
        <v>32.154427088496078</v>
      </c>
      <c r="P142" s="44" t="e">
        <f ca="1">AVERAGE($L$4:L142)</f>
        <v>#N/A</v>
      </c>
      <c r="Q142" s="44" t="e">
        <f ca="1">P142 + 1.96 * _xlfn.STDEV.P($P$4:P142)/SQRT(COUNT($P$4:P142))</f>
        <v>#N/A</v>
      </c>
      <c r="R142" s="44" t="e">
        <f ca="1">P142 - 1.96 * _xlfn.STDEV.P($P$4:P142)/SQRT(COUNT($P$4:P142))</f>
        <v>#N/A</v>
      </c>
    </row>
    <row r="143" spans="1:18" ht="14.5" x14ac:dyDescent="0.35">
      <c r="A143" s="47">
        <v>140</v>
      </c>
      <c r="B143" s="48">
        <f t="shared" ca="1" si="16"/>
        <v>0.60484598053944394</v>
      </c>
      <c r="C143" s="49">
        <f ca="1">RANDBETWEEN(0,VLOOKUP($B143,IBusJSQ!$E$6:$G$24,3,TRUE))</f>
        <v>8</v>
      </c>
      <c r="D143" s="44">
        <f ca="1">RANDBETWEEN(0,VLOOKUP($B143,ItrainJSQ!$F$5:$G$9,2,TRUE))</f>
        <v>4</v>
      </c>
      <c r="E143" s="44" t="e">
        <f ca="1">RANDBETWEEN(0,VLOOKUP($B143,ItrainNP!$G$11:$G$16,2,TRUE))</f>
        <v>#N/A</v>
      </c>
      <c r="F143" s="44">
        <f t="shared" ca="1" si="17"/>
        <v>27</v>
      </c>
      <c r="G143" s="44">
        <f t="shared" ca="1" si="18"/>
        <v>8</v>
      </c>
      <c r="H143" s="44">
        <f t="shared" ca="1" si="19"/>
        <v>4</v>
      </c>
      <c r="I143" s="50">
        <f t="shared" ca="1" si="20"/>
        <v>0.62915153609499952</v>
      </c>
      <c r="J143" s="50" t="e">
        <f t="shared" ca="1" si="21"/>
        <v>#N/A</v>
      </c>
      <c r="K143" s="52">
        <f t="shared" ca="1" si="22"/>
        <v>35.000000000000036</v>
      </c>
      <c r="L143" s="52" t="e">
        <f t="shared" ca="1" si="23"/>
        <v>#N/A</v>
      </c>
      <c r="M143" s="44">
        <f ca="1">AVERAGE($K$4:K143)</f>
        <v>32.292857142857152</v>
      </c>
      <c r="N143" s="44">
        <f ca="1">M143 + 1.96 * _xlfn.STDEV.P($M$4:M143)/SQRT(COUNT($M$4:M143))</f>
        <v>32.410989984394156</v>
      </c>
      <c r="O143" s="44">
        <f ca="1">M143 - 1.96 * _xlfn.STDEV.P($M$4:M143)/SQRT(COUNT($M$4:M143))</f>
        <v>32.174724301320147</v>
      </c>
      <c r="P143" s="44" t="e">
        <f ca="1">AVERAGE($L$4:L143)</f>
        <v>#N/A</v>
      </c>
      <c r="Q143" s="44" t="e">
        <f ca="1">P143 + 1.96 * _xlfn.STDEV.P($P$4:P143)/SQRT(COUNT($P$4:P143))</f>
        <v>#N/A</v>
      </c>
      <c r="R143" s="44" t="e">
        <f ca="1">P143 - 1.96 * _xlfn.STDEV.P($P$4:P143)/SQRT(COUNT($P$4:P143))</f>
        <v>#N/A</v>
      </c>
    </row>
    <row r="144" spans="1:18" ht="14.5" x14ac:dyDescent="0.35">
      <c r="A144" s="47">
        <v>141</v>
      </c>
      <c r="B144" s="48">
        <f t="shared" ca="1" si="16"/>
        <v>0.5401954342588684</v>
      </c>
      <c r="C144" s="49">
        <f ca="1">RANDBETWEEN(0,VLOOKUP($B144,IBusJSQ!$E$6:$G$24,3,TRUE))</f>
        <v>1</v>
      </c>
      <c r="D144" s="44">
        <f ca="1">RANDBETWEEN(0,VLOOKUP($B144,ItrainJSQ!$F$5:$G$9,2,TRUE))</f>
        <v>3</v>
      </c>
      <c r="E144" s="44" t="e">
        <f ca="1">RANDBETWEEN(0,VLOOKUP($B144,ItrainNP!$G$11:$G$16,2,TRUE))</f>
        <v>#N/A</v>
      </c>
      <c r="F144" s="44">
        <f t="shared" ca="1" si="17"/>
        <v>29</v>
      </c>
      <c r="G144" s="44">
        <f t="shared" ca="1" si="18"/>
        <v>8</v>
      </c>
      <c r="H144" s="44">
        <f t="shared" ca="1" si="19"/>
        <v>5</v>
      </c>
      <c r="I144" s="50">
        <f t="shared" ca="1" si="20"/>
        <v>0.56102876759220177</v>
      </c>
      <c r="J144" s="50" t="e">
        <f t="shared" ca="1" si="21"/>
        <v>#N/A</v>
      </c>
      <c r="K144" s="52">
        <f t="shared" ca="1" si="22"/>
        <v>30.000000000000053</v>
      </c>
      <c r="L144" s="52" t="e">
        <f t="shared" ca="1" si="23"/>
        <v>#N/A</v>
      </c>
      <c r="M144" s="44">
        <f ca="1">AVERAGE($K$4:K144)</f>
        <v>32.276595744680854</v>
      </c>
      <c r="N144" s="44">
        <f ca="1">M144 + 1.96 * _xlfn.STDEV.P($M$4:M144)/SQRT(COUNT($M$4:M144))</f>
        <v>32.393923577118137</v>
      </c>
      <c r="O144" s="44">
        <f ca="1">M144 - 1.96 * _xlfn.STDEV.P($M$4:M144)/SQRT(COUNT($M$4:M144))</f>
        <v>32.159267912243571</v>
      </c>
      <c r="P144" s="44" t="e">
        <f ca="1">AVERAGE($L$4:L144)</f>
        <v>#N/A</v>
      </c>
      <c r="Q144" s="44" t="e">
        <f ca="1">P144 + 1.96 * _xlfn.STDEV.P($P$4:P144)/SQRT(COUNT($P$4:P144))</f>
        <v>#N/A</v>
      </c>
      <c r="R144" s="44" t="e">
        <f ca="1">P144 - 1.96 * _xlfn.STDEV.P($P$4:P144)/SQRT(COUNT($P$4:P144))</f>
        <v>#N/A</v>
      </c>
    </row>
    <row r="145" spans="1:18" ht="14.5" x14ac:dyDescent="0.35">
      <c r="A145" s="47">
        <v>142</v>
      </c>
      <c r="B145" s="48">
        <f t="shared" ca="1" si="16"/>
        <v>0.87427465346851063</v>
      </c>
      <c r="C145" s="49">
        <f ca="1">RANDBETWEEN(0,VLOOKUP($B145,IBusJSQ!$E$6:$G$24,3,TRUE))</f>
        <v>14</v>
      </c>
      <c r="D145" s="44">
        <f ca="1">RANDBETWEEN(0,VLOOKUP($B145,ItrainJSQ!$F$5:$G$9,2,TRUE))</f>
        <v>34550</v>
      </c>
      <c r="E145" s="44" t="e">
        <f ca="1">RANDBETWEEN(0,VLOOKUP($B145,ItrainNP!$G$11:$G$16,2,TRUE))</f>
        <v>#N/A</v>
      </c>
      <c r="F145" s="44">
        <f t="shared" ca="1" si="17"/>
        <v>26</v>
      </c>
      <c r="G145" s="44">
        <f t="shared" ca="1" si="18"/>
        <v>8</v>
      </c>
      <c r="H145" s="44">
        <f t="shared" ca="1" si="19"/>
        <v>5</v>
      </c>
      <c r="I145" s="50">
        <f t="shared" ca="1" si="20"/>
        <v>0.90205243124628842</v>
      </c>
      <c r="J145" s="50" t="e">
        <f t="shared" ca="1" si="21"/>
        <v>#N/A</v>
      </c>
      <c r="K145" s="52">
        <f t="shared" ca="1" si="22"/>
        <v>40.000000000000014</v>
      </c>
      <c r="L145" s="52" t="e">
        <f t="shared" ca="1" si="23"/>
        <v>#N/A</v>
      </c>
      <c r="M145" s="44">
        <f ca="1">AVERAGE($K$4:K145)</f>
        <v>32.330985915492967</v>
      </c>
      <c r="N145" s="44">
        <f ca="1">M145 + 1.96 * _xlfn.STDEV.P($M$4:M145)/SQRT(COUNT($M$4:M145))</f>
        <v>32.447504448050275</v>
      </c>
      <c r="O145" s="44">
        <f ca="1">M145 - 1.96 * _xlfn.STDEV.P($M$4:M145)/SQRT(COUNT($M$4:M145))</f>
        <v>32.214467382935659</v>
      </c>
      <c r="P145" s="44" t="e">
        <f ca="1">AVERAGE($L$4:L145)</f>
        <v>#N/A</v>
      </c>
      <c r="Q145" s="44" t="e">
        <f ca="1">P145 + 1.96 * _xlfn.STDEV.P($P$4:P145)/SQRT(COUNT($P$4:P145))</f>
        <v>#N/A</v>
      </c>
      <c r="R145" s="44" t="e">
        <f ca="1">P145 - 1.96 * _xlfn.STDEV.P($P$4:P145)/SQRT(COUNT($P$4:P145))</f>
        <v>#N/A</v>
      </c>
    </row>
    <row r="146" spans="1:18" ht="14.5" x14ac:dyDescent="0.35">
      <c r="A146" s="47">
        <v>143</v>
      </c>
      <c r="B146" s="48">
        <f t="shared" ca="1" si="16"/>
        <v>0.54606123979780896</v>
      </c>
      <c r="C146" s="49">
        <f ca="1">RANDBETWEEN(0,VLOOKUP($B146,IBusJSQ!$E$6:$G$24,3,TRUE))</f>
        <v>6</v>
      </c>
      <c r="D146" s="44">
        <f ca="1">RANDBETWEEN(0,VLOOKUP($B146,ItrainJSQ!$F$5:$G$9,2,TRUE))</f>
        <v>4</v>
      </c>
      <c r="E146" s="44" t="e">
        <f ca="1">RANDBETWEEN(0,VLOOKUP($B146,ItrainNP!$G$11:$G$16,2,TRUE))</f>
        <v>#N/A</v>
      </c>
      <c r="F146" s="44">
        <f t="shared" ca="1" si="17"/>
        <v>28</v>
      </c>
      <c r="G146" s="44">
        <f t="shared" ca="1" si="18"/>
        <v>8</v>
      </c>
      <c r="H146" s="44">
        <f t="shared" ca="1" si="19"/>
        <v>5</v>
      </c>
      <c r="I146" s="50">
        <f t="shared" ca="1" si="20"/>
        <v>0.5696723509089201</v>
      </c>
      <c r="J146" s="50" t="e">
        <f t="shared" ca="1" si="21"/>
        <v>#N/A</v>
      </c>
      <c r="K146" s="52">
        <f t="shared" ca="1" si="22"/>
        <v>34.000000000000043</v>
      </c>
      <c r="L146" s="52" t="e">
        <f t="shared" ca="1" si="23"/>
        <v>#N/A</v>
      </c>
      <c r="M146" s="44">
        <f ca="1">AVERAGE($K$4:K146)</f>
        <v>32.342657342657347</v>
      </c>
      <c r="N146" s="44">
        <f ca="1">M146 + 1.96 * _xlfn.STDEV.P($M$4:M146)/SQRT(COUNT($M$4:M146))</f>
        <v>32.458375066435444</v>
      </c>
      <c r="O146" s="44">
        <f ca="1">M146 - 1.96 * _xlfn.STDEV.P($M$4:M146)/SQRT(COUNT($M$4:M146))</f>
        <v>32.22693961887925</v>
      </c>
      <c r="P146" s="44" t="e">
        <f ca="1">AVERAGE($L$4:L146)</f>
        <v>#N/A</v>
      </c>
      <c r="Q146" s="44" t="e">
        <f ca="1">P146 + 1.96 * _xlfn.STDEV.P($P$4:P146)/SQRT(COUNT($P$4:P146))</f>
        <v>#N/A</v>
      </c>
      <c r="R146" s="44" t="e">
        <f ca="1">P146 - 1.96 * _xlfn.STDEV.P($P$4:P146)/SQRT(COUNT($P$4:P146))</f>
        <v>#N/A</v>
      </c>
    </row>
    <row r="147" spans="1:18" ht="14.5" x14ac:dyDescent="0.35">
      <c r="A147" s="47">
        <v>144</v>
      </c>
      <c r="B147" s="48">
        <f t="shared" ca="1" si="16"/>
        <v>0.87102440454831065</v>
      </c>
      <c r="C147" s="49">
        <f ca="1">RANDBETWEEN(0,VLOOKUP($B147,IBusJSQ!$E$6:$G$24,3,TRUE))</f>
        <v>1</v>
      </c>
      <c r="D147" s="44">
        <f ca="1">RANDBETWEEN(0,VLOOKUP($B147,ItrainJSQ!$F$5:$G$9,2,TRUE))</f>
        <v>5014</v>
      </c>
      <c r="E147" s="44" t="e">
        <f ca="1">RANDBETWEEN(0,VLOOKUP($B147,ItrainNP!$G$11:$G$16,2,TRUE))</f>
        <v>#N/A</v>
      </c>
      <c r="F147" s="44">
        <f t="shared" ca="1" si="17"/>
        <v>24</v>
      </c>
      <c r="G147" s="44">
        <f t="shared" ca="1" si="18"/>
        <v>7</v>
      </c>
      <c r="H147" s="44">
        <f t="shared" ca="1" si="19"/>
        <v>5</v>
      </c>
      <c r="I147" s="50">
        <f t="shared" ca="1" si="20"/>
        <v>0.88838551565942181</v>
      </c>
      <c r="J147" s="50" t="e">
        <f t="shared" ca="1" si="21"/>
        <v>#N/A</v>
      </c>
      <c r="K147" s="52">
        <f t="shared" ca="1" si="22"/>
        <v>25.000000000000071</v>
      </c>
      <c r="L147" s="52" t="e">
        <f t="shared" ca="1" si="23"/>
        <v>#N/A</v>
      </c>
      <c r="M147" s="44">
        <f ca="1">AVERAGE($K$4:K147)</f>
        <v>32.291666666666671</v>
      </c>
      <c r="N147" s="44">
        <f ca="1">M147 + 1.96 * _xlfn.STDEV.P($M$4:M147)/SQRT(COUNT($M$4:M147))</f>
        <v>32.406607273776238</v>
      </c>
      <c r="O147" s="44">
        <f ca="1">M147 - 1.96 * _xlfn.STDEV.P($M$4:M147)/SQRT(COUNT($M$4:M147))</f>
        <v>32.176726059557105</v>
      </c>
      <c r="P147" s="44" t="e">
        <f ca="1">AVERAGE($L$4:L147)</f>
        <v>#N/A</v>
      </c>
      <c r="Q147" s="44" t="e">
        <f ca="1">P147 + 1.96 * _xlfn.STDEV.P($P$4:P147)/SQRT(COUNT($P$4:P147))</f>
        <v>#N/A</v>
      </c>
      <c r="R147" s="44" t="e">
        <f ca="1">P147 - 1.96 * _xlfn.STDEV.P($P$4:P147)/SQRT(COUNT($P$4:P147))</f>
        <v>#N/A</v>
      </c>
    </row>
    <row r="148" spans="1:18" ht="14.5" x14ac:dyDescent="0.35">
      <c r="A148" s="47">
        <v>145</v>
      </c>
      <c r="B148" s="48">
        <f t="shared" ca="1" si="16"/>
        <v>0.6192112186951092</v>
      </c>
      <c r="C148" s="49">
        <f ca="1">RANDBETWEEN(0,VLOOKUP($B148,IBusJSQ!$E$6:$G$24,3,TRUE))</f>
        <v>7</v>
      </c>
      <c r="D148" s="44">
        <f ca="1">RANDBETWEEN(0,VLOOKUP($B148,ItrainJSQ!$F$5:$G$9,2,TRUE))</f>
        <v>4</v>
      </c>
      <c r="E148" s="44" t="e">
        <f ca="1">RANDBETWEEN(0,VLOOKUP($B148,ItrainNP!$G$11:$G$16,2,TRUE))</f>
        <v>#N/A</v>
      </c>
      <c r="F148" s="44">
        <f t="shared" ca="1" si="17"/>
        <v>28</v>
      </c>
      <c r="G148" s="44">
        <f t="shared" ca="1" si="18"/>
        <v>8</v>
      </c>
      <c r="H148" s="44">
        <f t="shared" ca="1" si="19"/>
        <v>4</v>
      </c>
      <c r="I148" s="50">
        <f t="shared" ca="1" si="20"/>
        <v>0.64351677425066478</v>
      </c>
      <c r="J148" s="50" t="e">
        <f t="shared" ca="1" si="21"/>
        <v>#N/A</v>
      </c>
      <c r="K148" s="52">
        <f t="shared" ca="1" si="22"/>
        <v>35.000000000000036</v>
      </c>
      <c r="L148" s="52" t="e">
        <f t="shared" ca="1" si="23"/>
        <v>#N/A</v>
      </c>
      <c r="M148" s="44">
        <f ca="1">AVERAGE($K$4:K148)</f>
        <v>32.310344827586214</v>
      </c>
      <c r="N148" s="44">
        <f ca="1">M148 + 1.96 * _xlfn.STDEV.P($M$4:M148)/SQRT(COUNT($M$4:M148))</f>
        <v>32.42451358361923</v>
      </c>
      <c r="O148" s="44">
        <f ca="1">M148 - 1.96 * _xlfn.STDEV.P($M$4:M148)/SQRT(COUNT($M$4:M148))</f>
        <v>32.196176071553197</v>
      </c>
      <c r="P148" s="44" t="e">
        <f ca="1">AVERAGE($L$4:L148)</f>
        <v>#N/A</v>
      </c>
      <c r="Q148" s="44" t="e">
        <f ca="1">P148 + 1.96 * _xlfn.STDEV.P($P$4:P148)/SQRT(COUNT($P$4:P148))</f>
        <v>#N/A</v>
      </c>
      <c r="R148" s="44" t="e">
        <f ca="1">P148 - 1.96 * _xlfn.STDEV.P($P$4:P148)/SQRT(COUNT($P$4:P148))</f>
        <v>#N/A</v>
      </c>
    </row>
    <row r="149" spans="1:18" ht="14.5" x14ac:dyDescent="0.35">
      <c r="A149" s="47">
        <v>146</v>
      </c>
      <c r="B149" s="48">
        <f t="shared" ca="1" si="16"/>
        <v>0.68217440268405727</v>
      </c>
      <c r="C149" s="49">
        <f ca="1">RANDBETWEEN(0,VLOOKUP($B149,IBusJSQ!$E$6:$G$24,3,TRUE))</f>
        <v>10</v>
      </c>
      <c r="D149" s="44">
        <f ca="1">RANDBETWEEN(0,VLOOKUP($B149,ItrainJSQ!$F$5:$G$9,2,TRUE))</f>
        <v>1</v>
      </c>
      <c r="E149" s="44" t="e">
        <f ca="1">RANDBETWEEN(0,VLOOKUP($B149,ItrainNP!$G$11:$G$16,2,TRUE))</f>
        <v>#N/A</v>
      </c>
      <c r="F149" s="44">
        <f t="shared" ca="1" si="17"/>
        <v>25</v>
      </c>
      <c r="G149" s="44">
        <f t="shared" ca="1" si="18"/>
        <v>8</v>
      </c>
      <c r="H149" s="44">
        <f t="shared" ca="1" si="19"/>
        <v>4</v>
      </c>
      <c r="I149" s="50">
        <f t="shared" ca="1" si="20"/>
        <v>0.70647995823961285</v>
      </c>
      <c r="J149" s="50" t="e">
        <f t="shared" ca="1" si="21"/>
        <v>#N/A</v>
      </c>
      <c r="K149" s="52">
        <f t="shared" ca="1" si="22"/>
        <v>35.000000000000036</v>
      </c>
      <c r="L149" s="52" t="e">
        <f t="shared" ca="1" si="23"/>
        <v>#N/A</v>
      </c>
      <c r="M149" s="44">
        <f ca="1">AVERAGE($K$4:K149)</f>
        <v>32.328767123287676</v>
      </c>
      <c r="N149" s="44">
        <f ca="1">M149 + 1.96 * _xlfn.STDEV.P($M$4:M149)/SQRT(COUNT($M$4:M149))</f>
        <v>32.4421699059519</v>
      </c>
      <c r="O149" s="44">
        <f ca="1">M149 - 1.96 * _xlfn.STDEV.P($M$4:M149)/SQRT(COUNT($M$4:M149))</f>
        <v>32.215364340623452</v>
      </c>
      <c r="P149" s="44" t="e">
        <f ca="1">AVERAGE($L$4:L149)</f>
        <v>#N/A</v>
      </c>
      <c r="Q149" s="44" t="e">
        <f ca="1">P149 + 1.96 * _xlfn.STDEV.P($P$4:P149)/SQRT(COUNT($P$4:P149))</f>
        <v>#N/A</v>
      </c>
      <c r="R149" s="44" t="e">
        <f ca="1">P149 - 1.96 * _xlfn.STDEV.P($P$4:P149)/SQRT(COUNT($P$4:P149))</f>
        <v>#N/A</v>
      </c>
    </row>
    <row r="150" spans="1:18" ht="14.5" x14ac:dyDescent="0.35">
      <c r="A150" s="47">
        <v>147</v>
      </c>
      <c r="B150" s="48">
        <f t="shared" ca="1" si="16"/>
        <v>0.70393627901629841</v>
      </c>
      <c r="C150" s="49">
        <f ca="1">RANDBETWEEN(0,VLOOKUP($B150,IBusJSQ!$E$6:$G$24,3,TRUE))</f>
        <v>5</v>
      </c>
      <c r="D150" s="44">
        <f ca="1">RANDBETWEEN(0,VLOOKUP($B150,ItrainJSQ!$F$5:$G$9,2,TRUE))</f>
        <v>2</v>
      </c>
      <c r="E150" s="44" t="e">
        <f ca="1">RANDBETWEEN(0,VLOOKUP($B150,ItrainNP!$G$11:$G$16,2,TRUE))</f>
        <v>#N/A</v>
      </c>
      <c r="F150" s="44">
        <f t="shared" ca="1" si="17"/>
        <v>26</v>
      </c>
      <c r="G150" s="44">
        <f t="shared" ca="1" si="18"/>
        <v>8</v>
      </c>
      <c r="H150" s="44">
        <f t="shared" ca="1" si="19"/>
        <v>5</v>
      </c>
      <c r="I150" s="50">
        <f t="shared" ca="1" si="20"/>
        <v>0.72546405679407622</v>
      </c>
      <c r="J150" s="50" t="e">
        <f t="shared" ca="1" si="21"/>
        <v>#N/A</v>
      </c>
      <c r="K150" s="52">
        <f t="shared" ca="1" si="22"/>
        <v>31.00000000000005</v>
      </c>
      <c r="L150" s="52" t="e">
        <f t="shared" ca="1" si="23"/>
        <v>#N/A</v>
      </c>
      <c r="M150" s="44">
        <f ca="1">AVERAGE($K$4:K150)</f>
        <v>32.319727891156468</v>
      </c>
      <c r="N150" s="44">
        <f ca="1">M150 + 1.96 * _xlfn.STDEV.P($M$4:M150)/SQRT(COUNT($M$4:M150))</f>
        <v>32.432376971241126</v>
      </c>
      <c r="O150" s="44">
        <f ca="1">M150 - 1.96 * _xlfn.STDEV.P($M$4:M150)/SQRT(COUNT($M$4:M150))</f>
        <v>32.20707881107181</v>
      </c>
      <c r="P150" s="44" t="e">
        <f ca="1">AVERAGE($L$4:L150)</f>
        <v>#N/A</v>
      </c>
      <c r="Q150" s="44" t="e">
        <f ca="1">P150 + 1.96 * _xlfn.STDEV.P($P$4:P150)/SQRT(COUNT($P$4:P150))</f>
        <v>#N/A</v>
      </c>
      <c r="R150" s="44" t="e">
        <f ca="1">P150 - 1.96 * _xlfn.STDEV.P($P$4:P150)/SQRT(COUNT($P$4:P150))</f>
        <v>#N/A</v>
      </c>
    </row>
    <row r="151" spans="1:18" ht="14.5" x14ac:dyDescent="0.35">
      <c r="A151" s="47">
        <v>148</v>
      </c>
      <c r="B151" s="48">
        <f t="shared" ca="1" si="16"/>
        <v>0.33392878433309742</v>
      </c>
      <c r="C151" s="49">
        <f ca="1">RANDBETWEEN(0,VLOOKUP($B151,IBusJSQ!$E$6:$G$24,3,TRUE))</f>
        <v>3</v>
      </c>
      <c r="D151" s="44">
        <f ca="1">RANDBETWEEN(0,VLOOKUP($B151,ItrainJSQ!$F$5:$G$9,2,TRUE))</f>
        <v>3</v>
      </c>
      <c r="E151" s="44" t="e">
        <f ca="1">RANDBETWEEN(0,VLOOKUP($B151,ItrainNP!$G$11:$G$16,2,TRUE))</f>
        <v>#N/A</v>
      </c>
      <c r="F151" s="44">
        <f t="shared" ca="1" si="17"/>
        <v>27</v>
      </c>
      <c r="G151" s="44">
        <f t="shared" ca="1" si="18"/>
        <v>8</v>
      </c>
      <c r="H151" s="44">
        <f t="shared" ca="1" si="19"/>
        <v>4</v>
      </c>
      <c r="I151" s="50">
        <f t="shared" ca="1" si="20"/>
        <v>0.35476211766643073</v>
      </c>
      <c r="J151" s="50" t="e">
        <f t="shared" ca="1" si="21"/>
        <v>#N/A</v>
      </c>
      <c r="K151" s="52">
        <f t="shared" ca="1" si="22"/>
        <v>29.999999999999972</v>
      </c>
      <c r="L151" s="52" t="e">
        <f t="shared" ca="1" si="23"/>
        <v>#N/A</v>
      </c>
      <c r="M151" s="44">
        <f ca="1">AVERAGE($K$4:K151)</f>
        <v>32.304054054054063</v>
      </c>
      <c r="N151" s="44">
        <f ca="1">M151 + 1.96 * _xlfn.STDEV.P($M$4:M151)/SQRT(COUNT($M$4:M151))</f>
        <v>32.415963213231258</v>
      </c>
      <c r="O151" s="44">
        <f ca="1">M151 - 1.96 * _xlfn.STDEV.P($M$4:M151)/SQRT(COUNT($M$4:M151))</f>
        <v>32.192144894876868</v>
      </c>
      <c r="P151" s="44" t="e">
        <f ca="1">AVERAGE($L$4:L151)</f>
        <v>#N/A</v>
      </c>
      <c r="Q151" s="44" t="e">
        <f ca="1">P151 + 1.96 * _xlfn.STDEV.P($P$4:P151)/SQRT(COUNT($P$4:P151))</f>
        <v>#N/A</v>
      </c>
      <c r="R151" s="44" t="e">
        <f ca="1">P151 - 1.96 * _xlfn.STDEV.P($P$4:P151)/SQRT(COUNT($P$4:P151))</f>
        <v>#N/A</v>
      </c>
    </row>
    <row r="152" spans="1:18" ht="14.5" x14ac:dyDescent="0.35">
      <c r="A152" s="47">
        <v>149</v>
      </c>
      <c r="B152" s="48">
        <f t="shared" ca="1" si="16"/>
        <v>0.7619582724405235</v>
      </c>
      <c r="C152" s="49">
        <f ca="1">RANDBETWEEN(0,VLOOKUP($B152,IBusJSQ!$E$6:$G$24,3,TRUE))</f>
        <v>8</v>
      </c>
      <c r="D152" s="44">
        <f ca="1">RANDBETWEEN(0,VLOOKUP($B152,ItrainJSQ!$F$5:$G$9,2,TRUE))</f>
        <v>521</v>
      </c>
      <c r="E152" s="44" t="e">
        <f ca="1">RANDBETWEEN(0,VLOOKUP($B152,ItrainNP!$G$11:$G$16,2,TRUE))</f>
        <v>#N/A</v>
      </c>
      <c r="F152" s="44">
        <f t="shared" ca="1" si="17"/>
        <v>25</v>
      </c>
      <c r="G152" s="44">
        <f t="shared" ca="1" si="18"/>
        <v>7</v>
      </c>
      <c r="H152" s="44">
        <f t="shared" ca="1" si="19"/>
        <v>4</v>
      </c>
      <c r="I152" s="50">
        <f t="shared" ca="1" si="20"/>
        <v>0.78487493910719019</v>
      </c>
      <c r="J152" s="50" t="e">
        <f t="shared" ca="1" si="21"/>
        <v>#N/A</v>
      </c>
      <c r="K152" s="52">
        <f t="shared" ca="1" si="22"/>
        <v>33.000000000000043</v>
      </c>
      <c r="L152" s="52" t="e">
        <f t="shared" ca="1" si="23"/>
        <v>#N/A</v>
      </c>
      <c r="M152" s="44">
        <f ca="1">AVERAGE($K$4:K152)</f>
        <v>32.308724832214772</v>
      </c>
      <c r="N152" s="44">
        <f ca="1">M152 + 1.96 * _xlfn.STDEV.P($M$4:M152)/SQRT(COUNT($M$4:M152))</f>
        <v>32.419902548092431</v>
      </c>
      <c r="O152" s="44">
        <f ca="1">M152 - 1.96 * _xlfn.STDEV.P($M$4:M152)/SQRT(COUNT($M$4:M152))</f>
        <v>32.197547116337113</v>
      </c>
      <c r="P152" s="44" t="e">
        <f ca="1">AVERAGE($L$4:L152)</f>
        <v>#N/A</v>
      </c>
      <c r="Q152" s="44" t="e">
        <f ca="1">P152 + 1.96 * _xlfn.STDEV.P($P$4:P152)/SQRT(COUNT($P$4:P152))</f>
        <v>#N/A</v>
      </c>
      <c r="R152" s="44" t="e">
        <f ca="1">P152 - 1.96 * _xlfn.STDEV.P($P$4:P152)/SQRT(COUNT($P$4:P152))</f>
        <v>#N/A</v>
      </c>
    </row>
    <row r="153" spans="1:18" ht="14.5" x14ac:dyDescent="0.35">
      <c r="A153" s="47">
        <v>150</v>
      </c>
      <c r="B153" s="48">
        <f t="shared" ca="1" si="16"/>
        <v>0.44452698281652259</v>
      </c>
      <c r="C153" s="49">
        <f ca="1">RANDBETWEEN(0,VLOOKUP($B153,IBusJSQ!$E$6:$G$24,3,TRUE))</f>
        <v>8</v>
      </c>
      <c r="D153" s="44">
        <f ca="1">RANDBETWEEN(0,VLOOKUP($B153,ItrainJSQ!$F$5:$G$9,2,TRUE))</f>
        <v>0</v>
      </c>
      <c r="E153" s="44" t="e">
        <f ca="1">RANDBETWEEN(0,VLOOKUP($B153,ItrainNP!$G$11:$G$16,2,TRUE))</f>
        <v>#N/A</v>
      </c>
      <c r="F153" s="44">
        <f t="shared" ca="1" si="17"/>
        <v>29</v>
      </c>
      <c r="G153" s="44">
        <f t="shared" ca="1" si="18"/>
        <v>8</v>
      </c>
      <c r="H153" s="44">
        <f t="shared" ca="1" si="19"/>
        <v>5</v>
      </c>
      <c r="I153" s="50">
        <f t="shared" ca="1" si="20"/>
        <v>0.47022142726096705</v>
      </c>
      <c r="J153" s="50" t="e">
        <f t="shared" ca="1" si="21"/>
        <v>#N/A</v>
      </c>
      <c r="K153" s="52">
        <f t="shared" ca="1" si="22"/>
        <v>37.000000000000028</v>
      </c>
      <c r="L153" s="52" t="e">
        <f t="shared" ca="1" si="23"/>
        <v>#N/A</v>
      </c>
      <c r="M153" s="44">
        <f ca="1">AVERAGE($K$4:K153)</f>
        <v>32.340000000000003</v>
      </c>
      <c r="N153" s="44">
        <f ca="1">M153 + 1.96 * _xlfn.STDEV.P($M$4:M153)/SQRT(COUNT($M$4:M153))</f>
        <v>32.450448912617688</v>
      </c>
      <c r="O153" s="44">
        <f ca="1">M153 - 1.96 * _xlfn.STDEV.P($M$4:M153)/SQRT(COUNT($M$4:M153))</f>
        <v>32.229551087382319</v>
      </c>
      <c r="P153" s="44" t="e">
        <f ca="1">AVERAGE($L$4:L153)</f>
        <v>#N/A</v>
      </c>
      <c r="Q153" s="44" t="e">
        <f ca="1">P153 + 1.96 * _xlfn.STDEV.P($P$4:P153)/SQRT(COUNT($P$4:P153))</f>
        <v>#N/A</v>
      </c>
      <c r="R153" s="44" t="e">
        <f ca="1">P153 - 1.96 * _xlfn.STDEV.P($P$4:P153)/SQRT(COUNT($P$4:P153))</f>
        <v>#N/A</v>
      </c>
    </row>
    <row r="154" spans="1:18" ht="14.5" x14ac:dyDescent="0.35">
      <c r="A154" s="47">
        <v>151</v>
      </c>
      <c r="B154" s="48">
        <f t="shared" ca="1" si="16"/>
        <v>0.4932307935113559</v>
      </c>
      <c r="C154" s="49">
        <f ca="1">RANDBETWEEN(0,VLOOKUP($B154,IBusJSQ!$E$6:$G$24,3,TRUE))</f>
        <v>1</v>
      </c>
      <c r="D154" s="44">
        <f ca="1">RANDBETWEEN(0,VLOOKUP($B154,ItrainJSQ!$F$5:$G$9,2,TRUE))</f>
        <v>1</v>
      </c>
      <c r="E154" s="44" t="e">
        <f ca="1">RANDBETWEEN(0,VLOOKUP($B154,ItrainNP!$G$11:$G$16,2,TRUE))</f>
        <v>#N/A</v>
      </c>
      <c r="F154" s="44">
        <f t="shared" ca="1" si="17"/>
        <v>26</v>
      </c>
      <c r="G154" s="44">
        <f t="shared" ca="1" si="18"/>
        <v>7</v>
      </c>
      <c r="H154" s="44">
        <f t="shared" ca="1" si="19"/>
        <v>4</v>
      </c>
      <c r="I154" s="50">
        <f t="shared" ca="1" si="20"/>
        <v>0.51198079351135595</v>
      </c>
      <c r="J154" s="50" t="e">
        <f t="shared" ca="1" si="21"/>
        <v>#N/A</v>
      </c>
      <c r="K154" s="52">
        <f t="shared" ca="1" si="22"/>
        <v>27.000000000000064</v>
      </c>
      <c r="L154" s="52" t="e">
        <f t="shared" ca="1" si="23"/>
        <v>#N/A</v>
      </c>
      <c r="M154" s="44">
        <f ca="1">AVERAGE($K$4:K154)</f>
        <v>32.30463576158941</v>
      </c>
      <c r="N154" s="44">
        <f ca="1">M154 + 1.96 * _xlfn.STDEV.P($M$4:M154)/SQRT(COUNT($M$4:M154))</f>
        <v>32.414373117244807</v>
      </c>
      <c r="O154" s="44">
        <f ca="1">M154 - 1.96 * _xlfn.STDEV.P($M$4:M154)/SQRT(COUNT($M$4:M154))</f>
        <v>32.194898405934012</v>
      </c>
      <c r="P154" s="44" t="e">
        <f ca="1">AVERAGE($L$4:L154)</f>
        <v>#N/A</v>
      </c>
      <c r="Q154" s="44" t="e">
        <f ca="1">P154 + 1.96 * _xlfn.STDEV.P($P$4:P154)/SQRT(COUNT($P$4:P154))</f>
        <v>#N/A</v>
      </c>
      <c r="R154" s="44" t="e">
        <f ca="1">P154 - 1.96 * _xlfn.STDEV.P($P$4:P154)/SQRT(COUNT($P$4:P154))</f>
        <v>#N/A</v>
      </c>
    </row>
    <row r="155" spans="1:18" ht="14.5" x14ac:dyDescent="0.35">
      <c r="A155" s="47">
        <v>152</v>
      </c>
      <c r="B155" s="48">
        <f t="shared" ca="1" si="16"/>
        <v>0.70366813802026007</v>
      </c>
      <c r="C155" s="49">
        <f ca="1">RANDBETWEEN(0,VLOOKUP($B155,IBusJSQ!$E$6:$G$24,3,TRUE))</f>
        <v>4</v>
      </c>
      <c r="D155" s="44">
        <f ca="1">RANDBETWEEN(0,VLOOKUP($B155,ItrainJSQ!$F$5:$G$9,2,TRUE))</f>
        <v>0</v>
      </c>
      <c r="E155" s="44" t="e">
        <f ca="1">RANDBETWEEN(0,VLOOKUP($B155,ItrainNP!$G$11:$G$16,2,TRUE))</f>
        <v>#N/A</v>
      </c>
      <c r="F155" s="44">
        <f t="shared" ca="1" si="17"/>
        <v>27</v>
      </c>
      <c r="G155" s="44">
        <f t="shared" ca="1" si="18"/>
        <v>7</v>
      </c>
      <c r="H155" s="44">
        <f t="shared" ca="1" si="19"/>
        <v>4</v>
      </c>
      <c r="I155" s="50">
        <f t="shared" ca="1" si="20"/>
        <v>0.72519591579803788</v>
      </c>
      <c r="J155" s="50" t="e">
        <f t="shared" ca="1" si="21"/>
        <v>#N/A</v>
      </c>
      <c r="K155" s="52">
        <f t="shared" ca="1" si="22"/>
        <v>31.00000000000005</v>
      </c>
      <c r="L155" s="52" t="e">
        <f t="shared" ca="1" si="23"/>
        <v>#N/A</v>
      </c>
      <c r="M155" s="44">
        <f ca="1">AVERAGE($K$4:K155)</f>
        <v>32.296052631578952</v>
      </c>
      <c r="N155" s="44">
        <f ca="1">M155 + 1.96 * _xlfn.STDEV.P($M$4:M155)/SQRT(COUNT($M$4:M155))</f>
        <v>32.405089671217368</v>
      </c>
      <c r="O155" s="44">
        <f ca="1">M155 - 1.96 * _xlfn.STDEV.P($M$4:M155)/SQRT(COUNT($M$4:M155))</f>
        <v>32.187015591940536</v>
      </c>
      <c r="P155" s="44" t="e">
        <f ca="1">AVERAGE($L$4:L155)</f>
        <v>#N/A</v>
      </c>
      <c r="Q155" s="44" t="e">
        <f ca="1">P155 + 1.96 * _xlfn.STDEV.P($P$4:P155)/SQRT(COUNT($P$4:P155))</f>
        <v>#N/A</v>
      </c>
      <c r="R155" s="44" t="e">
        <f ca="1">P155 - 1.96 * _xlfn.STDEV.P($P$4:P155)/SQRT(COUNT($P$4:P155))</f>
        <v>#N/A</v>
      </c>
    </row>
    <row r="156" spans="1:18" ht="14.5" x14ac:dyDescent="0.35">
      <c r="A156" s="47">
        <v>153</v>
      </c>
      <c r="B156" s="48">
        <f t="shared" ca="1" si="16"/>
        <v>0.52261494526718055</v>
      </c>
      <c r="C156" s="49">
        <f ca="1">RANDBETWEEN(0,VLOOKUP($B156,IBusJSQ!$E$6:$G$24,3,TRUE))</f>
        <v>3</v>
      </c>
      <c r="D156" s="44">
        <f ca="1">RANDBETWEEN(0,VLOOKUP($B156,ItrainJSQ!$F$5:$G$9,2,TRUE))</f>
        <v>2</v>
      </c>
      <c r="E156" s="44" t="e">
        <f ca="1">RANDBETWEEN(0,VLOOKUP($B156,ItrainNP!$G$11:$G$16,2,TRUE))</f>
        <v>#N/A</v>
      </c>
      <c r="F156" s="44">
        <f t="shared" ca="1" si="17"/>
        <v>24</v>
      </c>
      <c r="G156" s="44">
        <f t="shared" ca="1" si="18"/>
        <v>8</v>
      </c>
      <c r="H156" s="44">
        <f t="shared" ca="1" si="19"/>
        <v>5</v>
      </c>
      <c r="I156" s="50">
        <f t="shared" ca="1" si="20"/>
        <v>0.5413649452671806</v>
      </c>
      <c r="J156" s="50" t="e">
        <f t="shared" ca="1" si="21"/>
        <v>#N/A</v>
      </c>
      <c r="K156" s="52">
        <f t="shared" ca="1" si="22"/>
        <v>27.000000000000064</v>
      </c>
      <c r="L156" s="52" t="e">
        <f t="shared" ca="1" si="23"/>
        <v>#N/A</v>
      </c>
      <c r="M156" s="44">
        <f ca="1">AVERAGE($K$4:K156)</f>
        <v>32.261437908496738</v>
      </c>
      <c r="N156" s="44">
        <f ca="1">M156 + 1.96 * _xlfn.STDEV.P($M$4:M156)/SQRT(COUNT($M$4:M156))</f>
        <v>32.369793148175397</v>
      </c>
      <c r="O156" s="44">
        <f ca="1">M156 - 1.96 * _xlfn.STDEV.P($M$4:M156)/SQRT(COUNT($M$4:M156))</f>
        <v>32.15308266881808</v>
      </c>
      <c r="P156" s="44" t="e">
        <f ca="1">AVERAGE($L$4:L156)</f>
        <v>#N/A</v>
      </c>
      <c r="Q156" s="44" t="e">
        <f ca="1">P156 + 1.96 * _xlfn.STDEV.P($P$4:P156)/SQRT(COUNT($P$4:P156))</f>
        <v>#N/A</v>
      </c>
      <c r="R156" s="44" t="e">
        <f ca="1">P156 - 1.96 * _xlfn.STDEV.P($P$4:P156)/SQRT(COUNT($P$4:P156))</f>
        <v>#N/A</v>
      </c>
    </row>
    <row r="157" spans="1:18" ht="14.5" x14ac:dyDescent="0.35">
      <c r="A157" s="47">
        <v>154</v>
      </c>
      <c r="B157" s="48">
        <f t="shared" ca="1" si="16"/>
        <v>0.81125982275035247</v>
      </c>
      <c r="C157" s="49">
        <f ca="1">RANDBETWEEN(0,VLOOKUP($B157,IBusJSQ!$E$6:$G$24,3,TRUE))</f>
        <v>4</v>
      </c>
      <c r="D157" s="44">
        <f ca="1">RANDBETWEEN(0,VLOOKUP($B157,ItrainJSQ!$F$5:$G$9,2,TRUE))</f>
        <v>261</v>
      </c>
      <c r="E157" s="44" t="e">
        <f ca="1">RANDBETWEEN(0,VLOOKUP($B157,ItrainNP!$G$11:$G$16,2,TRUE))</f>
        <v>#N/A</v>
      </c>
      <c r="F157" s="44">
        <f t="shared" ca="1" si="17"/>
        <v>27</v>
      </c>
      <c r="G157" s="44">
        <f t="shared" ca="1" si="18"/>
        <v>7</v>
      </c>
      <c r="H157" s="44">
        <f t="shared" ca="1" si="19"/>
        <v>5</v>
      </c>
      <c r="I157" s="50">
        <f t="shared" ca="1" si="20"/>
        <v>0.83278760052813028</v>
      </c>
      <c r="J157" s="50" t="e">
        <f t="shared" ca="1" si="21"/>
        <v>#N/A</v>
      </c>
      <c r="K157" s="52">
        <f t="shared" ca="1" si="22"/>
        <v>31.00000000000005</v>
      </c>
      <c r="L157" s="52" t="e">
        <f t="shared" ca="1" si="23"/>
        <v>#N/A</v>
      </c>
      <c r="M157" s="44">
        <f ca="1">AVERAGE($K$4:K157)</f>
        <v>32.253246753246756</v>
      </c>
      <c r="N157" s="44">
        <f ca="1">M157 + 1.96 * _xlfn.STDEV.P($M$4:M157)/SQRT(COUNT($M$4:M157))</f>
        <v>32.360931153880998</v>
      </c>
      <c r="O157" s="44">
        <f ca="1">M157 - 1.96 * _xlfn.STDEV.P($M$4:M157)/SQRT(COUNT($M$4:M157))</f>
        <v>32.145562352612515</v>
      </c>
      <c r="P157" s="44" t="e">
        <f ca="1">AVERAGE($L$4:L157)</f>
        <v>#N/A</v>
      </c>
      <c r="Q157" s="44" t="e">
        <f ca="1">P157 + 1.96 * _xlfn.STDEV.P($P$4:P157)/SQRT(COUNT($P$4:P157))</f>
        <v>#N/A</v>
      </c>
      <c r="R157" s="44" t="e">
        <f ca="1">P157 - 1.96 * _xlfn.STDEV.P($P$4:P157)/SQRT(COUNT($P$4:P157))</f>
        <v>#N/A</v>
      </c>
    </row>
    <row r="158" spans="1:18" ht="14.5" x14ac:dyDescent="0.35">
      <c r="A158" s="47">
        <v>155</v>
      </c>
      <c r="B158" s="48">
        <f t="shared" ca="1" si="16"/>
        <v>0.69087429989629079</v>
      </c>
      <c r="C158" s="49">
        <f ca="1">RANDBETWEEN(0,VLOOKUP($B158,IBusJSQ!$E$6:$G$24,3,TRUE))</f>
        <v>9</v>
      </c>
      <c r="D158" s="44">
        <f ca="1">RANDBETWEEN(0,VLOOKUP($B158,ItrainJSQ!$F$5:$G$9,2,TRUE))</f>
        <v>2</v>
      </c>
      <c r="E158" s="44" t="e">
        <f ca="1">RANDBETWEEN(0,VLOOKUP($B158,ItrainNP!$G$11:$G$16,2,TRUE))</f>
        <v>#N/A</v>
      </c>
      <c r="F158" s="44">
        <f t="shared" ca="1" si="17"/>
        <v>25</v>
      </c>
      <c r="G158" s="44">
        <f t="shared" ca="1" si="18"/>
        <v>8</v>
      </c>
      <c r="H158" s="44">
        <f t="shared" ca="1" si="19"/>
        <v>5</v>
      </c>
      <c r="I158" s="50">
        <f t="shared" ca="1" si="20"/>
        <v>0.71448541100740193</v>
      </c>
      <c r="J158" s="50" t="e">
        <f t="shared" ca="1" si="21"/>
        <v>#N/A</v>
      </c>
      <c r="K158" s="52">
        <f t="shared" ca="1" si="22"/>
        <v>34.000000000000043</v>
      </c>
      <c r="L158" s="52" t="e">
        <f t="shared" ca="1" si="23"/>
        <v>#N/A</v>
      </c>
      <c r="M158" s="44">
        <f ca="1">AVERAGE($K$4:K158)</f>
        <v>32.264516129032266</v>
      </c>
      <c r="N158" s="44">
        <f ca="1">M158 + 1.96 * _xlfn.STDEV.P($M$4:M158)/SQRT(COUNT($M$4:M158))</f>
        <v>32.371534530969342</v>
      </c>
      <c r="O158" s="44">
        <f ca="1">M158 - 1.96 * _xlfn.STDEV.P($M$4:M158)/SQRT(COUNT($M$4:M158))</f>
        <v>32.15749772709519</v>
      </c>
      <c r="P158" s="44" t="e">
        <f ca="1">AVERAGE($L$4:L158)</f>
        <v>#N/A</v>
      </c>
      <c r="Q158" s="44" t="e">
        <f ca="1">P158 + 1.96 * _xlfn.STDEV.P($P$4:P158)/SQRT(COUNT($P$4:P158))</f>
        <v>#N/A</v>
      </c>
      <c r="R158" s="44" t="e">
        <f ca="1">P158 - 1.96 * _xlfn.STDEV.P($P$4:P158)/SQRT(COUNT($P$4:P158))</f>
        <v>#N/A</v>
      </c>
    </row>
    <row r="159" spans="1:18" ht="14.5" x14ac:dyDescent="0.35">
      <c r="A159" s="47">
        <v>156</v>
      </c>
      <c r="B159" s="48">
        <f t="shared" ca="1" si="16"/>
        <v>0.7031425618502718</v>
      </c>
      <c r="C159" s="49">
        <f ca="1">RANDBETWEEN(0,VLOOKUP($B159,IBusJSQ!$E$6:$G$24,3,TRUE))</f>
        <v>7</v>
      </c>
      <c r="D159" s="44">
        <f ca="1">RANDBETWEEN(0,VLOOKUP($B159,ItrainJSQ!$F$5:$G$9,2,TRUE))</f>
        <v>3</v>
      </c>
      <c r="E159" s="44" t="e">
        <f ca="1">RANDBETWEEN(0,VLOOKUP($B159,ItrainNP!$G$11:$G$16,2,TRUE))</f>
        <v>#N/A</v>
      </c>
      <c r="F159" s="44">
        <f t="shared" ca="1" si="17"/>
        <v>27</v>
      </c>
      <c r="G159" s="44">
        <f t="shared" ca="1" si="18"/>
        <v>8</v>
      </c>
      <c r="H159" s="44">
        <f t="shared" ca="1" si="19"/>
        <v>4</v>
      </c>
      <c r="I159" s="50">
        <f t="shared" ca="1" si="20"/>
        <v>0.72675367296138293</v>
      </c>
      <c r="J159" s="50" t="e">
        <f t="shared" ca="1" si="21"/>
        <v>#N/A</v>
      </c>
      <c r="K159" s="52">
        <f t="shared" ca="1" si="22"/>
        <v>34.000000000000043</v>
      </c>
      <c r="L159" s="52" t="e">
        <f t="shared" ca="1" si="23"/>
        <v>#N/A</v>
      </c>
      <c r="M159" s="44">
        <f ca="1">AVERAGE($K$4:K159)</f>
        <v>32.275641025641029</v>
      </c>
      <c r="N159" s="44">
        <f ca="1">M159 + 1.96 * _xlfn.STDEV.P($M$4:M159)/SQRT(COUNT($M$4:M159))</f>
        <v>32.381998477847105</v>
      </c>
      <c r="O159" s="44">
        <f ca="1">M159 - 1.96 * _xlfn.STDEV.P($M$4:M159)/SQRT(COUNT($M$4:M159))</f>
        <v>32.169283573434953</v>
      </c>
      <c r="P159" s="44" t="e">
        <f ca="1">AVERAGE($L$4:L159)</f>
        <v>#N/A</v>
      </c>
      <c r="Q159" s="44" t="e">
        <f ca="1">P159 + 1.96 * _xlfn.STDEV.P($P$4:P159)/SQRT(COUNT($P$4:P159))</f>
        <v>#N/A</v>
      </c>
      <c r="R159" s="44" t="e">
        <f ca="1">P159 - 1.96 * _xlfn.STDEV.P($P$4:P159)/SQRT(COUNT($P$4:P159))</f>
        <v>#N/A</v>
      </c>
    </row>
    <row r="160" spans="1:18" ht="14.5" x14ac:dyDescent="0.35">
      <c r="A160" s="47">
        <v>157</v>
      </c>
      <c r="B160" s="48">
        <f t="shared" ca="1" si="16"/>
        <v>0.71691253567205693</v>
      </c>
      <c r="C160" s="49">
        <f ca="1">RANDBETWEEN(0,VLOOKUP($B160,IBusJSQ!$E$6:$G$24,3,TRUE))</f>
        <v>2</v>
      </c>
      <c r="D160" s="44">
        <f ca="1">RANDBETWEEN(0,VLOOKUP($B160,ItrainJSQ!$F$5:$G$9,2,TRUE))</f>
        <v>31208</v>
      </c>
      <c r="E160" s="44" t="e">
        <f ca="1">RANDBETWEEN(0,VLOOKUP($B160,ItrainNP!$G$11:$G$16,2,TRUE))</f>
        <v>#N/A</v>
      </c>
      <c r="F160" s="44">
        <f t="shared" ca="1" si="17"/>
        <v>28</v>
      </c>
      <c r="G160" s="44">
        <f t="shared" ca="1" si="18"/>
        <v>8</v>
      </c>
      <c r="H160" s="44">
        <f t="shared" ca="1" si="19"/>
        <v>4</v>
      </c>
      <c r="I160" s="50">
        <f t="shared" ca="1" si="20"/>
        <v>0.7377458690053903</v>
      </c>
      <c r="J160" s="50" t="e">
        <f t="shared" ca="1" si="21"/>
        <v>#N/A</v>
      </c>
      <c r="K160" s="52">
        <f t="shared" ca="1" si="22"/>
        <v>30.000000000000053</v>
      </c>
      <c r="L160" s="52" t="e">
        <f t="shared" ca="1" si="23"/>
        <v>#N/A</v>
      </c>
      <c r="M160" s="44">
        <f ca="1">AVERAGE($K$4:K160)</f>
        <v>32.261146496815293</v>
      </c>
      <c r="N160" s="44">
        <f ca="1">M160 + 1.96 * _xlfn.STDEV.P($M$4:M160)/SQRT(COUNT($M$4:M160))</f>
        <v>32.366855139670228</v>
      </c>
      <c r="O160" s="44">
        <f ca="1">M160 - 1.96 * _xlfn.STDEV.P($M$4:M160)/SQRT(COUNT($M$4:M160))</f>
        <v>32.155437853960358</v>
      </c>
      <c r="P160" s="44" t="e">
        <f ca="1">AVERAGE($L$4:L160)</f>
        <v>#N/A</v>
      </c>
      <c r="Q160" s="44" t="e">
        <f ca="1">P160 + 1.96 * _xlfn.STDEV.P($P$4:P160)/SQRT(COUNT($P$4:P160))</f>
        <v>#N/A</v>
      </c>
      <c r="R160" s="44" t="e">
        <f ca="1">P160 - 1.96 * _xlfn.STDEV.P($P$4:P160)/SQRT(COUNT($P$4:P160))</f>
        <v>#N/A</v>
      </c>
    </row>
    <row r="161" spans="1:18" ht="14.5" x14ac:dyDescent="0.35">
      <c r="A161" s="47">
        <v>158</v>
      </c>
      <c r="B161" s="48">
        <f t="shared" ca="1" si="16"/>
        <v>0.43277459825249787</v>
      </c>
      <c r="C161" s="49">
        <f ca="1">RANDBETWEEN(0,VLOOKUP($B161,IBusJSQ!$E$6:$G$24,3,TRUE))</f>
        <v>3</v>
      </c>
      <c r="D161" s="44">
        <f ca="1">RANDBETWEEN(0,VLOOKUP($B161,ItrainJSQ!$F$5:$G$9,2,TRUE))</f>
        <v>0</v>
      </c>
      <c r="E161" s="44" t="e">
        <f ca="1">RANDBETWEEN(0,VLOOKUP($B161,ItrainNP!$G$11:$G$16,2,TRUE))</f>
        <v>#N/A</v>
      </c>
      <c r="F161" s="44">
        <f t="shared" ca="1" si="17"/>
        <v>27</v>
      </c>
      <c r="G161" s="44">
        <f t="shared" ca="1" si="18"/>
        <v>7</v>
      </c>
      <c r="H161" s="44">
        <f t="shared" ca="1" si="19"/>
        <v>5</v>
      </c>
      <c r="I161" s="50">
        <f t="shared" ca="1" si="20"/>
        <v>0.45360793158583118</v>
      </c>
      <c r="J161" s="50" t="e">
        <f t="shared" ca="1" si="21"/>
        <v>#N/A</v>
      </c>
      <c r="K161" s="52">
        <f t="shared" ca="1" si="22"/>
        <v>29.999999999999972</v>
      </c>
      <c r="L161" s="52" t="e">
        <f t="shared" ca="1" si="23"/>
        <v>#N/A</v>
      </c>
      <c r="M161" s="44">
        <f ca="1">AVERAGE($K$4:K161)</f>
        <v>32.24683544303798</v>
      </c>
      <c r="N161" s="44">
        <f ca="1">M161 + 1.96 * _xlfn.STDEV.P($M$4:M161)/SQRT(COUNT($M$4:M161))</f>
        <v>32.351907361601207</v>
      </c>
      <c r="O161" s="44">
        <f ca="1">M161 - 1.96 * _xlfn.STDEV.P($M$4:M161)/SQRT(COUNT($M$4:M161))</f>
        <v>32.141763524474754</v>
      </c>
      <c r="P161" s="44" t="e">
        <f ca="1">AVERAGE($L$4:L161)</f>
        <v>#N/A</v>
      </c>
      <c r="Q161" s="44" t="e">
        <f ca="1">P161 + 1.96 * _xlfn.STDEV.P($P$4:P161)/SQRT(COUNT($P$4:P161))</f>
        <v>#N/A</v>
      </c>
      <c r="R161" s="44" t="e">
        <f ca="1">P161 - 1.96 * _xlfn.STDEV.P($P$4:P161)/SQRT(COUNT($P$4:P161))</f>
        <v>#N/A</v>
      </c>
    </row>
    <row r="162" spans="1:18" ht="14.5" x14ac:dyDescent="0.35">
      <c r="A162" s="47">
        <v>159</v>
      </c>
      <c r="B162" s="48">
        <f t="shared" ca="1" si="16"/>
        <v>0.41172990212653593</v>
      </c>
      <c r="C162" s="49">
        <f ca="1">RANDBETWEEN(0,VLOOKUP($B162,IBusJSQ!$E$6:$G$24,3,TRUE))</f>
        <v>2</v>
      </c>
      <c r="D162" s="44">
        <f ca="1">RANDBETWEEN(0,VLOOKUP($B162,ItrainJSQ!$F$5:$G$9,2,TRUE))</f>
        <v>4</v>
      </c>
      <c r="E162" s="44" t="e">
        <f ca="1">RANDBETWEEN(0,VLOOKUP($B162,ItrainNP!$G$11:$G$16,2,TRUE))</f>
        <v>#N/A</v>
      </c>
      <c r="F162" s="44">
        <f t="shared" ca="1" si="17"/>
        <v>29</v>
      </c>
      <c r="G162" s="44">
        <f t="shared" ca="1" si="18"/>
        <v>7</v>
      </c>
      <c r="H162" s="44">
        <f t="shared" ca="1" si="19"/>
        <v>4</v>
      </c>
      <c r="I162" s="50">
        <f t="shared" ca="1" si="20"/>
        <v>0.43325767990431369</v>
      </c>
      <c r="J162" s="50" t="e">
        <f t="shared" ca="1" si="21"/>
        <v>#N/A</v>
      </c>
      <c r="K162" s="52">
        <f t="shared" ca="1" si="22"/>
        <v>30.999999999999972</v>
      </c>
      <c r="L162" s="52" t="e">
        <f t="shared" ca="1" si="23"/>
        <v>#N/A</v>
      </c>
      <c r="M162" s="44">
        <f ca="1">AVERAGE($K$4:K162)</f>
        <v>32.23899371069183</v>
      </c>
      <c r="N162" s="44">
        <f ca="1">M162 + 1.96 * _xlfn.STDEV.P($M$4:M162)/SQRT(COUNT($M$4:M162))</f>
        <v>32.343438918844839</v>
      </c>
      <c r="O162" s="44">
        <f ca="1">M162 - 1.96 * _xlfn.STDEV.P($M$4:M162)/SQRT(COUNT($M$4:M162))</f>
        <v>32.13454850253882</v>
      </c>
      <c r="P162" s="44" t="e">
        <f ca="1">AVERAGE($L$4:L162)</f>
        <v>#N/A</v>
      </c>
      <c r="Q162" s="44" t="e">
        <f ca="1">P162 + 1.96 * _xlfn.STDEV.P($P$4:P162)/SQRT(COUNT($P$4:P162))</f>
        <v>#N/A</v>
      </c>
      <c r="R162" s="44" t="e">
        <f ca="1">P162 - 1.96 * _xlfn.STDEV.P($P$4:P162)/SQRT(COUNT($P$4:P162))</f>
        <v>#N/A</v>
      </c>
    </row>
    <row r="163" spans="1:18" ht="14.5" x14ac:dyDescent="0.35">
      <c r="A163" s="47">
        <v>160</v>
      </c>
      <c r="B163" s="48">
        <f t="shared" ca="1" si="16"/>
        <v>0.90624708363758222</v>
      </c>
      <c r="C163" s="49">
        <f ca="1">RANDBETWEEN(0,VLOOKUP($B163,IBusJSQ!$E$6:$G$24,3,TRUE))</f>
        <v>6</v>
      </c>
      <c r="D163" s="44">
        <f ca="1">RANDBETWEEN(0,VLOOKUP($B163,ItrainJSQ!$F$5:$G$9,2,TRUE))</f>
        <v>7438</v>
      </c>
      <c r="E163" s="44" t="e">
        <f ca="1">RANDBETWEEN(0,VLOOKUP($B163,ItrainNP!$G$11:$G$16,2,TRUE))</f>
        <v>#N/A</v>
      </c>
      <c r="F163" s="44">
        <f t="shared" ca="1" si="17"/>
        <v>27</v>
      </c>
      <c r="G163" s="44">
        <f t="shared" ca="1" si="18"/>
        <v>7</v>
      </c>
      <c r="H163" s="44">
        <f t="shared" ca="1" si="19"/>
        <v>4</v>
      </c>
      <c r="I163" s="50">
        <f t="shared" ca="1" si="20"/>
        <v>0.92916375030424891</v>
      </c>
      <c r="J163" s="50" t="e">
        <f t="shared" ca="1" si="21"/>
        <v>#N/A</v>
      </c>
      <c r="K163" s="52">
        <f t="shared" ca="1" si="22"/>
        <v>33.000000000000043</v>
      </c>
      <c r="L163" s="52" t="e">
        <f t="shared" ca="1" si="23"/>
        <v>#N/A</v>
      </c>
      <c r="M163" s="44">
        <f ca="1">AVERAGE($K$4:K163)</f>
        <v>32.243750000000006</v>
      </c>
      <c r="N163" s="44">
        <f ca="1">M163 + 1.96 * _xlfn.STDEV.P($M$4:M163)/SQRT(COUNT($M$4:M163))</f>
        <v>32.34757443845799</v>
      </c>
      <c r="O163" s="44">
        <f ca="1">M163 - 1.96 * _xlfn.STDEV.P($M$4:M163)/SQRT(COUNT($M$4:M163))</f>
        <v>32.139925561542022</v>
      </c>
      <c r="P163" s="44" t="e">
        <f ca="1">AVERAGE($L$4:L163)</f>
        <v>#N/A</v>
      </c>
      <c r="Q163" s="44" t="e">
        <f ca="1">P163 + 1.96 * _xlfn.STDEV.P($P$4:P163)/SQRT(COUNT($P$4:P163))</f>
        <v>#N/A</v>
      </c>
      <c r="R163" s="44" t="e">
        <f ca="1">P163 - 1.96 * _xlfn.STDEV.P($P$4:P163)/SQRT(COUNT($P$4:P163))</f>
        <v>#N/A</v>
      </c>
    </row>
    <row r="164" spans="1:18" ht="14.5" x14ac:dyDescent="0.35">
      <c r="A164" s="47">
        <v>161</v>
      </c>
      <c r="B164" s="48">
        <f t="shared" ca="1" si="16"/>
        <v>0.83158997629022025</v>
      </c>
      <c r="C164" s="49">
        <f ca="1">RANDBETWEEN(0,VLOOKUP($B164,IBusJSQ!$E$6:$G$24,3,TRUE))</f>
        <v>1</v>
      </c>
      <c r="D164" s="44">
        <f ca="1">RANDBETWEEN(0,VLOOKUP($B164,ItrainJSQ!$F$5:$G$9,2,TRUE))</f>
        <v>34032</v>
      </c>
      <c r="E164" s="44" t="e">
        <f ca="1">RANDBETWEEN(0,VLOOKUP($B164,ItrainNP!$G$11:$G$16,2,TRUE))</f>
        <v>#N/A</v>
      </c>
      <c r="F164" s="44">
        <f t="shared" ca="1" si="17"/>
        <v>25</v>
      </c>
      <c r="G164" s="44">
        <f t="shared" ca="1" si="18"/>
        <v>7</v>
      </c>
      <c r="H164" s="44">
        <f t="shared" ca="1" si="19"/>
        <v>4</v>
      </c>
      <c r="I164" s="50">
        <f t="shared" ca="1" si="20"/>
        <v>0.84964553184577585</v>
      </c>
      <c r="J164" s="50" t="e">
        <f t="shared" ca="1" si="21"/>
        <v>#N/A</v>
      </c>
      <c r="K164" s="52">
        <f t="shared" ca="1" si="22"/>
        <v>26.000000000000068</v>
      </c>
      <c r="L164" s="52" t="e">
        <f t="shared" ca="1" si="23"/>
        <v>#N/A</v>
      </c>
      <c r="M164" s="44">
        <f ca="1">AVERAGE($K$4:K164)</f>
        <v>32.204968944099384</v>
      </c>
      <c r="N164" s="44">
        <f ca="1">M164 + 1.96 * _xlfn.STDEV.P($M$4:M164)/SQRT(COUNT($M$4:M164))</f>
        <v>32.308192602094131</v>
      </c>
      <c r="O164" s="44">
        <f ca="1">M164 - 1.96 * _xlfn.STDEV.P($M$4:M164)/SQRT(COUNT($M$4:M164))</f>
        <v>32.101745286104638</v>
      </c>
      <c r="P164" s="44" t="e">
        <f ca="1">AVERAGE($L$4:L164)</f>
        <v>#N/A</v>
      </c>
      <c r="Q164" s="44" t="e">
        <f ca="1">P164 + 1.96 * _xlfn.STDEV.P($P$4:P164)/SQRT(COUNT($P$4:P164))</f>
        <v>#N/A</v>
      </c>
      <c r="R164" s="44" t="e">
        <f ca="1">P164 - 1.96 * _xlfn.STDEV.P($P$4:P164)/SQRT(COUNT($P$4:P164))</f>
        <v>#N/A</v>
      </c>
    </row>
    <row r="165" spans="1:18" ht="14.5" x14ac:dyDescent="0.35">
      <c r="A165" s="47">
        <v>162</v>
      </c>
      <c r="B165" s="48">
        <f t="shared" ca="1" si="16"/>
        <v>0.89360674398694262</v>
      </c>
      <c r="C165" s="49">
        <f ca="1">RANDBETWEEN(0,VLOOKUP($B165,IBusJSQ!$E$6:$G$24,3,TRUE))</f>
        <v>15</v>
      </c>
      <c r="D165" s="44">
        <f ca="1">RANDBETWEEN(0,VLOOKUP($B165,ItrainJSQ!$F$5:$G$9,2,TRUE))</f>
        <v>12223</v>
      </c>
      <c r="E165" s="44" t="e">
        <f ca="1">RANDBETWEEN(0,VLOOKUP($B165,ItrainNP!$G$11:$G$16,2,TRUE))</f>
        <v>#N/A</v>
      </c>
      <c r="F165" s="44">
        <f t="shared" ca="1" si="17"/>
        <v>25</v>
      </c>
      <c r="G165" s="44">
        <f t="shared" ca="1" si="18"/>
        <v>8</v>
      </c>
      <c r="H165" s="44">
        <f t="shared" ca="1" si="19"/>
        <v>5</v>
      </c>
      <c r="I165" s="50">
        <f t="shared" ca="1" si="20"/>
        <v>0.92138452176472041</v>
      </c>
      <c r="J165" s="50" t="e">
        <f t="shared" ca="1" si="21"/>
        <v>#N/A</v>
      </c>
      <c r="K165" s="52">
        <f t="shared" ca="1" si="22"/>
        <v>40.000000000000014</v>
      </c>
      <c r="L165" s="52" t="e">
        <f t="shared" ca="1" si="23"/>
        <v>#N/A</v>
      </c>
      <c r="M165" s="44">
        <f ca="1">AVERAGE($K$4:K165)</f>
        <v>32.253086419753089</v>
      </c>
      <c r="N165" s="44">
        <f ca="1">M165 + 1.96 * _xlfn.STDEV.P($M$4:M165)/SQRT(COUNT($M$4:M165))</f>
        <v>32.355700945701656</v>
      </c>
      <c r="O165" s="44">
        <f ca="1">M165 - 1.96 * _xlfn.STDEV.P($M$4:M165)/SQRT(COUNT($M$4:M165))</f>
        <v>32.150471893804522</v>
      </c>
      <c r="P165" s="44" t="e">
        <f ca="1">AVERAGE($L$4:L165)</f>
        <v>#N/A</v>
      </c>
      <c r="Q165" s="44" t="e">
        <f ca="1">P165 + 1.96 * _xlfn.STDEV.P($P$4:P165)/SQRT(COUNT($P$4:P165))</f>
        <v>#N/A</v>
      </c>
      <c r="R165" s="44" t="e">
        <f ca="1">P165 - 1.96 * _xlfn.STDEV.P($P$4:P165)/SQRT(COUNT($P$4:P165))</f>
        <v>#N/A</v>
      </c>
    </row>
    <row r="166" spans="1:18" ht="14.5" x14ac:dyDescent="0.35">
      <c r="A166" s="47">
        <v>163</v>
      </c>
      <c r="B166" s="48">
        <f t="shared" ca="1" si="16"/>
        <v>0.36464973921983285</v>
      </c>
      <c r="C166" s="49">
        <f ca="1">RANDBETWEEN(0,VLOOKUP($B166,IBusJSQ!$E$6:$G$24,3,TRUE))</f>
        <v>0</v>
      </c>
      <c r="D166" s="44">
        <f ca="1">RANDBETWEEN(0,VLOOKUP($B166,ItrainJSQ!$F$5:$G$9,2,TRUE))</f>
        <v>3</v>
      </c>
      <c r="E166" s="44" t="e">
        <f ca="1">RANDBETWEEN(0,VLOOKUP($B166,ItrainNP!$G$11:$G$16,2,TRUE))</f>
        <v>#N/A</v>
      </c>
      <c r="F166" s="44">
        <f t="shared" ca="1" si="17"/>
        <v>28</v>
      </c>
      <c r="G166" s="44">
        <f t="shared" ca="1" si="18"/>
        <v>7</v>
      </c>
      <c r="H166" s="44">
        <f t="shared" ca="1" si="19"/>
        <v>4</v>
      </c>
      <c r="I166" s="50">
        <f t="shared" ca="1" si="20"/>
        <v>0.38409418366427728</v>
      </c>
      <c r="J166" s="50" t="e">
        <f t="shared" ca="1" si="21"/>
        <v>#N/A</v>
      </c>
      <c r="K166" s="52">
        <f t="shared" ca="1" si="22"/>
        <v>27.999999999999979</v>
      </c>
      <c r="L166" s="52" t="e">
        <f t="shared" ca="1" si="23"/>
        <v>#N/A</v>
      </c>
      <c r="M166" s="44">
        <f ca="1">AVERAGE($K$4:K166)</f>
        <v>32.226993865030678</v>
      </c>
      <c r="N166" s="44">
        <f ca="1">M166 + 1.96 * _xlfn.STDEV.P($M$4:M166)/SQRT(COUNT($M$4:M166))</f>
        <v>32.329014128804893</v>
      </c>
      <c r="O166" s="44">
        <f ca="1">M166 - 1.96 * _xlfn.STDEV.P($M$4:M166)/SQRT(COUNT($M$4:M166))</f>
        <v>32.124973601256464</v>
      </c>
      <c r="P166" s="44" t="e">
        <f ca="1">AVERAGE($L$4:L166)</f>
        <v>#N/A</v>
      </c>
      <c r="Q166" s="44" t="e">
        <f ca="1">P166 + 1.96 * _xlfn.STDEV.P($P$4:P166)/SQRT(COUNT($P$4:P166))</f>
        <v>#N/A</v>
      </c>
      <c r="R166" s="44" t="e">
        <f ca="1">P166 - 1.96 * _xlfn.STDEV.P($P$4:P166)/SQRT(COUNT($P$4:P166))</f>
        <v>#N/A</v>
      </c>
    </row>
    <row r="167" spans="1:18" ht="14.5" x14ac:dyDescent="0.35">
      <c r="A167" s="47">
        <v>164</v>
      </c>
      <c r="B167" s="48">
        <f t="shared" ca="1" si="16"/>
        <v>0.77700544376670333</v>
      </c>
      <c r="C167" s="49">
        <f ca="1">RANDBETWEEN(0,VLOOKUP($B167,IBusJSQ!$E$6:$G$24,3,TRUE))</f>
        <v>14</v>
      </c>
      <c r="D167" s="44">
        <f ca="1">RANDBETWEEN(0,VLOOKUP($B167,ItrainJSQ!$F$5:$G$9,2,TRUE))</f>
        <v>10032</v>
      </c>
      <c r="E167" s="44" t="e">
        <f ca="1">RANDBETWEEN(0,VLOOKUP($B167,ItrainNP!$G$11:$G$16,2,TRUE))</f>
        <v>#N/A</v>
      </c>
      <c r="F167" s="44">
        <f t="shared" ca="1" si="17"/>
        <v>26</v>
      </c>
      <c r="G167" s="44">
        <f t="shared" ca="1" si="18"/>
        <v>7</v>
      </c>
      <c r="H167" s="44">
        <f t="shared" ca="1" si="19"/>
        <v>5</v>
      </c>
      <c r="I167" s="50">
        <f t="shared" ca="1" si="20"/>
        <v>0.80478322154448112</v>
      </c>
      <c r="J167" s="50" t="e">
        <f t="shared" ca="1" si="21"/>
        <v>#N/A</v>
      </c>
      <c r="K167" s="52">
        <f t="shared" ca="1" si="22"/>
        <v>40.000000000000014</v>
      </c>
      <c r="L167" s="52" t="e">
        <f t="shared" ca="1" si="23"/>
        <v>#N/A</v>
      </c>
      <c r="M167" s="44">
        <f ca="1">AVERAGE($K$4:K167)</f>
        <v>32.274390243902445</v>
      </c>
      <c r="N167" s="44">
        <f ca="1">M167 + 1.96 * _xlfn.STDEV.P($M$4:M167)/SQRT(COUNT($M$4:M167))</f>
        <v>32.375809871189013</v>
      </c>
      <c r="O167" s="44">
        <f ca="1">M167 - 1.96 * _xlfn.STDEV.P($M$4:M167)/SQRT(COUNT($M$4:M167))</f>
        <v>32.172970616615878</v>
      </c>
      <c r="P167" s="44" t="e">
        <f ca="1">AVERAGE($L$4:L167)</f>
        <v>#N/A</v>
      </c>
      <c r="Q167" s="44" t="e">
        <f ca="1">P167 + 1.96 * _xlfn.STDEV.P($P$4:P167)/SQRT(COUNT($P$4:P167))</f>
        <v>#N/A</v>
      </c>
      <c r="R167" s="44" t="e">
        <f ca="1">P167 - 1.96 * _xlfn.STDEV.P($P$4:P167)/SQRT(COUNT($P$4:P167))</f>
        <v>#N/A</v>
      </c>
    </row>
    <row r="168" spans="1:18" ht="14.5" x14ac:dyDescent="0.35">
      <c r="A168" s="47">
        <v>165</v>
      </c>
      <c r="B168" s="48">
        <f t="shared" ca="1" si="16"/>
        <v>0.60681691381958391</v>
      </c>
      <c r="C168" s="49">
        <f ca="1">RANDBETWEEN(0,VLOOKUP($B168,IBusJSQ!$E$6:$G$24,3,TRUE))</f>
        <v>3</v>
      </c>
      <c r="D168" s="44">
        <f ca="1">RANDBETWEEN(0,VLOOKUP($B168,ItrainJSQ!$F$5:$G$9,2,TRUE))</f>
        <v>1</v>
      </c>
      <c r="E168" s="44" t="e">
        <f ca="1">RANDBETWEEN(0,VLOOKUP($B168,ItrainNP!$G$11:$G$16,2,TRUE))</f>
        <v>#N/A</v>
      </c>
      <c r="F168" s="44">
        <f t="shared" ca="1" si="17"/>
        <v>24</v>
      </c>
      <c r="G168" s="44">
        <f t="shared" ca="1" si="18"/>
        <v>8</v>
      </c>
      <c r="H168" s="44">
        <f t="shared" ca="1" si="19"/>
        <v>5</v>
      </c>
      <c r="I168" s="50">
        <f t="shared" ca="1" si="20"/>
        <v>0.62556691381958396</v>
      </c>
      <c r="J168" s="50" t="e">
        <f t="shared" ca="1" si="21"/>
        <v>#N/A</v>
      </c>
      <c r="K168" s="52">
        <f t="shared" ca="1" si="22"/>
        <v>27.000000000000064</v>
      </c>
      <c r="L168" s="52" t="e">
        <f t="shared" ca="1" si="23"/>
        <v>#N/A</v>
      </c>
      <c r="M168" s="44">
        <f ca="1">AVERAGE($K$4:K168)</f>
        <v>32.242424242424249</v>
      </c>
      <c r="N168" s="44">
        <f ca="1">M168 + 1.96 * _xlfn.STDEV.P($M$4:M168)/SQRT(COUNT($M$4:M168))</f>
        <v>32.343258695712557</v>
      </c>
      <c r="O168" s="44">
        <f ca="1">M168 - 1.96 * _xlfn.STDEV.P($M$4:M168)/SQRT(COUNT($M$4:M168))</f>
        <v>32.141589789135942</v>
      </c>
      <c r="P168" s="44" t="e">
        <f ca="1">AVERAGE($L$4:L168)</f>
        <v>#N/A</v>
      </c>
      <c r="Q168" s="44" t="e">
        <f ca="1">P168 + 1.96 * _xlfn.STDEV.P($P$4:P168)/SQRT(COUNT($P$4:P168))</f>
        <v>#N/A</v>
      </c>
      <c r="R168" s="44" t="e">
        <f ca="1">P168 - 1.96 * _xlfn.STDEV.P($P$4:P168)/SQRT(COUNT($P$4:P168))</f>
        <v>#N/A</v>
      </c>
    </row>
    <row r="169" spans="1:18" ht="14.5" x14ac:dyDescent="0.35">
      <c r="A169" s="47">
        <v>166</v>
      </c>
      <c r="B169" s="48">
        <f t="shared" ca="1" si="16"/>
        <v>0.50923158744811181</v>
      </c>
      <c r="C169" s="49">
        <f ca="1">RANDBETWEEN(0,VLOOKUP($B169,IBusJSQ!$E$6:$G$24,3,TRUE))</f>
        <v>7</v>
      </c>
      <c r="D169" s="44">
        <f ca="1">RANDBETWEEN(0,VLOOKUP($B169,ItrainJSQ!$F$5:$G$9,2,TRUE))</f>
        <v>1</v>
      </c>
      <c r="E169" s="44" t="e">
        <f ca="1">RANDBETWEEN(0,VLOOKUP($B169,ItrainNP!$G$11:$G$16,2,TRUE))</f>
        <v>#N/A</v>
      </c>
      <c r="F169" s="44">
        <f t="shared" ca="1" si="17"/>
        <v>28</v>
      </c>
      <c r="G169" s="44">
        <f t="shared" ca="1" si="18"/>
        <v>8</v>
      </c>
      <c r="H169" s="44">
        <f t="shared" ca="1" si="19"/>
        <v>5</v>
      </c>
      <c r="I169" s="50">
        <f t="shared" ca="1" si="20"/>
        <v>0.53353714300366739</v>
      </c>
      <c r="J169" s="50" t="e">
        <f t="shared" ca="1" si="21"/>
        <v>#N/A</v>
      </c>
      <c r="K169" s="52">
        <f t="shared" ca="1" si="22"/>
        <v>35.000000000000036</v>
      </c>
      <c r="L169" s="52" t="e">
        <f t="shared" ca="1" si="23"/>
        <v>#N/A</v>
      </c>
      <c r="M169" s="44">
        <f ca="1">AVERAGE($K$4:K169)</f>
        <v>32.259036144578317</v>
      </c>
      <c r="N169" s="44">
        <f ca="1">M169 + 1.96 * _xlfn.STDEV.P($M$4:M169)/SQRT(COUNT($M$4:M169))</f>
        <v>32.359287604058935</v>
      </c>
      <c r="O169" s="44">
        <f ca="1">M169 - 1.96 * _xlfn.STDEV.P($M$4:M169)/SQRT(COUNT($M$4:M169))</f>
        <v>32.1587846850977</v>
      </c>
      <c r="P169" s="44" t="e">
        <f ca="1">AVERAGE($L$4:L169)</f>
        <v>#N/A</v>
      </c>
      <c r="Q169" s="44" t="e">
        <f ca="1">P169 + 1.96 * _xlfn.STDEV.P($P$4:P169)/SQRT(COUNT($P$4:P169))</f>
        <v>#N/A</v>
      </c>
      <c r="R169" s="44" t="e">
        <f ca="1">P169 - 1.96 * _xlfn.STDEV.P($P$4:P169)/SQRT(COUNT($P$4:P169))</f>
        <v>#N/A</v>
      </c>
    </row>
    <row r="170" spans="1:18" ht="14.5" x14ac:dyDescent="0.35">
      <c r="A170" s="47">
        <v>167</v>
      </c>
      <c r="B170" s="48">
        <f t="shared" ca="1" si="16"/>
        <v>0.79754515645667512</v>
      </c>
      <c r="C170" s="49">
        <f ca="1">RANDBETWEEN(0,VLOOKUP($B170,IBusJSQ!$E$6:$G$24,3,TRUE))</f>
        <v>15</v>
      </c>
      <c r="D170" s="44">
        <f ca="1">RANDBETWEEN(0,VLOOKUP($B170,ItrainJSQ!$F$5:$G$9,2,TRUE))</f>
        <v>6017</v>
      </c>
      <c r="E170" s="44" t="e">
        <f ca="1">RANDBETWEEN(0,VLOOKUP($B170,ItrainNP!$G$11:$G$16,2,TRUE))</f>
        <v>#N/A</v>
      </c>
      <c r="F170" s="44">
        <f t="shared" ca="1" si="17"/>
        <v>25</v>
      </c>
      <c r="G170" s="44">
        <f t="shared" ca="1" si="18"/>
        <v>7</v>
      </c>
      <c r="H170" s="44">
        <f t="shared" ca="1" si="19"/>
        <v>5</v>
      </c>
      <c r="I170" s="50">
        <f t="shared" ca="1" si="20"/>
        <v>0.82532293423445291</v>
      </c>
      <c r="J170" s="50" t="e">
        <f t="shared" ca="1" si="21"/>
        <v>#N/A</v>
      </c>
      <c r="K170" s="52">
        <f t="shared" ca="1" si="22"/>
        <v>40.000000000000014</v>
      </c>
      <c r="L170" s="52" t="e">
        <f t="shared" ca="1" si="23"/>
        <v>#N/A</v>
      </c>
      <c r="M170" s="44">
        <f ca="1">AVERAGE($K$4:K170)</f>
        <v>32.305389221556894</v>
      </c>
      <c r="N170" s="44">
        <f ca="1">M170 + 1.96 * _xlfn.STDEV.P($M$4:M170)/SQRT(COUNT($M$4:M170))</f>
        <v>32.405053945858718</v>
      </c>
      <c r="O170" s="44">
        <f ca="1">M170 - 1.96 * _xlfn.STDEV.P($M$4:M170)/SQRT(COUNT($M$4:M170))</f>
        <v>32.205724497255069</v>
      </c>
      <c r="P170" s="44" t="e">
        <f ca="1">AVERAGE($L$4:L170)</f>
        <v>#N/A</v>
      </c>
      <c r="Q170" s="44" t="e">
        <f ca="1">P170 + 1.96 * _xlfn.STDEV.P($P$4:P170)/SQRT(COUNT($P$4:P170))</f>
        <v>#N/A</v>
      </c>
      <c r="R170" s="44" t="e">
        <f ca="1">P170 - 1.96 * _xlfn.STDEV.P($P$4:P170)/SQRT(COUNT($P$4:P170))</f>
        <v>#N/A</v>
      </c>
    </row>
    <row r="171" spans="1:18" ht="14.5" x14ac:dyDescent="0.35">
      <c r="A171" s="47">
        <v>168</v>
      </c>
      <c r="B171" s="48">
        <f t="shared" ca="1" si="16"/>
        <v>0.42040152071119791</v>
      </c>
      <c r="C171" s="49">
        <f ca="1">RANDBETWEEN(0,VLOOKUP($B171,IBusJSQ!$E$6:$G$24,3,TRUE))</f>
        <v>6</v>
      </c>
      <c r="D171" s="44">
        <f ca="1">RANDBETWEEN(0,VLOOKUP($B171,ItrainJSQ!$F$5:$G$9,2,TRUE))</f>
        <v>3</v>
      </c>
      <c r="E171" s="44" t="e">
        <f ca="1">RANDBETWEEN(0,VLOOKUP($B171,ItrainNP!$G$11:$G$16,2,TRUE))</f>
        <v>#N/A</v>
      </c>
      <c r="F171" s="44">
        <f t="shared" ca="1" si="17"/>
        <v>27</v>
      </c>
      <c r="G171" s="44">
        <f t="shared" ca="1" si="18"/>
        <v>8</v>
      </c>
      <c r="H171" s="44">
        <f t="shared" ca="1" si="19"/>
        <v>5</v>
      </c>
      <c r="I171" s="50">
        <f t="shared" ca="1" si="20"/>
        <v>0.44331818737786455</v>
      </c>
      <c r="J171" s="50" t="e">
        <f t="shared" ca="1" si="21"/>
        <v>#N/A</v>
      </c>
      <c r="K171" s="52">
        <f t="shared" ca="1" si="22"/>
        <v>32.999999999999964</v>
      </c>
      <c r="L171" s="52" t="e">
        <f t="shared" ca="1" si="23"/>
        <v>#N/A</v>
      </c>
      <c r="M171" s="44">
        <f ca="1">AVERAGE($K$4:K171)</f>
        <v>32.309523809523817</v>
      </c>
      <c r="N171" s="44">
        <f ca="1">M171 + 1.96 * _xlfn.STDEV.P($M$4:M171)/SQRT(COUNT($M$4:M171))</f>
        <v>32.408607843989685</v>
      </c>
      <c r="O171" s="44">
        <f ca="1">M171 - 1.96 * _xlfn.STDEV.P($M$4:M171)/SQRT(COUNT($M$4:M171))</f>
        <v>32.210439775057949</v>
      </c>
      <c r="P171" s="44" t="e">
        <f ca="1">AVERAGE($L$4:L171)</f>
        <v>#N/A</v>
      </c>
      <c r="Q171" s="44" t="e">
        <f ca="1">P171 + 1.96 * _xlfn.STDEV.P($P$4:P171)/SQRT(COUNT($P$4:P171))</f>
        <v>#N/A</v>
      </c>
      <c r="R171" s="44" t="e">
        <f ca="1">P171 - 1.96 * _xlfn.STDEV.P($P$4:P171)/SQRT(COUNT($P$4:P171))</f>
        <v>#N/A</v>
      </c>
    </row>
    <row r="172" spans="1:18" ht="14.5" x14ac:dyDescent="0.35">
      <c r="A172" s="47">
        <v>169</v>
      </c>
      <c r="B172" s="48">
        <f t="shared" ca="1" si="16"/>
        <v>0.60965038453056808</v>
      </c>
      <c r="C172" s="49">
        <f ca="1">RANDBETWEEN(0,VLOOKUP($B172,IBusJSQ!$E$6:$G$24,3,TRUE))</f>
        <v>8</v>
      </c>
      <c r="D172" s="44">
        <f ca="1">RANDBETWEEN(0,VLOOKUP($B172,ItrainJSQ!$F$5:$G$9,2,TRUE))</f>
        <v>0</v>
      </c>
      <c r="E172" s="44" t="e">
        <f ca="1">RANDBETWEEN(0,VLOOKUP($B172,ItrainNP!$G$11:$G$16,2,TRUE))</f>
        <v>#N/A</v>
      </c>
      <c r="F172" s="44">
        <f t="shared" ca="1" si="17"/>
        <v>26</v>
      </c>
      <c r="G172" s="44">
        <f t="shared" ca="1" si="18"/>
        <v>8</v>
      </c>
      <c r="H172" s="44">
        <f t="shared" ca="1" si="19"/>
        <v>5</v>
      </c>
      <c r="I172" s="50">
        <f t="shared" ca="1" si="20"/>
        <v>0.63326149564167922</v>
      </c>
      <c r="J172" s="50" t="e">
        <f t="shared" ca="1" si="21"/>
        <v>#N/A</v>
      </c>
      <c r="K172" s="52">
        <f t="shared" ca="1" si="22"/>
        <v>34.000000000000043</v>
      </c>
      <c r="L172" s="52" t="e">
        <f t="shared" ca="1" si="23"/>
        <v>#N/A</v>
      </c>
      <c r="M172" s="44">
        <f ca="1">AVERAGE($K$4:K172)</f>
        <v>32.319526627218941</v>
      </c>
      <c r="N172" s="44">
        <f ca="1">M172 + 1.96 * _xlfn.STDEV.P($M$4:M172)/SQRT(COUNT($M$4:M172))</f>
        <v>32.418034932673294</v>
      </c>
      <c r="O172" s="44">
        <f ca="1">M172 - 1.96 * _xlfn.STDEV.P($M$4:M172)/SQRT(COUNT($M$4:M172))</f>
        <v>32.221018321764589</v>
      </c>
      <c r="P172" s="44" t="e">
        <f ca="1">AVERAGE($L$4:L172)</f>
        <v>#N/A</v>
      </c>
      <c r="Q172" s="44" t="e">
        <f ca="1">P172 + 1.96 * _xlfn.STDEV.P($P$4:P172)/SQRT(COUNT($P$4:P172))</f>
        <v>#N/A</v>
      </c>
      <c r="R172" s="44" t="e">
        <f ca="1">P172 - 1.96 * _xlfn.STDEV.P($P$4:P172)/SQRT(COUNT($P$4:P172))</f>
        <v>#N/A</v>
      </c>
    </row>
    <row r="173" spans="1:18" ht="14.5" x14ac:dyDescent="0.35">
      <c r="A173" s="47">
        <v>170</v>
      </c>
      <c r="B173" s="48">
        <f t="shared" ca="1" si="16"/>
        <v>0.8238451048544142</v>
      </c>
      <c r="C173" s="49">
        <f ca="1">RANDBETWEEN(0,VLOOKUP($B173,IBusJSQ!$E$6:$G$24,3,TRUE))</f>
        <v>7</v>
      </c>
      <c r="D173" s="44">
        <f ca="1">RANDBETWEEN(0,VLOOKUP($B173,ItrainJSQ!$F$5:$G$9,2,TRUE))</f>
        <v>18202</v>
      </c>
      <c r="E173" s="44" t="e">
        <f ca="1">RANDBETWEEN(0,VLOOKUP($B173,ItrainNP!$G$11:$G$16,2,TRUE))</f>
        <v>#N/A</v>
      </c>
      <c r="F173" s="44">
        <f t="shared" ca="1" si="17"/>
        <v>28</v>
      </c>
      <c r="G173" s="44">
        <f t="shared" ca="1" si="18"/>
        <v>8</v>
      </c>
      <c r="H173" s="44">
        <f t="shared" ca="1" si="19"/>
        <v>5</v>
      </c>
      <c r="I173" s="50">
        <f t="shared" ca="1" si="20"/>
        <v>0.84815066040996978</v>
      </c>
      <c r="J173" s="50" t="e">
        <f t="shared" ca="1" si="21"/>
        <v>#N/A</v>
      </c>
      <c r="K173" s="52">
        <f t="shared" ca="1" si="22"/>
        <v>35.000000000000036</v>
      </c>
      <c r="L173" s="52" t="e">
        <f t="shared" ca="1" si="23"/>
        <v>#N/A</v>
      </c>
      <c r="M173" s="44">
        <f ca="1">AVERAGE($K$4:K173)</f>
        <v>32.335294117647067</v>
      </c>
      <c r="N173" s="44">
        <f ca="1">M173 + 1.96 * _xlfn.STDEV.P($M$4:M173)/SQRT(COUNT($M$4:M173))</f>
        <v>32.433230871508108</v>
      </c>
      <c r="O173" s="44">
        <f ca="1">M173 - 1.96 * _xlfn.STDEV.P($M$4:M173)/SQRT(COUNT($M$4:M173))</f>
        <v>32.237357363786025</v>
      </c>
      <c r="P173" s="44" t="e">
        <f ca="1">AVERAGE($L$4:L173)</f>
        <v>#N/A</v>
      </c>
      <c r="Q173" s="44" t="e">
        <f ca="1">P173 + 1.96 * _xlfn.STDEV.P($P$4:P173)/SQRT(COUNT($P$4:P173))</f>
        <v>#N/A</v>
      </c>
      <c r="R173" s="44" t="e">
        <f ca="1">P173 - 1.96 * _xlfn.STDEV.P($P$4:P173)/SQRT(COUNT($P$4:P173))</f>
        <v>#N/A</v>
      </c>
    </row>
    <row r="174" spans="1:18" ht="14.5" x14ac:dyDescent="0.35">
      <c r="A174" s="47">
        <v>171</v>
      </c>
      <c r="B174" s="48">
        <f t="shared" ca="1" si="16"/>
        <v>0.41698076407553564</v>
      </c>
      <c r="C174" s="49">
        <f ca="1">RANDBETWEEN(0,VLOOKUP($B174,IBusJSQ!$E$6:$G$24,3,TRUE))</f>
        <v>7</v>
      </c>
      <c r="D174" s="44">
        <f ca="1">RANDBETWEEN(0,VLOOKUP($B174,ItrainJSQ!$F$5:$G$9,2,TRUE))</f>
        <v>0</v>
      </c>
      <c r="E174" s="44" t="e">
        <f ca="1">RANDBETWEEN(0,VLOOKUP($B174,ItrainNP!$G$11:$G$16,2,TRUE))</f>
        <v>#N/A</v>
      </c>
      <c r="F174" s="44">
        <f t="shared" ca="1" si="17"/>
        <v>24</v>
      </c>
      <c r="G174" s="44">
        <f t="shared" ca="1" si="18"/>
        <v>7</v>
      </c>
      <c r="H174" s="44">
        <f t="shared" ca="1" si="19"/>
        <v>5</v>
      </c>
      <c r="I174" s="50">
        <f t="shared" ca="1" si="20"/>
        <v>0.43850854185331339</v>
      </c>
      <c r="J174" s="50" t="e">
        <f t="shared" ca="1" si="21"/>
        <v>#N/A</v>
      </c>
      <c r="K174" s="52">
        <f t="shared" ca="1" si="22"/>
        <v>30.999999999999972</v>
      </c>
      <c r="L174" s="52" t="e">
        <f t="shared" ca="1" si="23"/>
        <v>#N/A</v>
      </c>
      <c r="M174" s="44">
        <f ca="1">AVERAGE($K$4:K174)</f>
        <v>32.327485380116961</v>
      </c>
      <c r="N174" s="44">
        <f ca="1">M174 + 1.96 * _xlfn.STDEV.P($M$4:M174)/SQRT(COUNT($M$4:M174))</f>
        <v>32.424858342886893</v>
      </c>
      <c r="O174" s="44">
        <f ca="1">M174 - 1.96 * _xlfn.STDEV.P($M$4:M174)/SQRT(COUNT($M$4:M174))</f>
        <v>32.23011241734703</v>
      </c>
      <c r="P174" s="44" t="e">
        <f ca="1">AVERAGE($L$4:L174)</f>
        <v>#N/A</v>
      </c>
      <c r="Q174" s="44" t="e">
        <f ca="1">P174 + 1.96 * _xlfn.STDEV.P($P$4:P174)/SQRT(COUNT($P$4:P174))</f>
        <v>#N/A</v>
      </c>
      <c r="R174" s="44" t="e">
        <f ca="1">P174 - 1.96 * _xlfn.STDEV.P($P$4:P174)/SQRT(COUNT($P$4:P174))</f>
        <v>#N/A</v>
      </c>
    </row>
    <row r="175" spans="1:18" ht="14.5" x14ac:dyDescent="0.35">
      <c r="A175" s="47">
        <v>172</v>
      </c>
      <c r="B175" s="48">
        <f t="shared" ca="1" si="16"/>
        <v>0.50672653849240401</v>
      </c>
      <c r="C175" s="49">
        <f ca="1">RANDBETWEEN(0,VLOOKUP($B175,IBusJSQ!$E$6:$G$24,3,TRUE))</f>
        <v>7</v>
      </c>
      <c r="D175" s="44">
        <f ca="1">RANDBETWEEN(0,VLOOKUP($B175,ItrainJSQ!$F$5:$G$9,2,TRUE))</f>
        <v>3</v>
      </c>
      <c r="E175" s="44" t="e">
        <f ca="1">RANDBETWEEN(0,VLOOKUP($B175,ItrainNP!$G$11:$G$16,2,TRUE))</f>
        <v>#N/A</v>
      </c>
      <c r="F175" s="44">
        <f t="shared" ca="1" si="17"/>
        <v>24</v>
      </c>
      <c r="G175" s="44">
        <f t="shared" ca="1" si="18"/>
        <v>7</v>
      </c>
      <c r="H175" s="44">
        <f t="shared" ca="1" si="19"/>
        <v>4</v>
      </c>
      <c r="I175" s="50">
        <f t="shared" ca="1" si="20"/>
        <v>0.52825431627018182</v>
      </c>
      <c r="J175" s="50" t="e">
        <f t="shared" ca="1" si="21"/>
        <v>#N/A</v>
      </c>
      <c r="K175" s="52">
        <f t="shared" ca="1" si="22"/>
        <v>31.00000000000005</v>
      </c>
      <c r="L175" s="52" t="e">
        <f t="shared" ca="1" si="23"/>
        <v>#N/A</v>
      </c>
      <c r="M175" s="44">
        <f ca="1">AVERAGE($K$4:K175)</f>
        <v>32.319767441860471</v>
      </c>
      <c r="N175" s="44">
        <f ca="1">M175 + 1.96 * _xlfn.STDEV.P($M$4:M175)/SQRT(COUNT($M$4:M175))</f>
        <v>32.416584285962323</v>
      </c>
      <c r="O175" s="44">
        <f ca="1">M175 - 1.96 * _xlfn.STDEV.P($M$4:M175)/SQRT(COUNT($M$4:M175))</f>
        <v>32.222950597758619</v>
      </c>
      <c r="P175" s="44" t="e">
        <f ca="1">AVERAGE($L$4:L175)</f>
        <v>#N/A</v>
      </c>
      <c r="Q175" s="44" t="e">
        <f ca="1">P175 + 1.96 * _xlfn.STDEV.P($P$4:P175)/SQRT(COUNT($P$4:P175))</f>
        <v>#N/A</v>
      </c>
      <c r="R175" s="44" t="e">
        <f ca="1">P175 - 1.96 * _xlfn.STDEV.P($P$4:P175)/SQRT(COUNT($P$4:P175))</f>
        <v>#N/A</v>
      </c>
    </row>
    <row r="176" spans="1:18" ht="14.5" x14ac:dyDescent="0.35">
      <c r="A176" s="47">
        <v>173</v>
      </c>
      <c r="B176" s="48">
        <f t="shared" ca="1" si="16"/>
        <v>0.38425320313182326</v>
      </c>
      <c r="C176" s="49">
        <f ca="1">RANDBETWEEN(0,VLOOKUP($B176,IBusJSQ!$E$6:$G$24,3,TRUE))</f>
        <v>1</v>
      </c>
      <c r="D176" s="44">
        <f ca="1">RANDBETWEEN(0,VLOOKUP($B176,ItrainJSQ!$F$5:$G$9,2,TRUE))</f>
        <v>1</v>
      </c>
      <c r="E176" s="44" t="e">
        <f ca="1">RANDBETWEEN(0,VLOOKUP($B176,ItrainNP!$G$11:$G$16,2,TRUE))</f>
        <v>#N/A</v>
      </c>
      <c r="F176" s="44">
        <f t="shared" ca="1" si="17"/>
        <v>27</v>
      </c>
      <c r="G176" s="44">
        <f t="shared" ca="1" si="18"/>
        <v>7</v>
      </c>
      <c r="H176" s="44">
        <f t="shared" ca="1" si="19"/>
        <v>5</v>
      </c>
      <c r="I176" s="50">
        <f t="shared" ca="1" si="20"/>
        <v>0.40369764757626769</v>
      </c>
      <c r="J176" s="50" t="e">
        <f t="shared" ca="1" si="21"/>
        <v>#N/A</v>
      </c>
      <c r="K176" s="52">
        <f t="shared" ca="1" si="22"/>
        <v>27.999999999999979</v>
      </c>
      <c r="L176" s="52" t="e">
        <f t="shared" ca="1" si="23"/>
        <v>#N/A</v>
      </c>
      <c r="M176" s="44">
        <f ca="1">AVERAGE($K$4:K176)</f>
        <v>32.294797687861276</v>
      </c>
      <c r="N176" s="44">
        <f ca="1">M176 + 1.96 * _xlfn.STDEV.P($M$4:M176)/SQRT(COUNT($M$4:M176))</f>
        <v>32.391069170410482</v>
      </c>
      <c r="O176" s="44">
        <f ca="1">M176 - 1.96 * _xlfn.STDEV.P($M$4:M176)/SQRT(COUNT($M$4:M176))</f>
        <v>32.198526205312071</v>
      </c>
      <c r="P176" s="44" t="e">
        <f ca="1">AVERAGE($L$4:L176)</f>
        <v>#N/A</v>
      </c>
      <c r="Q176" s="44" t="e">
        <f ca="1">P176 + 1.96 * _xlfn.STDEV.P($P$4:P176)/SQRT(COUNT($P$4:P176))</f>
        <v>#N/A</v>
      </c>
      <c r="R176" s="44" t="e">
        <f ca="1">P176 - 1.96 * _xlfn.STDEV.P($P$4:P176)/SQRT(COUNT($P$4:P176))</f>
        <v>#N/A</v>
      </c>
    </row>
    <row r="177" spans="1:18" ht="14.5" x14ac:dyDescent="0.35">
      <c r="A177" s="47">
        <v>174</v>
      </c>
      <c r="B177" s="48">
        <f t="shared" ca="1" si="16"/>
        <v>0.38372699949614375</v>
      </c>
      <c r="C177" s="49">
        <f ca="1">RANDBETWEEN(0,VLOOKUP($B177,IBusJSQ!$E$6:$G$24,3,TRUE))</f>
        <v>7</v>
      </c>
      <c r="D177" s="44">
        <f ca="1">RANDBETWEEN(0,VLOOKUP($B177,ItrainJSQ!$F$5:$G$9,2,TRUE))</f>
        <v>1</v>
      </c>
      <c r="E177" s="44" t="e">
        <f ca="1">RANDBETWEEN(0,VLOOKUP($B177,ItrainNP!$G$11:$G$16,2,TRUE))</f>
        <v>#N/A</v>
      </c>
      <c r="F177" s="44">
        <f t="shared" ca="1" si="17"/>
        <v>25</v>
      </c>
      <c r="G177" s="44">
        <f t="shared" ca="1" si="18"/>
        <v>8</v>
      </c>
      <c r="H177" s="44">
        <f t="shared" ca="1" si="19"/>
        <v>5</v>
      </c>
      <c r="I177" s="50">
        <f t="shared" ca="1" si="20"/>
        <v>0.40594922171836595</v>
      </c>
      <c r="J177" s="50" t="e">
        <f t="shared" ca="1" si="21"/>
        <v>#N/A</v>
      </c>
      <c r="K177" s="52">
        <f t="shared" ca="1" si="22"/>
        <v>31.999999999999964</v>
      </c>
      <c r="L177" s="52" t="e">
        <f t="shared" ca="1" si="23"/>
        <v>#N/A</v>
      </c>
      <c r="M177" s="44">
        <f ca="1">AVERAGE($K$4:K177)</f>
        <v>32.293103448275865</v>
      </c>
      <c r="N177" s="44">
        <f ca="1">M177 + 1.96 * _xlfn.STDEV.P($M$4:M177)/SQRT(COUNT($M$4:M177))</f>
        <v>32.388836000239081</v>
      </c>
      <c r="O177" s="44">
        <f ca="1">M177 - 1.96 * _xlfn.STDEV.P($M$4:M177)/SQRT(COUNT($M$4:M177))</f>
        <v>32.197370896312648</v>
      </c>
      <c r="P177" s="44" t="e">
        <f ca="1">AVERAGE($L$4:L177)</f>
        <v>#N/A</v>
      </c>
      <c r="Q177" s="44" t="e">
        <f ca="1">P177 + 1.96 * _xlfn.STDEV.P($P$4:P177)/SQRT(COUNT($P$4:P177))</f>
        <v>#N/A</v>
      </c>
      <c r="R177" s="44" t="e">
        <f ca="1">P177 - 1.96 * _xlfn.STDEV.P($P$4:P177)/SQRT(COUNT($P$4:P177))</f>
        <v>#N/A</v>
      </c>
    </row>
    <row r="178" spans="1:18" ht="14.5" x14ac:dyDescent="0.35">
      <c r="A178" s="47">
        <v>175</v>
      </c>
      <c r="B178" s="48">
        <f t="shared" ca="1" si="16"/>
        <v>0.81255932535040154</v>
      </c>
      <c r="C178" s="49">
        <f ca="1">RANDBETWEEN(0,VLOOKUP($B178,IBusJSQ!$E$6:$G$24,3,TRUE))</f>
        <v>14</v>
      </c>
      <c r="D178" s="44">
        <f ca="1">RANDBETWEEN(0,VLOOKUP($B178,ItrainJSQ!$F$5:$G$9,2,TRUE))</f>
        <v>23847</v>
      </c>
      <c r="E178" s="44" t="e">
        <f ca="1">RANDBETWEEN(0,VLOOKUP($B178,ItrainNP!$G$11:$G$16,2,TRUE))</f>
        <v>#N/A</v>
      </c>
      <c r="F178" s="44">
        <f t="shared" ca="1" si="17"/>
        <v>28</v>
      </c>
      <c r="G178" s="44">
        <f t="shared" ca="1" si="18"/>
        <v>8</v>
      </c>
      <c r="H178" s="44">
        <f t="shared" ca="1" si="19"/>
        <v>4</v>
      </c>
      <c r="I178" s="50">
        <f t="shared" ca="1" si="20"/>
        <v>0.84172599201706821</v>
      </c>
      <c r="J178" s="50" t="e">
        <f t="shared" ca="1" si="21"/>
        <v>#N/A</v>
      </c>
      <c r="K178" s="52">
        <f t="shared" ca="1" si="22"/>
        <v>42.000000000000014</v>
      </c>
      <c r="L178" s="52" t="e">
        <f t="shared" ca="1" si="23"/>
        <v>#N/A</v>
      </c>
      <c r="M178" s="44">
        <f ca="1">AVERAGE($K$4:K178)</f>
        <v>32.348571428571432</v>
      </c>
      <c r="N178" s="44">
        <f ca="1">M178 + 1.96 * _xlfn.STDEV.P($M$4:M178)/SQRT(COUNT($M$4:M178))</f>
        <v>32.443762395278618</v>
      </c>
      <c r="O178" s="44">
        <f ca="1">M178 - 1.96 * _xlfn.STDEV.P($M$4:M178)/SQRT(COUNT($M$4:M178))</f>
        <v>32.253380461864246</v>
      </c>
      <c r="P178" s="44" t="e">
        <f ca="1">AVERAGE($L$4:L178)</f>
        <v>#N/A</v>
      </c>
      <c r="Q178" s="44" t="e">
        <f ca="1">P178 + 1.96 * _xlfn.STDEV.P($P$4:P178)/SQRT(COUNT($P$4:P178))</f>
        <v>#N/A</v>
      </c>
      <c r="R178" s="44" t="e">
        <f ca="1">P178 - 1.96 * _xlfn.STDEV.P($P$4:P178)/SQRT(COUNT($P$4:P178))</f>
        <v>#N/A</v>
      </c>
    </row>
    <row r="179" spans="1:18" ht="14.5" x14ac:dyDescent="0.35">
      <c r="A179" s="47">
        <v>176</v>
      </c>
      <c r="B179" s="48">
        <f t="shared" ca="1" si="16"/>
        <v>0.86916337488149686</v>
      </c>
      <c r="C179" s="49">
        <f ca="1">RANDBETWEEN(0,VLOOKUP($B179,IBusJSQ!$E$6:$G$24,3,TRUE))</f>
        <v>4</v>
      </c>
      <c r="D179" s="44">
        <f ca="1">RANDBETWEEN(0,VLOOKUP($B179,ItrainJSQ!$F$5:$G$9,2,TRUE))</f>
        <v>6886</v>
      </c>
      <c r="E179" s="44" t="e">
        <f ca="1">RANDBETWEEN(0,VLOOKUP($B179,ItrainNP!$G$11:$G$16,2,TRUE))</f>
        <v>#N/A</v>
      </c>
      <c r="F179" s="44">
        <f t="shared" ca="1" si="17"/>
        <v>29</v>
      </c>
      <c r="G179" s="44">
        <f t="shared" ca="1" si="18"/>
        <v>7</v>
      </c>
      <c r="H179" s="44">
        <f t="shared" ca="1" si="19"/>
        <v>5</v>
      </c>
      <c r="I179" s="50">
        <f t="shared" ca="1" si="20"/>
        <v>0.89208004154816356</v>
      </c>
      <c r="J179" s="50" t="e">
        <f t="shared" ca="1" si="21"/>
        <v>#N/A</v>
      </c>
      <c r="K179" s="52">
        <f t="shared" ca="1" si="22"/>
        <v>33.000000000000043</v>
      </c>
      <c r="L179" s="52" t="e">
        <f t="shared" ca="1" si="23"/>
        <v>#N/A</v>
      </c>
      <c r="M179" s="44">
        <f ca="1">AVERAGE($K$4:K179)</f>
        <v>32.352272727272734</v>
      </c>
      <c r="N179" s="44">
        <f ca="1">M179 + 1.96 * _xlfn.STDEV.P($M$4:M179)/SQRT(COUNT($M$4:M179))</f>
        <v>32.446927772449285</v>
      </c>
      <c r="O179" s="44">
        <f ca="1">M179 - 1.96 * _xlfn.STDEV.P($M$4:M179)/SQRT(COUNT($M$4:M179))</f>
        <v>32.257617682096182</v>
      </c>
      <c r="P179" s="44" t="e">
        <f ca="1">AVERAGE($L$4:L179)</f>
        <v>#N/A</v>
      </c>
      <c r="Q179" s="44" t="e">
        <f ca="1">P179 + 1.96 * _xlfn.STDEV.P($P$4:P179)/SQRT(COUNT($P$4:P179))</f>
        <v>#N/A</v>
      </c>
      <c r="R179" s="44" t="e">
        <f ca="1">P179 - 1.96 * _xlfn.STDEV.P($P$4:P179)/SQRT(COUNT($P$4:P179))</f>
        <v>#N/A</v>
      </c>
    </row>
    <row r="180" spans="1:18" ht="14.5" x14ac:dyDescent="0.35">
      <c r="A180" s="47">
        <v>177</v>
      </c>
      <c r="B180" s="48">
        <f t="shared" ca="1" si="16"/>
        <v>0.36861708567563328</v>
      </c>
      <c r="C180" s="49">
        <f ca="1">RANDBETWEEN(0,VLOOKUP($B180,IBusJSQ!$E$6:$G$24,3,TRUE))</f>
        <v>0</v>
      </c>
      <c r="D180" s="44">
        <f ca="1">RANDBETWEEN(0,VLOOKUP($B180,ItrainJSQ!$F$5:$G$9,2,TRUE))</f>
        <v>0</v>
      </c>
      <c r="E180" s="44" t="e">
        <f ca="1">RANDBETWEEN(0,VLOOKUP($B180,ItrainNP!$G$11:$G$16,2,TRUE))</f>
        <v>#N/A</v>
      </c>
      <c r="F180" s="44">
        <f t="shared" ca="1" si="17"/>
        <v>27</v>
      </c>
      <c r="G180" s="44">
        <f t="shared" ca="1" si="18"/>
        <v>8</v>
      </c>
      <c r="H180" s="44">
        <f t="shared" ca="1" si="19"/>
        <v>5</v>
      </c>
      <c r="I180" s="50">
        <f t="shared" ca="1" si="20"/>
        <v>0.38736708567563327</v>
      </c>
      <c r="J180" s="50" t="e">
        <f t="shared" ca="1" si="21"/>
        <v>#N/A</v>
      </c>
      <c r="K180" s="52">
        <f t="shared" ca="1" si="22"/>
        <v>26.999999999999986</v>
      </c>
      <c r="L180" s="52" t="e">
        <f t="shared" ca="1" si="23"/>
        <v>#N/A</v>
      </c>
      <c r="M180" s="44">
        <f ca="1">AVERAGE($K$4:K180)</f>
        <v>32.322033898305087</v>
      </c>
      <c r="N180" s="44">
        <f ca="1">M180 + 1.96 * _xlfn.STDEV.P($M$4:M180)/SQRT(COUNT($M$4:M180))</f>
        <v>32.416163004499175</v>
      </c>
      <c r="O180" s="44">
        <f ca="1">M180 - 1.96 * _xlfn.STDEV.P($M$4:M180)/SQRT(COUNT($M$4:M180))</f>
        <v>32.227904792110998</v>
      </c>
      <c r="P180" s="44" t="e">
        <f ca="1">AVERAGE($L$4:L180)</f>
        <v>#N/A</v>
      </c>
      <c r="Q180" s="44" t="e">
        <f ca="1">P180 + 1.96 * _xlfn.STDEV.P($P$4:P180)/SQRT(COUNT($P$4:P180))</f>
        <v>#N/A</v>
      </c>
      <c r="R180" s="44" t="e">
        <f ca="1">P180 - 1.96 * _xlfn.STDEV.P($P$4:P180)/SQRT(COUNT($P$4:P180))</f>
        <v>#N/A</v>
      </c>
    </row>
    <row r="181" spans="1:18" ht="14.5" x14ac:dyDescent="0.35">
      <c r="A181" s="47">
        <v>178</v>
      </c>
      <c r="B181" s="48">
        <f t="shared" ca="1" si="16"/>
        <v>0.88285423094382676</v>
      </c>
      <c r="C181" s="49">
        <f ca="1">RANDBETWEEN(0,VLOOKUP($B181,IBusJSQ!$E$6:$G$24,3,TRUE))</f>
        <v>3</v>
      </c>
      <c r="D181" s="44">
        <f ca="1">RANDBETWEEN(0,VLOOKUP($B181,ItrainJSQ!$F$5:$G$9,2,TRUE))</f>
        <v>6051</v>
      </c>
      <c r="E181" s="44" t="e">
        <f ca="1">RANDBETWEEN(0,VLOOKUP($B181,ItrainNP!$G$11:$G$16,2,TRUE))</f>
        <v>#N/A</v>
      </c>
      <c r="F181" s="44">
        <f t="shared" ca="1" si="17"/>
        <v>26</v>
      </c>
      <c r="G181" s="44">
        <f t="shared" ca="1" si="18"/>
        <v>7</v>
      </c>
      <c r="H181" s="44">
        <f t="shared" ca="1" si="19"/>
        <v>5</v>
      </c>
      <c r="I181" s="50">
        <f t="shared" ca="1" si="20"/>
        <v>0.90299311983271568</v>
      </c>
      <c r="J181" s="50" t="e">
        <f t="shared" ca="1" si="21"/>
        <v>#N/A</v>
      </c>
      <c r="K181" s="52">
        <f t="shared" ca="1" si="22"/>
        <v>29.000000000000057</v>
      </c>
      <c r="L181" s="52" t="e">
        <f t="shared" ca="1" si="23"/>
        <v>#N/A</v>
      </c>
      <c r="M181" s="44">
        <f ca="1">AVERAGE($K$4:K181)</f>
        <v>32.303370786516858</v>
      </c>
      <c r="N181" s="44">
        <f ca="1">M181 + 1.96 * _xlfn.STDEV.P($M$4:M181)/SQRT(COUNT($M$4:M181))</f>
        <v>32.396982779506793</v>
      </c>
      <c r="O181" s="44">
        <f ca="1">M181 - 1.96 * _xlfn.STDEV.P($M$4:M181)/SQRT(COUNT($M$4:M181))</f>
        <v>32.209758793526923</v>
      </c>
      <c r="P181" s="44" t="e">
        <f ca="1">AVERAGE($L$4:L181)</f>
        <v>#N/A</v>
      </c>
      <c r="Q181" s="44" t="e">
        <f ca="1">P181 + 1.96 * _xlfn.STDEV.P($P$4:P181)/SQRT(COUNT($P$4:P181))</f>
        <v>#N/A</v>
      </c>
      <c r="R181" s="44" t="e">
        <f ca="1">P181 - 1.96 * _xlfn.STDEV.P($P$4:P181)/SQRT(COUNT($P$4:P181))</f>
        <v>#N/A</v>
      </c>
    </row>
    <row r="182" spans="1:18" ht="14.5" x14ac:dyDescent="0.35">
      <c r="A182" s="47">
        <v>179</v>
      </c>
      <c r="B182" s="48">
        <f t="shared" ca="1" si="16"/>
        <v>0.75177061844831417</v>
      </c>
      <c r="C182" s="49">
        <f ca="1">RANDBETWEEN(0,VLOOKUP($B182,IBusJSQ!$E$6:$G$24,3,TRUE))</f>
        <v>14</v>
      </c>
      <c r="D182" s="44">
        <f ca="1">RANDBETWEEN(0,VLOOKUP($B182,ItrainJSQ!$F$5:$G$9,2,TRUE))</f>
        <v>39151</v>
      </c>
      <c r="E182" s="44" t="e">
        <f ca="1">RANDBETWEEN(0,VLOOKUP($B182,ItrainNP!$G$11:$G$16,2,TRUE))</f>
        <v>#N/A</v>
      </c>
      <c r="F182" s="44">
        <f t="shared" ca="1" si="17"/>
        <v>29</v>
      </c>
      <c r="G182" s="44">
        <f t="shared" ca="1" si="18"/>
        <v>7</v>
      </c>
      <c r="H182" s="44">
        <f t="shared" ca="1" si="19"/>
        <v>5</v>
      </c>
      <c r="I182" s="50">
        <f t="shared" ca="1" si="20"/>
        <v>0.78163172955942528</v>
      </c>
      <c r="J182" s="50" t="e">
        <f t="shared" ca="1" si="21"/>
        <v>#N/A</v>
      </c>
      <c r="K182" s="52">
        <f t="shared" ca="1" si="22"/>
        <v>43.000000000000007</v>
      </c>
      <c r="L182" s="52" t="e">
        <f t="shared" ca="1" si="23"/>
        <v>#N/A</v>
      </c>
      <c r="M182" s="44">
        <f ca="1">AVERAGE($K$4:K182)</f>
        <v>32.363128491620117</v>
      </c>
      <c r="N182" s="44">
        <f ca="1">M182 + 1.96 * _xlfn.STDEV.P($M$4:M182)/SQRT(COUNT($M$4:M182))</f>
        <v>32.456221046195736</v>
      </c>
      <c r="O182" s="44">
        <f ca="1">M182 - 1.96 * _xlfn.STDEV.P($M$4:M182)/SQRT(COUNT($M$4:M182))</f>
        <v>32.270035937044497</v>
      </c>
      <c r="P182" s="44" t="e">
        <f ca="1">AVERAGE($L$4:L182)</f>
        <v>#N/A</v>
      </c>
      <c r="Q182" s="44" t="e">
        <f ca="1">P182 + 1.96 * _xlfn.STDEV.P($P$4:P182)/SQRT(COUNT($P$4:P182))</f>
        <v>#N/A</v>
      </c>
      <c r="R182" s="44" t="e">
        <f ca="1">P182 - 1.96 * _xlfn.STDEV.P($P$4:P182)/SQRT(COUNT($P$4:P182))</f>
        <v>#N/A</v>
      </c>
    </row>
    <row r="183" spans="1:18" ht="14.5" x14ac:dyDescent="0.35">
      <c r="A183" s="47">
        <v>180</v>
      </c>
      <c r="B183" s="48">
        <f t="shared" ca="1" si="16"/>
        <v>0.50577854695974722</v>
      </c>
      <c r="C183" s="49">
        <f ca="1">RANDBETWEEN(0,VLOOKUP($B183,IBusJSQ!$E$6:$G$24,3,TRUE))</f>
        <v>8</v>
      </c>
      <c r="D183" s="44">
        <f ca="1">RANDBETWEEN(0,VLOOKUP($B183,ItrainJSQ!$F$5:$G$9,2,TRUE))</f>
        <v>2</v>
      </c>
      <c r="E183" s="44" t="e">
        <f ca="1">RANDBETWEEN(0,VLOOKUP($B183,ItrainNP!$G$11:$G$16,2,TRUE))</f>
        <v>#N/A</v>
      </c>
      <c r="F183" s="44">
        <f t="shared" ca="1" si="17"/>
        <v>24</v>
      </c>
      <c r="G183" s="44">
        <f t="shared" ca="1" si="18"/>
        <v>8</v>
      </c>
      <c r="H183" s="44">
        <f t="shared" ca="1" si="19"/>
        <v>5</v>
      </c>
      <c r="I183" s="50">
        <f t="shared" ca="1" si="20"/>
        <v>0.52800076918196948</v>
      </c>
      <c r="J183" s="50" t="e">
        <f t="shared" ca="1" si="21"/>
        <v>#N/A</v>
      </c>
      <c r="K183" s="52">
        <f t="shared" ca="1" si="22"/>
        <v>32.000000000000043</v>
      </c>
      <c r="L183" s="52" t="e">
        <f t="shared" ca="1" si="23"/>
        <v>#N/A</v>
      </c>
      <c r="M183" s="44">
        <f ca="1">AVERAGE($K$4:K183)</f>
        <v>32.361111111111114</v>
      </c>
      <c r="N183" s="44">
        <f ca="1">M183 + 1.96 * _xlfn.STDEV.P($M$4:M183)/SQRT(COUNT($M$4:M183))</f>
        <v>32.453690152020222</v>
      </c>
      <c r="O183" s="44">
        <f ca="1">M183 - 1.96 * _xlfn.STDEV.P($M$4:M183)/SQRT(COUNT($M$4:M183))</f>
        <v>32.268532070202006</v>
      </c>
      <c r="P183" s="44" t="e">
        <f ca="1">AVERAGE($L$4:L183)</f>
        <v>#N/A</v>
      </c>
      <c r="Q183" s="44" t="e">
        <f ca="1">P183 + 1.96 * _xlfn.STDEV.P($P$4:P183)/SQRT(COUNT($P$4:P183))</f>
        <v>#N/A</v>
      </c>
      <c r="R183" s="44" t="e">
        <f ca="1">P183 - 1.96 * _xlfn.STDEV.P($P$4:P183)/SQRT(COUNT($P$4:P183))</f>
        <v>#N/A</v>
      </c>
    </row>
    <row r="184" spans="1:18" ht="14.5" x14ac:dyDescent="0.35">
      <c r="A184" s="47">
        <v>181</v>
      </c>
      <c r="B184" s="48">
        <f t="shared" ca="1" si="16"/>
        <v>0.56645760585172544</v>
      </c>
      <c r="C184" s="49">
        <f ca="1">RANDBETWEEN(0,VLOOKUP($B184,IBusJSQ!$E$6:$G$24,3,TRUE))</f>
        <v>8</v>
      </c>
      <c r="D184" s="44">
        <f ca="1">RANDBETWEEN(0,VLOOKUP($B184,ItrainJSQ!$F$5:$G$9,2,TRUE))</f>
        <v>1</v>
      </c>
      <c r="E184" s="44" t="e">
        <f ca="1">RANDBETWEEN(0,VLOOKUP($B184,ItrainNP!$G$11:$G$16,2,TRUE))</f>
        <v>#N/A</v>
      </c>
      <c r="F184" s="44">
        <f t="shared" ca="1" si="17"/>
        <v>24</v>
      </c>
      <c r="G184" s="44">
        <f t="shared" ca="1" si="18"/>
        <v>8</v>
      </c>
      <c r="H184" s="44">
        <f t="shared" ca="1" si="19"/>
        <v>4</v>
      </c>
      <c r="I184" s="50">
        <f t="shared" ca="1" si="20"/>
        <v>0.5886798280739477</v>
      </c>
      <c r="J184" s="50" t="e">
        <f t="shared" ca="1" si="21"/>
        <v>#N/A</v>
      </c>
      <c r="K184" s="52">
        <f t="shared" ca="1" si="22"/>
        <v>32.000000000000043</v>
      </c>
      <c r="L184" s="52" t="e">
        <f t="shared" ca="1" si="23"/>
        <v>#N/A</v>
      </c>
      <c r="M184" s="44">
        <f ca="1">AVERAGE($K$4:K184)</f>
        <v>32.35911602209945</v>
      </c>
      <c r="N184" s="44">
        <f ca="1">M184 + 1.96 * _xlfn.STDEV.P($M$4:M184)/SQRT(COUNT($M$4:M184))</f>
        <v>32.451187376297149</v>
      </c>
      <c r="O184" s="44">
        <f ca="1">M184 - 1.96 * _xlfn.STDEV.P($M$4:M184)/SQRT(COUNT($M$4:M184))</f>
        <v>32.26704466790175</v>
      </c>
      <c r="P184" s="44" t="e">
        <f ca="1">AVERAGE($L$4:L184)</f>
        <v>#N/A</v>
      </c>
      <c r="Q184" s="44" t="e">
        <f ca="1">P184 + 1.96 * _xlfn.STDEV.P($P$4:P184)/SQRT(COUNT($P$4:P184))</f>
        <v>#N/A</v>
      </c>
      <c r="R184" s="44" t="e">
        <f ca="1">P184 - 1.96 * _xlfn.STDEV.P($P$4:P184)/SQRT(COUNT($P$4:P184))</f>
        <v>#N/A</v>
      </c>
    </row>
    <row r="185" spans="1:18" ht="14.5" x14ac:dyDescent="0.35">
      <c r="A185" s="47">
        <v>182</v>
      </c>
      <c r="B185" s="48">
        <f t="shared" ca="1" si="16"/>
        <v>0.51688167705446797</v>
      </c>
      <c r="C185" s="49">
        <f ca="1">RANDBETWEEN(0,VLOOKUP($B185,IBusJSQ!$E$6:$G$24,3,TRUE))</f>
        <v>2</v>
      </c>
      <c r="D185" s="44">
        <f ca="1">RANDBETWEEN(0,VLOOKUP($B185,ItrainJSQ!$F$5:$G$9,2,TRUE))</f>
        <v>0</v>
      </c>
      <c r="E185" s="44" t="e">
        <f ca="1">RANDBETWEEN(0,VLOOKUP($B185,ItrainNP!$G$11:$G$16,2,TRUE))</f>
        <v>#N/A</v>
      </c>
      <c r="F185" s="44">
        <f t="shared" ca="1" si="17"/>
        <v>24</v>
      </c>
      <c r="G185" s="44">
        <f t="shared" ca="1" si="18"/>
        <v>8</v>
      </c>
      <c r="H185" s="44">
        <f t="shared" ca="1" si="19"/>
        <v>4</v>
      </c>
      <c r="I185" s="50">
        <f t="shared" ca="1" si="20"/>
        <v>0.53493723261002357</v>
      </c>
      <c r="J185" s="50" t="e">
        <f t="shared" ca="1" si="21"/>
        <v>#N/A</v>
      </c>
      <c r="K185" s="52">
        <f t="shared" ca="1" si="22"/>
        <v>26.000000000000068</v>
      </c>
      <c r="L185" s="52" t="e">
        <f t="shared" ca="1" si="23"/>
        <v>#N/A</v>
      </c>
      <c r="M185" s="44">
        <f ca="1">AVERAGE($K$4:K185)</f>
        <v>32.324175824175832</v>
      </c>
      <c r="N185" s="44">
        <f ca="1">M185 + 1.96 * _xlfn.STDEV.P($M$4:M185)/SQRT(COUNT($M$4:M185))</f>
        <v>32.415749187879307</v>
      </c>
      <c r="O185" s="44">
        <f ca="1">M185 - 1.96 * _xlfn.STDEV.P($M$4:M185)/SQRT(COUNT($M$4:M185))</f>
        <v>32.232602460472357</v>
      </c>
      <c r="P185" s="44" t="e">
        <f ca="1">AVERAGE($L$4:L185)</f>
        <v>#N/A</v>
      </c>
      <c r="Q185" s="44" t="e">
        <f ca="1">P185 + 1.96 * _xlfn.STDEV.P($P$4:P185)/SQRT(COUNT($P$4:P185))</f>
        <v>#N/A</v>
      </c>
      <c r="R185" s="44" t="e">
        <f ca="1">P185 - 1.96 * _xlfn.STDEV.P($P$4:P185)/SQRT(COUNT($P$4:P185))</f>
        <v>#N/A</v>
      </c>
    </row>
    <row r="186" spans="1:18" ht="14.5" x14ac:dyDescent="0.35">
      <c r="A186" s="47">
        <v>183</v>
      </c>
      <c r="B186" s="48">
        <f t="shared" ca="1" si="16"/>
        <v>0.43712324857282758</v>
      </c>
      <c r="C186" s="49">
        <f ca="1">RANDBETWEEN(0,VLOOKUP($B186,IBusJSQ!$E$6:$G$24,3,TRUE))</f>
        <v>4</v>
      </c>
      <c r="D186" s="44">
        <f ca="1">RANDBETWEEN(0,VLOOKUP($B186,ItrainJSQ!$F$5:$G$9,2,TRUE))</f>
        <v>0</v>
      </c>
      <c r="E186" s="44" t="e">
        <f ca="1">RANDBETWEEN(0,VLOOKUP($B186,ItrainNP!$G$11:$G$16,2,TRUE))</f>
        <v>#N/A</v>
      </c>
      <c r="F186" s="44">
        <f t="shared" ca="1" si="17"/>
        <v>26</v>
      </c>
      <c r="G186" s="44">
        <f t="shared" ca="1" si="18"/>
        <v>7</v>
      </c>
      <c r="H186" s="44">
        <f t="shared" ca="1" si="19"/>
        <v>4</v>
      </c>
      <c r="I186" s="50">
        <f t="shared" ca="1" si="20"/>
        <v>0.4579565819061609</v>
      </c>
      <c r="J186" s="50" t="e">
        <f t="shared" ca="1" si="21"/>
        <v>#N/A</v>
      </c>
      <c r="K186" s="52">
        <f t="shared" ca="1" si="22"/>
        <v>29.999999999999972</v>
      </c>
      <c r="L186" s="52" t="e">
        <f t="shared" ca="1" si="23"/>
        <v>#N/A</v>
      </c>
      <c r="M186" s="44">
        <f ca="1">AVERAGE($K$4:K186)</f>
        <v>32.311475409836071</v>
      </c>
      <c r="N186" s="44">
        <f ca="1">M186 + 1.96 * _xlfn.STDEV.P($M$4:M186)/SQRT(COUNT($M$4:M186))</f>
        <v>32.402558011555165</v>
      </c>
      <c r="O186" s="44">
        <f ca="1">M186 - 1.96 * _xlfn.STDEV.P($M$4:M186)/SQRT(COUNT($M$4:M186))</f>
        <v>32.220392808116976</v>
      </c>
      <c r="P186" s="44" t="e">
        <f ca="1">AVERAGE($L$4:L186)</f>
        <v>#N/A</v>
      </c>
      <c r="Q186" s="44" t="e">
        <f ca="1">P186 + 1.96 * _xlfn.STDEV.P($P$4:P186)/SQRT(COUNT($P$4:P186))</f>
        <v>#N/A</v>
      </c>
      <c r="R186" s="44" t="e">
        <f ca="1">P186 - 1.96 * _xlfn.STDEV.P($P$4:P186)/SQRT(COUNT($P$4:P186))</f>
        <v>#N/A</v>
      </c>
    </row>
    <row r="187" spans="1:18" ht="14.5" x14ac:dyDescent="0.35">
      <c r="A187" s="47">
        <v>184</v>
      </c>
      <c r="B187" s="48">
        <f t="shared" ca="1" si="16"/>
        <v>0.87866038215391984</v>
      </c>
      <c r="C187" s="49">
        <f ca="1">RANDBETWEEN(0,VLOOKUP($B187,IBusJSQ!$E$6:$G$24,3,TRUE))</f>
        <v>0</v>
      </c>
      <c r="D187" s="44">
        <f ca="1">RANDBETWEEN(0,VLOOKUP($B187,ItrainJSQ!$F$5:$G$9,2,TRUE))</f>
        <v>35085</v>
      </c>
      <c r="E187" s="44" t="e">
        <f ca="1">RANDBETWEEN(0,VLOOKUP($B187,ItrainNP!$G$11:$G$16,2,TRUE))</f>
        <v>#N/A</v>
      </c>
      <c r="F187" s="44">
        <f t="shared" ca="1" si="17"/>
        <v>26</v>
      </c>
      <c r="G187" s="44">
        <f t="shared" ca="1" si="18"/>
        <v>7</v>
      </c>
      <c r="H187" s="44">
        <f t="shared" ca="1" si="19"/>
        <v>5</v>
      </c>
      <c r="I187" s="50">
        <f t="shared" ca="1" si="20"/>
        <v>0.89671593770947544</v>
      </c>
      <c r="J187" s="50" t="e">
        <f t="shared" ca="1" si="21"/>
        <v>#N/A</v>
      </c>
      <c r="K187" s="52">
        <f t="shared" ca="1" si="22"/>
        <v>26.000000000000068</v>
      </c>
      <c r="L187" s="52" t="e">
        <f t="shared" ca="1" si="23"/>
        <v>#N/A</v>
      </c>
      <c r="M187" s="44">
        <f ca="1">AVERAGE($K$4:K187)</f>
        <v>32.277173913043484</v>
      </c>
      <c r="N187" s="44">
        <f ca="1">M187 + 1.96 * _xlfn.STDEV.P($M$4:M187)/SQRT(COUNT($M$4:M187))</f>
        <v>32.367776986240031</v>
      </c>
      <c r="O187" s="44">
        <f ca="1">M187 - 1.96 * _xlfn.STDEV.P($M$4:M187)/SQRT(COUNT($M$4:M187))</f>
        <v>32.186570839846937</v>
      </c>
      <c r="P187" s="44" t="e">
        <f ca="1">AVERAGE($L$4:L187)</f>
        <v>#N/A</v>
      </c>
      <c r="Q187" s="44" t="e">
        <f ca="1">P187 + 1.96 * _xlfn.STDEV.P($P$4:P187)/SQRT(COUNT($P$4:P187))</f>
        <v>#N/A</v>
      </c>
      <c r="R187" s="44" t="e">
        <f ca="1">P187 - 1.96 * _xlfn.STDEV.P($P$4:P187)/SQRT(COUNT($P$4:P187))</f>
        <v>#N/A</v>
      </c>
    </row>
    <row r="188" spans="1:18" ht="14.5" x14ac:dyDescent="0.35">
      <c r="A188" s="47">
        <v>185</v>
      </c>
      <c r="B188" s="48">
        <f t="shared" ca="1" si="16"/>
        <v>0.66681067334682964</v>
      </c>
      <c r="C188" s="49">
        <f ca="1">RANDBETWEEN(0,VLOOKUP($B188,IBusJSQ!$E$6:$G$24,3,TRUE))</f>
        <v>9</v>
      </c>
      <c r="D188" s="44">
        <f ca="1">RANDBETWEEN(0,VLOOKUP($B188,ItrainJSQ!$F$5:$G$9,2,TRUE))</f>
        <v>4</v>
      </c>
      <c r="E188" s="44" t="e">
        <f ca="1">RANDBETWEEN(0,VLOOKUP($B188,ItrainNP!$G$11:$G$16,2,TRUE))</f>
        <v>#N/A</v>
      </c>
      <c r="F188" s="44">
        <f t="shared" ca="1" si="17"/>
        <v>25</v>
      </c>
      <c r="G188" s="44">
        <f t="shared" ca="1" si="18"/>
        <v>7</v>
      </c>
      <c r="H188" s="44">
        <f t="shared" ca="1" si="19"/>
        <v>5</v>
      </c>
      <c r="I188" s="50">
        <f t="shared" ca="1" si="20"/>
        <v>0.69042178445794078</v>
      </c>
      <c r="J188" s="50" t="e">
        <f t="shared" ca="1" si="21"/>
        <v>#N/A</v>
      </c>
      <c r="K188" s="52">
        <f t="shared" ca="1" si="22"/>
        <v>34.000000000000043</v>
      </c>
      <c r="L188" s="52" t="e">
        <f t="shared" ca="1" si="23"/>
        <v>#N/A</v>
      </c>
      <c r="M188" s="44">
        <f ca="1">AVERAGE($K$4:K188)</f>
        <v>32.286486486486488</v>
      </c>
      <c r="N188" s="44">
        <f ca="1">M188 + 1.96 * _xlfn.STDEV.P($M$4:M188)/SQRT(COUNT($M$4:M188))</f>
        <v>32.376613290874531</v>
      </c>
      <c r="O188" s="44">
        <f ca="1">M188 - 1.96 * _xlfn.STDEV.P($M$4:M188)/SQRT(COUNT($M$4:M188))</f>
        <v>32.196359682098446</v>
      </c>
      <c r="P188" s="44" t="e">
        <f ca="1">AVERAGE($L$4:L188)</f>
        <v>#N/A</v>
      </c>
      <c r="Q188" s="44" t="e">
        <f ca="1">P188 + 1.96 * _xlfn.STDEV.P($P$4:P188)/SQRT(COUNT($P$4:P188))</f>
        <v>#N/A</v>
      </c>
      <c r="R188" s="44" t="e">
        <f ca="1">P188 - 1.96 * _xlfn.STDEV.P($P$4:P188)/SQRT(COUNT($P$4:P188))</f>
        <v>#N/A</v>
      </c>
    </row>
    <row r="189" spans="1:18" ht="14.5" x14ac:dyDescent="0.35">
      <c r="A189" s="47">
        <v>186</v>
      </c>
      <c r="B189" s="48">
        <f t="shared" ca="1" si="16"/>
        <v>0.82036049566784308</v>
      </c>
      <c r="C189" s="49">
        <f ca="1">RANDBETWEEN(0,VLOOKUP($B189,IBusJSQ!$E$6:$G$24,3,TRUE))</f>
        <v>6</v>
      </c>
      <c r="D189" s="44">
        <f ca="1">RANDBETWEEN(0,VLOOKUP($B189,ItrainJSQ!$F$5:$G$9,2,TRUE))</f>
        <v>9398</v>
      </c>
      <c r="E189" s="44" t="e">
        <f ca="1">RANDBETWEEN(0,VLOOKUP($B189,ItrainNP!$G$11:$G$16,2,TRUE))</f>
        <v>#N/A</v>
      </c>
      <c r="F189" s="44">
        <f t="shared" ca="1" si="17"/>
        <v>27</v>
      </c>
      <c r="G189" s="44">
        <f t="shared" ca="1" si="18"/>
        <v>7</v>
      </c>
      <c r="H189" s="44">
        <f t="shared" ca="1" si="19"/>
        <v>5</v>
      </c>
      <c r="I189" s="50">
        <f t="shared" ca="1" si="20"/>
        <v>0.84327716233450978</v>
      </c>
      <c r="J189" s="50" t="e">
        <f t="shared" ca="1" si="21"/>
        <v>#N/A</v>
      </c>
      <c r="K189" s="52">
        <f t="shared" ca="1" si="22"/>
        <v>33.000000000000043</v>
      </c>
      <c r="L189" s="52" t="e">
        <f t="shared" ca="1" si="23"/>
        <v>#N/A</v>
      </c>
      <c r="M189" s="44">
        <f ca="1">AVERAGE($K$4:K189)</f>
        <v>32.290322580645167</v>
      </c>
      <c r="N189" s="44">
        <f ca="1">M189 + 1.96 * _xlfn.STDEV.P($M$4:M189)/SQRT(COUNT($M$4:M189))</f>
        <v>32.379977407034154</v>
      </c>
      <c r="O189" s="44">
        <f ca="1">M189 - 1.96 * _xlfn.STDEV.P($M$4:M189)/SQRT(COUNT($M$4:M189))</f>
        <v>32.20066775425618</v>
      </c>
      <c r="P189" s="44" t="e">
        <f ca="1">AVERAGE($L$4:L189)</f>
        <v>#N/A</v>
      </c>
      <c r="Q189" s="44" t="e">
        <f ca="1">P189 + 1.96 * _xlfn.STDEV.P($P$4:P189)/SQRT(COUNT($P$4:P189))</f>
        <v>#N/A</v>
      </c>
      <c r="R189" s="44" t="e">
        <f ca="1">P189 - 1.96 * _xlfn.STDEV.P($P$4:P189)/SQRT(COUNT($P$4:P189))</f>
        <v>#N/A</v>
      </c>
    </row>
    <row r="190" spans="1:18" ht="14.5" x14ac:dyDescent="0.35">
      <c r="A190" s="47">
        <v>187</v>
      </c>
      <c r="B190" s="48">
        <f t="shared" ca="1" si="16"/>
        <v>0.83135850444001824</v>
      </c>
      <c r="C190" s="49">
        <f ca="1">RANDBETWEEN(0,VLOOKUP($B190,IBusJSQ!$E$6:$G$24,3,TRUE))</f>
        <v>2</v>
      </c>
      <c r="D190" s="44">
        <f ca="1">RANDBETWEEN(0,VLOOKUP($B190,ItrainJSQ!$F$5:$G$9,2,TRUE))</f>
        <v>30757</v>
      </c>
      <c r="E190" s="44" t="e">
        <f ca="1">RANDBETWEEN(0,VLOOKUP($B190,ItrainNP!$G$11:$G$16,2,TRUE))</f>
        <v>#N/A</v>
      </c>
      <c r="F190" s="44">
        <f t="shared" ca="1" si="17"/>
        <v>28</v>
      </c>
      <c r="G190" s="44">
        <f t="shared" ca="1" si="18"/>
        <v>8</v>
      </c>
      <c r="H190" s="44">
        <f t="shared" ca="1" si="19"/>
        <v>4</v>
      </c>
      <c r="I190" s="50">
        <f t="shared" ca="1" si="20"/>
        <v>0.85219183777335161</v>
      </c>
      <c r="J190" s="50" t="e">
        <f t="shared" ca="1" si="21"/>
        <v>#N/A</v>
      </c>
      <c r="K190" s="52">
        <f t="shared" ca="1" si="22"/>
        <v>30.000000000000053</v>
      </c>
      <c r="L190" s="52" t="e">
        <f t="shared" ca="1" si="23"/>
        <v>#N/A</v>
      </c>
      <c r="M190" s="44">
        <f ca="1">AVERAGE($K$4:K190)</f>
        <v>32.278074866310163</v>
      </c>
      <c r="N190" s="44">
        <f ca="1">M190 + 1.96 * _xlfn.STDEV.P($M$4:M190)/SQRT(COUNT($M$4:M190))</f>
        <v>32.3672648513773</v>
      </c>
      <c r="O190" s="44">
        <f ca="1">M190 - 1.96 * _xlfn.STDEV.P($M$4:M190)/SQRT(COUNT($M$4:M190))</f>
        <v>32.188884881243027</v>
      </c>
      <c r="P190" s="44" t="e">
        <f ca="1">AVERAGE($L$4:L190)</f>
        <v>#N/A</v>
      </c>
      <c r="Q190" s="44" t="e">
        <f ca="1">P190 + 1.96 * _xlfn.STDEV.P($P$4:P190)/SQRT(COUNT($P$4:P190))</f>
        <v>#N/A</v>
      </c>
      <c r="R190" s="44" t="e">
        <f ca="1">P190 - 1.96 * _xlfn.STDEV.P($P$4:P190)/SQRT(COUNT($P$4:P190))</f>
        <v>#N/A</v>
      </c>
    </row>
    <row r="191" spans="1:18" ht="14.5" x14ac:dyDescent="0.35">
      <c r="A191" s="47">
        <v>188</v>
      </c>
      <c r="B191" s="48">
        <f t="shared" ca="1" si="16"/>
        <v>0.55685127069965668</v>
      </c>
      <c r="C191" s="49">
        <f ca="1">RANDBETWEEN(0,VLOOKUP($B191,IBusJSQ!$E$6:$G$24,3,TRUE))</f>
        <v>3</v>
      </c>
      <c r="D191" s="44">
        <f ca="1">RANDBETWEEN(0,VLOOKUP($B191,ItrainJSQ!$F$5:$G$9,2,TRUE))</f>
        <v>4</v>
      </c>
      <c r="E191" s="44" t="e">
        <f ca="1">RANDBETWEEN(0,VLOOKUP($B191,ItrainNP!$G$11:$G$16,2,TRUE))</f>
        <v>#N/A</v>
      </c>
      <c r="F191" s="44">
        <f t="shared" ca="1" si="17"/>
        <v>26</v>
      </c>
      <c r="G191" s="44">
        <f t="shared" ca="1" si="18"/>
        <v>7</v>
      </c>
      <c r="H191" s="44">
        <f t="shared" ca="1" si="19"/>
        <v>4</v>
      </c>
      <c r="I191" s="50">
        <f t="shared" ca="1" si="20"/>
        <v>0.5769901595885456</v>
      </c>
      <c r="J191" s="50" t="e">
        <f t="shared" ca="1" si="21"/>
        <v>#N/A</v>
      </c>
      <c r="K191" s="52">
        <f t="shared" ca="1" si="22"/>
        <v>29.000000000000057</v>
      </c>
      <c r="L191" s="52" t="e">
        <f t="shared" ca="1" si="23"/>
        <v>#N/A</v>
      </c>
      <c r="M191" s="44">
        <f ca="1">AVERAGE($K$4:K191)</f>
        <v>32.260638297872347</v>
      </c>
      <c r="N191" s="44">
        <f ca="1">M191 + 1.96 * _xlfn.STDEV.P($M$4:M191)/SQRT(COUNT($M$4:M191))</f>
        <v>32.349371676987893</v>
      </c>
      <c r="O191" s="44">
        <f ca="1">M191 - 1.96 * _xlfn.STDEV.P($M$4:M191)/SQRT(COUNT($M$4:M191))</f>
        <v>32.171904918756802</v>
      </c>
      <c r="P191" s="44" t="e">
        <f ca="1">AVERAGE($L$4:L191)</f>
        <v>#N/A</v>
      </c>
      <c r="Q191" s="44" t="e">
        <f ca="1">P191 + 1.96 * _xlfn.STDEV.P($P$4:P191)/SQRT(COUNT($P$4:P191))</f>
        <v>#N/A</v>
      </c>
      <c r="R191" s="44" t="e">
        <f ca="1">P191 - 1.96 * _xlfn.STDEV.P($P$4:P191)/SQRT(COUNT($P$4:P191))</f>
        <v>#N/A</v>
      </c>
    </row>
    <row r="192" spans="1:18" ht="14.5" x14ac:dyDescent="0.35">
      <c r="A192" s="47">
        <v>189</v>
      </c>
      <c r="B192" s="48">
        <f t="shared" ca="1" si="16"/>
        <v>0.53755471581666969</v>
      </c>
      <c r="C192" s="49">
        <f ca="1">RANDBETWEEN(0,VLOOKUP($B192,IBusJSQ!$E$6:$G$24,3,TRUE))</f>
        <v>2</v>
      </c>
      <c r="D192" s="44">
        <f ca="1">RANDBETWEEN(0,VLOOKUP($B192,ItrainJSQ!$F$5:$G$9,2,TRUE))</f>
        <v>1</v>
      </c>
      <c r="E192" s="44" t="e">
        <f ca="1">RANDBETWEEN(0,VLOOKUP($B192,ItrainNP!$G$11:$G$16,2,TRUE))</f>
        <v>#N/A</v>
      </c>
      <c r="F192" s="44">
        <f t="shared" ca="1" si="17"/>
        <v>28</v>
      </c>
      <c r="G192" s="44">
        <f t="shared" ca="1" si="18"/>
        <v>7</v>
      </c>
      <c r="H192" s="44">
        <f t="shared" ca="1" si="19"/>
        <v>4</v>
      </c>
      <c r="I192" s="50">
        <f t="shared" ca="1" si="20"/>
        <v>0.55838804915000306</v>
      </c>
      <c r="J192" s="50" t="e">
        <f t="shared" ca="1" si="21"/>
        <v>#N/A</v>
      </c>
      <c r="K192" s="52">
        <f t="shared" ca="1" si="22"/>
        <v>30.000000000000053</v>
      </c>
      <c r="L192" s="52" t="e">
        <f t="shared" ca="1" si="23"/>
        <v>#N/A</v>
      </c>
      <c r="M192" s="44">
        <f ca="1">AVERAGE($K$4:K192)</f>
        <v>32.248677248677254</v>
      </c>
      <c r="N192" s="44">
        <f ca="1">M192 + 1.96 * _xlfn.STDEV.P($M$4:M192)/SQRT(COUNT($M$4:M192))</f>
        <v>32.336961214147145</v>
      </c>
      <c r="O192" s="44">
        <f ca="1">M192 - 1.96 * _xlfn.STDEV.P($M$4:M192)/SQRT(COUNT($M$4:M192))</f>
        <v>32.160393283207362</v>
      </c>
      <c r="P192" s="44" t="e">
        <f ca="1">AVERAGE($L$4:L192)</f>
        <v>#N/A</v>
      </c>
      <c r="Q192" s="44" t="e">
        <f ca="1">P192 + 1.96 * _xlfn.STDEV.P($P$4:P192)/SQRT(COUNT($P$4:P192))</f>
        <v>#N/A</v>
      </c>
      <c r="R192" s="44" t="e">
        <f ca="1">P192 - 1.96 * _xlfn.STDEV.P($P$4:P192)/SQRT(COUNT($P$4:P192))</f>
        <v>#N/A</v>
      </c>
    </row>
    <row r="193" spans="1:18" ht="14.5" x14ac:dyDescent="0.35">
      <c r="A193" s="47">
        <v>190</v>
      </c>
      <c r="B193" s="48">
        <f t="shared" ca="1" si="16"/>
        <v>0.42374928159703201</v>
      </c>
      <c r="C193" s="49">
        <f ca="1">RANDBETWEEN(0,VLOOKUP($B193,IBusJSQ!$E$6:$G$24,3,TRUE))</f>
        <v>0</v>
      </c>
      <c r="D193" s="44">
        <f ca="1">RANDBETWEEN(0,VLOOKUP($B193,ItrainJSQ!$F$5:$G$9,2,TRUE))</f>
        <v>1</v>
      </c>
      <c r="E193" s="44" t="e">
        <f ca="1">RANDBETWEEN(0,VLOOKUP($B193,ItrainNP!$G$11:$G$16,2,TRUE))</f>
        <v>#N/A</v>
      </c>
      <c r="F193" s="44">
        <f t="shared" ca="1" si="17"/>
        <v>25</v>
      </c>
      <c r="G193" s="44">
        <f t="shared" ca="1" si="18"/>
        <v>8</v>
      </c>
      <c r="H193" s="44">
        <f t="shared" ca="1" si="19"/>
        <v>4</v>
      </c>
      <c r="I193" s="50">
        <f t="shared" ca="1" si="20"/>
        <v>0.44111039270814312</v>
      </c>
      <c r="J193" s="50" t="e">
        <f t="shared" ca="1" si="21"/>
        <v>#N/A</v>
      </c>
      <c r="K193" s="52">
        <f t="shared" ca="1" si="22"/>
        <v>24.999999999999993</v>
      </c>
      <c r="L193" s="52" t="e">
        <f t="shared" ca="1" si="23"/>
        <v>#N/A</v>
      </c>
      <c r="M193" s="44">
        <f ca="1">AVERAGE($K$4:K193)</f>
        <v>32.21052631578948</v>
      </c>
      <c r="N193" s="44">
        <f ca="1">M193 + 1.96 * _xlfn.STDEV.P($M$4:M193)/SQRT(COUNT($M$4:M193))</f>
        <v>32.298374584384369</v>
      </c>
      <c r="O193" s="44">
        <f ca="1">M193 - 1.96 * _xlfn.STDEV.P($M$4:M193)/SQRT(COUNT($M$4:M193))</f>
        <v>32.12267804719459</v>
      </c>
      <c r="P193" s="44" t="e">
        <f ca="1">AVERAGE($L$4:L193)</f>
        <v>#N/A</v>
      </c>
      <c r="Q193" s="44" t="e">
        <f ca="1">P193 + 1.96 * _xlfn.STDEV.P($P$4:P193)/SQRT(COUNT($P$4:P193))</f>
        <v>#N/A</v>
      </c>
      <c r="R193" s="44" t="e">
        <f ca="1">P193 - 1.96 * _xlfn.STDEV.P($P$4:P193)/SQRT(COUNT($P$4:P193))</f>
        <v>#N/A</v>
      </c>
    </row>
    <row r="194" spans="1:18" ht="14.5" x14ac:dyDescent="0.35">
      <c r="A194" s="47">
        <v>191</v>
      </c>
      <c r="B194" s="48">
        <f t="shared" ca="1" si="16"/>
        <v>0.55334061270811419</v>
      </c>
      <c r="C194" s="49">
        <f ca="1">RANDBETWEEN(0,VLOOKUP($B194,IBusJSQ!$E$6:$G$24,3,TRUE))</f>
        <v>8</v>
      </c>
      <c r="D194" s="44">
        <f ca="1">RANDBETWEEN(0,VLOOKUP($B194,ItrainJSQ!$F$5:$G$9,2,TRUE))</f>
        <v>4</v>
      </c>
      <c r="E194" s="44" t="e">
        <f ca="1">RANDBETWEEN(0,VLOOKUP($B194,ItrainNP!$G$11:$G$16,2,TRUE))</f>
        <v>#N/A</v>
      </c>
      <c r="F194" s="44">
        <f t="shared" ca="1" si="17"/>
        <v>27</v>
      </c>
      <c r="G194" s="44">
        <f t="shared" ca="1" si="18"/>
        <v>7</v>
      </c>
      <c r="H194" s="44">
        <f t="shared" ca="1" si="19"/>
        <v>4</v>
      </c>
      <c r="I194" s="50">
        <f t="shared" ca="1" si="20"/>
        <v>0.57764616826366977</v>
      </c>
      <c r="J194" s="50" t="e">
        <f t="shared" ca="1" si="21"/>
        <v>#N/A</v>
      </c>
      <c r="K194" s="52">
        <f t="shared" ca="1" si="22"/>
        <v>35.000000000000036</v>
      </c>
      <c r="L194" s="52" t="e">
        <f t="shared" ca="1" si="23"/>
        <v>#N/A</v>
      </c>
      <c r="M194" s="44">
        <f ca="1">AVERAGE($K$4:K194)</f>
        <v>32.225130890052363</v>
      </c>
      <c r="N194" s="44">
        <f ca="1">M194 + 1.96 * _xlfn.STDEV.P($M$4:M194)/SQRT(COUNT($M$4:M194))</f>
        <v>32.312544024677884</v>
      </c>
      <c r="O194" s="44">
        <f ca="1">M194 - 1.96 * _xlfn.STDEV.P($M$4:M194)/SQRT(COUNT($M$4:M194))</f>
        <v>32.137717755426841</v>
      </c>
      <c r="P194" s="44" t="e">
        <f ca="1">AVERAGE($L$4:L194)</f>
        <v>#N/A</v>
      </c>
      <c r="Q194" s="44" t="e">
        <f ca="1">P194 + 1.96 * _xlfn.STDEV.P($P$4:P194)/SQRT(COUNT($P$4:P194))</f>
        <v>#N/A</v>
      </c>
      <c r="R194" s="44" t="e">
        <f ca="1">P194 - 1.96 * _xlfn.STDEV.P($P$4:P194)/SQRT(COUNT($P$4:P194))</f>
        <v>#N/A</v>
      </c>
    </row>
    <row r="195" spans="1:18" ht="14.5" x14ac:dyDescent="0.35">
      <c r="A195" s="47">
        <v>192</v>
      </c>
      <c r="B195" s="48">
        <f t="shared" ca="1" si="16"/>
        <v>0.34261572682147085</v>
      </c>
      <c r="C195" s="49">
        <f ca="1">RANDBETWEEN(0,VLOOKUP($B195,IBusJSQ!$E$6:$G$24,3,TRUE))</f>
        <v>2</v>
      </c>
      <c r="D195" s="44">
        <f ca="1">RANDBETWEEN(0,VLOOKUP($B195,ItrainJSQ!$F$5:$G$9,2,TRUE))</f>
        <v>0</v>
      </c>
      <c r="E195" s="44" t="e">
        <f ca="1">RANDBETWEEN(0,VLOOKUP($B195,ItrainNP!$G$11:$G$16,2,TRUE))</f>
        <v>#N/A</v>
      </c>
      <c r="F195" s="44">
        <f t="shared" ca="1" si="17"/>
        <v>24</v>
      </c>
      <c r="G195" s="44">
        <f t="shared" ca="1" si="18"/>
        <v>7</v>
      </c>
      <c r="H195" s="44">
        <f t="shared" ca="1" si="19"/>
        <v>4</v>
      </c>
      <c r="I195" s="50">
        <f t="shared" ca="1" si="20"/>
        <v>0.36067128237702639</v>
      </c>
      <c r="J195" s="50" t="e">
        <f t="shared" ca="1" si="21"/>
        <v>#N/A</v>
      </c>
      <c r="K195" s="52">
        <f t="shared" ca="1" si="22"/>
        <v>25.999999999999986</v>
      </c>
      <c r="L195" s="52" t="e">
        <f t="shared" ca="1" si="23"/>
        <v>#N/A</v>
      </c>
      <c r="M195" s="44">
        <f ca="1">AVERAGE($K$4:K195)</f>
        <v>32.192708333333336</v>
      </c>
      <c r="N195" s="44">
        <f ca="1">M195 + 1.96 * _xlfn.STDEV.P($M$4:M195)/SQRT(COUNT($M$4:M195))</f>
        <v>32.2796990492322</v>
      </c>
      <c r="O195" s="44">
        <f ca="1">M195 - 1.96 * _xlfn.STDEV.P($M$4:M195)/SQRT(COUNT($M$4:M195))</f>
        <v>32.105717617434472</v>
      </c>
      <c r="P195" s="44" t="e">
        <f ca="1">AVERAGE($L$4:L195)</f>
        <v>#N/A</v>
      </c>
      <c r="Q195" s="44" t="e">
        <f ca="1">P195 + 1.96 * _xlfn.STDEV.P($P$4:P195)/SQRT(COUNT($P$4:P195))</f>
        <v>#N/A</v>
      </c>
      <c r="R195" s="44" t="e">
        <f ca="1">P195 - 1.96 * _xlfn.STDEV.P($P$4:P195)/SQRT(COUNT($P$4:P195))</f>
        <v>#N/A</v>
      </c>
    </row>
    <row r="196" spans="1:18" ht="14.5" x14ac:dyDescent="0.35">
      <c r="A196" s="47">
        <v>193</v>
      </c>
      <c r="B196" s="48">
        <f t="shared" ref="B196:B259" ca="1" si="24">RAND()*($G$1-$E$1)+$E$1</f>
        <v>0.39160798539048558</v>
      </c>
      <c r="C196" s="49">
        <f ca="1">RANDBETWEEN(0,VLOOKUP($B196,IBusJSQ!$E$6:$G$24,3,TRUE))</f>
        <v>7</v>
      </c>
      <c r="D196" s="44">
        <f ca="1">RANDBETWEEN(0,VLOOKUP($B196,ItrainJSQ!$F$5:$G$9,2,TRUE))</f>
        <v>2</v>
      </c>
      <c r="E196" s="44" t="e">
        <f ca="1">RANDBETWEEN(0,VLOOKUP($B196,ItrainNP!$G$11:$G$16,2,TRUE))</f>
        <v>#N/A</v>
      </c>
      <c r="F196" s="44">
        <f t="shared" ca="1" si="17"/>
        <v>28</v>
      </c>
      <c r="G196" s="44">
        <f t="shared" ca="1" si="18"/>
        <v>7</v>
      </c>
      <c r="H196" s="44">
        <f t="shared" ca="1" si="19"/>
        <v>5</v>
      </c>
      <c r="I196" s="50">
        <f t="shared" ca="1" si="20"/>
        <v>0.41591354094604116</v>
      </c>
      <c r="J196" s="50" t="e">
        <f t="shared" ca="1" si="21"/>
        <v>#N/A</v>
      </c>
      <c r="K196" s="52">
        <f t="shared" ca="1" si="22"/>
        <v>35.000000000000036</v>
      </c>
      <c r="L196" s="52" t="e">
        <f t="shared" ca="1" si="23"/>
        <v>#N/A</v>
      </c>
      <c r="M196" s="44">
        <f ca="1">AVERAGE($K$4:K196)</f>
        <v>32.207253886010371</v>
      </c>
      <c r="N196" s="44">
        <f ca="1">M196 + 1.96 * _xlfn.STDEV.P($M$4:M196)/SQRT(COUNT($M$4:M196))</f>
        <v>32.293822308409261</v>
      </c>
      <c r="O196" s="44">
        <f ca="1">M196 - 1.96 * _xlfn.STDEV.P($M$4:M196)/SQRT(COUNT($M$4:M196))</f>
        <v>32.12068546361148</v>
      </c>
      <c r="P196" s="44" t="e">
        <f ca="1">AVERAGE($L$4:L196)</f>
        <v>#N/A</v>
      </c>
      <c r="Q196" s="44" t="e">
        <f ca="1">P196 + 1.96 * _xlfn.STDEV.P($P$4:P196)/SQRT(COUNT($P$4:P196))</f>
        <v>#N/A</v>
      </c>
      <c r="R196" s="44" t="e">
        <f ca="1">P196 - 1.96 * _xlfn.STDEV.P($P$4:P196)/SQRT(COUNT($P$4:P196))</f>
        <v>#N/A</v>
      </c>
    </row>
    <row r="197" spans="1:18" ht="14.5" x14ac:dyDescent="0.35">
      <c r="A197" s="47">
        <v>194</v>
      </c>
      <c r="B197" s="48">
        <f t="shared" ca="1" si="24"/>
        <v>0.39878354971397351</v>
      </c>
      <c r="C197" s="49">
        <f ca="1">RANDBETWEEN(0,VLOOKUP($B197,IBusJSQ!$E$6:$G$24,3,TRUE))</f>
        <v>7</v>
      </c>
      <c r="D197" s="44">
        <f ca="1">RANDBETWEEN(0,VLOOKUP($B197,ItrainJSQ!$F$5:$G$9,2,TRUE))</f>
        <v>3</v>
      </c>
      <c r="E197" s="44" t="e">
        <f ca="1">RANDBETWEEN(0,VLOOKUP($B197,ItrainNP!$G$11:$G$16,2,TRUE))</f>
        <v>#N/A</v>
      </c>
      <c r="F197" s="44">
        <f t="shared" ref="F197:F260" ca="1" si="25">RANDBETWEEN(24,29)</f>
        <v>27</v>
      </c>
      <c r="G197" s="44">
        <f t="shared" ref="G197:G260" ca="1" si="26">RANDBETWEEN(7,8)</f>
        <v>8</v>
      </c>
      <c r="H197" s="44">
        <f t="shared" ref="H197:H260" ca="1" si="27">RANDBETWEEN(4,5)</f>
        <v>5</v>
      </c>
      <c r="I197" s="50">
        <f t="shared" ref="I197:I260" ca="1" si="28">B197+TIMEVALUE("00:"&amp;(C197+F197))</f>
        <v>0.42239466082508459</v>
      </c>
      <c r="J197" s="50" t="e">
        <f t="shared" ref="J197:J260" ca="1" si="29">B197+TIMEVALUE("00:"&amp;(D197+G197+E197+H197))</f>
        <v>#N/A</v>
      </c>
      <c r="K197" s="52">
        <f t="shared" ref="K197:K260" ca="1" si="30">(I197-B197)*24*60</f>
        <v>33.999999999999957</v>
      </c>
      <c r="L197" s="52" t="e">
        <f t="shared" ref="L197:L260" ca="1" si="31">(J197-B197)*24*60</f>
        <v>#N/A</v>
      </c>
      <c r="M197" s="44">
        <f ca="1">AVERAGE($K$4:K197)</f>
        <v>32.216494845360828</v>
      </c>
      <c r="N197" s="44">
        <f ca="1">M197 + 1.96 * _xlfn.STDEV.P($M$4:M197)/SQRT(COUNT($M$4:M197))</f>
        <v>32.302642703816005</v>
      </c>
      <c r="O197" s="44">
        <f ca="1">M197 - 1.96 * _xlfn.STDEV.P($M$4:M197)/SQRT(COUNT($M$4:M197))</f>
        <v>32.13034698690565</v>
      </c>
      <c r="P197" s="44" t="e">
        <f ca="1">AVERAGE($L$4:L197)</f>
        <v>#N/A</v>
      </c>
      <c r="Q197" s="44" t="e">
        <f ca="1">P197 + 1.96 * _xlfn.STDEV.P($P$4:P197)/SQRT(COUNT($P$4:P197))</f>
        <v>#N/A</v>
      </c>
      <c r="R197" s="44" t="e">
        <f ca="1">P197 - 1.96 * _xlfn.STDEV.P($P$4:P197)/SQRT(COUNT($P$4:P197))</f>
        <v>#N/A</v>
      </c>
    </row>
    <row r="198" spans="1:18" ht="14.5" x14ac:dyDescent="0.35">
      <c r="A198" s="47">
        <v>195</v>
      </c>
      <c r="B198" s="48">
        <f t="shared" ca="1" si="24"/>
        <v>0.65809498738188366</v>
      </c>
      <c r="C198" s="49">
        <f ca="1">RANDBETWEEN(0,VLOOKUP($B198,IBusJSQ!$E$6:$G$24,3,TRUE))</f>
        <v>11</v>
      </c>
      <c r="D198" s="44">
        <f ca="1">RANDBETWEEN(0,VLOOKUP($B198,ItrainJSQ!$F$5:$G$9,2,TRUE))</f>
        <v>4</v>
      </c>
      <c r="E198" s="44" t="e">
        <f ca="1">RANDBETWEEN(0,VLOOKUP($B198,ItrainNP!$G$11:$G$16,2,TRUE))</f>
        <v>#N/A</v>
      </c>
      <c r="F198" s="44">
        <f t="shared" ca="1" si="25"/>
        <v>28</v>
      </c>
      <c r="G198" s="44">
        <f t="shared" ca="1" si="26"/>
        <v>8</v>
      </c>
      <c r="H198" s="44">
        <f t="shared" ca="1" si="27"/>
        <v>4</v>
      </c>
      <c r="I198" s="50">
        <f t="shared" ca="1" si="28"/>
        <v>0.685178320715217</v>
      </c>
      <c r="J198" s="50" t="e">
        <f t="shared" ca="1" si="29"/>
        <v>#N/A</v>
      </c>
      <c r="K198" s="52">
        <f t="shared" ca="1" si="30"/>
        <v>39.000000000000021</v>
      </c>
      <c r="L198" s="52" t="e">
        <f t="shared" ca="1" si="31"/>
        <v>#N/A</v>
      </c>
      <c r="M198" s="44">
        <f ca="1">AVERAGE($K$4:K198)</f>
        <v>32.251282051282054</v>
      </c>
      <c r="N198" s="44">
        <f ca="1">M198 + 1.96 * _xlfn.STDEV.P($M$4:M198)/SQRT(COUNT($M$4:M198))</f>
        <v>32.337005632715943</v>
      </c>
      <c r="O198" s="44">
        <f ca="1">M198 - 1.96 * _xlfn.STDEV.P($M$4:M198)/SQRT(COUNT($M$4:M198))</f>
        <v>32.165558469848165</v>
      </c>
      <c r="P198" s="44" t="e">
        <f ca="1">AVERAGE($L$4:L198)</f>
        <v>#N/A</v>
      </c>
      <c r="Q198" s="44" t="e">
        <f ca="1">P198 + 1.96 * _xlfn.STDEV.P($P$4:P198)/SQRT(COUNT($P$4:P198))</f>
        <v>#N/A</v>
      </c>
      <c r="R198" s="44" t="e">
        <f ca="1">P198 - 1.96 * _xlfn.STDEV.P($P$4:P198)/SQRT(COUNT($P$4:P198))</f>
        <v>#N/A</v>
      </c>
    </row>
    <row r="199" spans="1:18" ht="14.5" x14ac:dyDescent="0.35">
      <c r="A199" s="47">
        <v>196</v>
      </c>
      <c r="B199" s="48">
        <f t="shared" ca="1" si="24"/>
        <v>0.79747017711146828</v>
      </c>
      <c r="C199" s="49">
        <f ca="1">RANDBETWEEN(0,VLOOKUP($B199,IBusJSQ!$E$6:$G$24,3,TRUE))</f>
        <v>14</v>
      </c>
      <c r="D199" s="44">
        <f ca="1">RANDBETWEEN(0,VLOOKUP($B199,ItrainJSQ!$F$5:$G$9,2,TRUE))</f>
        <v>34815</v>
      </c>
      <c r="E199" s="44" t="e">
        <f ca="1">RANDBETWEEN(0,VLOOKUP($B199,ItrainNP!$G$11:$G$16,2,TRUE))</f>
        <v>#N/A</v>
      </c>
      <c r="F199" s="44">
        <f t="shared" ca="1" si="25"/>
        <v>29</v>
      </c>
      <c r="G199" s="44">
        <f t="shared" ca="1" si="26"/>
        <v>8</v>
      </c>
      <c r="H199" s="44">
        <f t="shared" ca="1" si="27"/>
        <v>5</v>
      </c>
      <c r="I199" s="50">
        <f t="shared" ca="1" si="28"/>
        <v>0.8273312882225794</v>
      </c>
      <c r="J199" s="50" t="e">
        <f t="shared" ca="1" si="29"/>
        <v>#N/A</v>
      </c>
      <c r="K199" s="52">
        <f t="shared" ca="1" si="30"/>
        <v>43.000000000000007</v>
      </c>
      <c r="L199" s="52" t="e">
        <f t="shared" ca="1" si="31"/>
        <v>#N/A</v>
      </c>
      <c r="M199" s="44">
        <f ca="1">AVERAGE($K$4:K199)</f>
        <v>32.306122448979593</v>
      </c>
      <c r="N199" s="44">
        <f ca="1">M199 + 1.96 * _xlfn.STDEV.P($M$4:M199)/SQRT(COUNT($M$4:M199))</f>
        <v>32.39141665915556</v>
      </c>
      <c r="O199" s="44">
        <f ca="1">M199 - 1.96 * _xlfn.STDEV.P($M$4:M199)/SQRT(COUNT($M$4:M199))</f>
        <v>32.220828238803627</v>
      </c>
      <c r="P199" s="44" t="e">
        <f ca="1">AVERAGE($L$4:L199)</f>
        <v>#N/A</v>
      </c>
      <c r="Q199" s="44" t="e">
        <f ca="1">P199 + 1.96 * _xlfn.STDEV.P($P$4:P199)/SQRT(COUNT($P$4:P199))</f>
        <v>#N/A</v>
      </c>
      <c r="R199" s="44" t="e">
        <f ca="1">P199 - 1.96 * _xlfn.STDEV.P($P$4:P199)/SQRT(COUNT($P$4:P199))</f>
        <v>#N/A</v>
      </c>
    </row>
    <row r="200" spans="1:18" ht="14.5" x14ac:dyDescent="0.35">
      <c r="A200" s="47">
        <v>197</v>
      </c>
      <c r="B200" s="48">
        <f t="shared" ca="1" si="24"/>
        <v>0.39237406219758375</v>
      </c>
      <c r="C200" s="49">
        <f ca="1">RANDBETWEEN(0,VLOOKUP($B200,IBusJSQ!$E$6:$G$24,3,TRUE))</f>
        <v>3</v>
      </c>
      <c r="D200" s="44">
        <f ca="1">RANDBETWEEN(0,VLOOKUP($B200,ItrainJSQ!$F$5:$G$9,2,TRUE))</f>
        <v>2</v>
      </c>
      <c r="E200" s="44" t="e">
        <f ca="1">RANDBETWEEN(0,VLOOKUP($B200,ItrainNP!$G$11:$G$16,2,TRUE))</f>
        <v>#N/A</v>
      </c>
      <c r="F200" s="44">
        <f t="shared" ca="1" si="25"/>
        <v>28</v>
      </c>
      <c r="G200" s="44">
        <f t="shared" ca="1" si="26"/>
        <v>8</v>
      </c>
      <c r="H200" s="44">
        <f t="shared" ca="1" si="27"/>
        <v>5</v>
      </c>
      <c r="I200" s="50">
        <f t="shared" ca="1" si="28"/>
        <v>0.41390183997536151</v>
      </c>
      <c r="J200" s="50" t="e">
        <f t="shared" ca="1" si="29"/>
        <v>#N/A</v>
      </c>
      <c r="K200" s="52">
        <f t="shared" ca="1" si="30"/>
        <v>30.999999999999972</v>
      </c>
      <c r="L200" s="52" t="e">
        <f t="shared" ca="1" si="31"/>
        <v>#N/A</v>
      </c>
      <c r="M200" s="44">
        <f ca="1">AVERAGE($K$4:K200)</f>
        <v>32.299492385786806</v>
      </c>
      <c r="N200" s="44">
        <f ca="1">M200 + 1.96 * _xlfn.STDEV.P($M$4:M200)/SQRT(COUNT($M$4:M200))</f>
        <v>32.384362423957391</v>
      </c>
      <c r="O200" s="44">
        <f ca="1">M200 - 1.96 * _xlfn.STDEV.P($M$4:M200)/SQRT(COUNT($M$4:M200))</f>
        <v>32.214622347616221</v>
      </c>
      <c r="P200" s="44" t="e">
        <f ca="1">AVERAGE($L$4:L200)</f>
        <v>#N/A</v>
      </c>
      <c r="Q200" s="44" t="e">
        <f ca="1">P200 + 1.96 * _xlfn.STDEV.P($P$4:P200)/SQRT(COUNT($P$4:P200))</f>
        <v>#N/A</v>
      </c>
      <c r="R200" s="44" t="e">
        <f ca="1">P200 - 1.96 * _xlfn.STDEV.P($P$4:P200)/SQRT(COUNT($P$4:P200))</f>
        <v>#N/A</v>
      </c>
    </row>
    <row r="201" spans="1:18" ht="14.5" x14ac:dyDescent="0.35">
      <c r="A201" s="47">
        <v>198</v>
      </c>
      <c r="B201" s="48">
        <f t="shared" ca="1" si="24"/>
        <v>0.8700523407710028</v>
      </c>
      <c r="C201" s="49">
        <f ca="1">RANDBETWEEN(0,VLOOKUP($B201,IBusJSQ!$E$6:$G$24,3,TRUE))</f>
        <v>12</v>
      </c>
      <c r="D201" s="44">
        <f ca="1">RANDBETWEEN(0,VLOOKUP($B201,ItrainJSQ!$F$5:$G$9,2,TRUE))</f>
        <v>42531</v>
      </c>
      <c r="E201" s="44" t="e">
        <f ca="1">RANDBETWEEN(0,VLOOKUP($B201,ItrainNP!$G$11:$G$16,2,TRUE))</f>
        <v>#N/A</v>
      </c>
      <c r="F201" s="44">
        <f t="shared" ca="1" si="25"/>
        <v>24</v>
      </c>
      <c r="G201" s="44">
        <f t="shared" ca="1" si="26"/>
        <v>8</v>
      </c>
      <c r="H201" s="44">
        <f t="shared" ca="1" si="27"/>
        <v>5</v>
      </c>
      <c r="I201" s="50">
        <f t="shared" ca="1" si="28"/>
        <v>0.89505234077100282</v>
      </c>
      <c r="J201" s="50" t="e">
        <f t="shared" ca="1" si="29"/>
        <v>#N/A</v>
      </c>
      <c r="K201" s="52">
        <f t="shared" ca="1" si="30"/>
        <v>36.000000000000028</v>
      </c>
      <c r="L201" s="52" t="e">
        <f t="shared" ca="1" si="31"/>
        <v>#N/A</v>
      </c>
      <c r="M201" s="44">
        <f ca="1">AVERAGE($K$4:K201)</f>
        <v>32.31818181818182</v>
      </c>
      <c r="N201" s="44">
        <f ca="1">M201 + 1.96 * _xlfn.STDEV.P($M$4:M201)/SQRT(COUNT($M$4:M201))</f>
        <v>32.402629438543109</v>
      </c>
      <c r="O201" s="44">
        <f ca="1">M201 - 1.96 * _xlfn.STDEV.P($M$4:M201)/SQRT(COUNT($M$4:M201))</f>
        <v>32.233734197820532</v>
      </c>
      <c r="P201" s="44" t="e">
        <f ca="1">AVERAGE($L$4:L201)</f>
        <v>#N/A</v>
      </c>
      <c r="Q201" s="44" t="e">
        <f ca="1">P201 + 1.96 * _xlfn.STDEV.P($P$4:P201)/SQRT(COUNT($P$4:P201))</f>
        <v>#N/A</v>
      </c>
      <c r="R201" s="44" t="e">
        <f ca="1">P201 - 1.96 * _xlfn.STDEV.P($P$4:P201)/SQRT(COUNT($P$4:P201))</f>
        <v>#N/A</v>
      </c>
    </row>
    <row r="202" spans="1:18" ht="14.5" x14ac:dyDescent="0.35">
      <c r="A202" s="47">
        <v>199</v>
      </c>
      <c r="B202" s="48">
        <f t="shared" ca="1" si="24"/>
        <v>0.60962923530024926</v>
      </c>
      <c r="C202" s="49">
        <f ca="1">RANDBETWEEN(0,VLOOKUP($B202,IBusJSQ!$E$6:$G$24,3,TRUE))</f>
        <v>7</v>
      </c>
      <c r="D202" s="44">
        <f ca="1">RANDBETWEEN(0,VLOOKUP($B202,ItrainJSQ!$F$5:$G$9,2,TRUE))</f>
        <v>2</v>
      </c>
      <c r="E202" s="44" t="e">
        <f ca="1">RANDBETWEEN(0,VLOOKUP($B202,ItrainNP!$G$11:$G$16,2,TRUE))</f>
        <v>#N/A</v>
      </c>
      <c r="F202" s="44">
        <f t="shared" ca="1" si="25"/>
        <v>29</v>
      </c>
      <c r="G202" s="44">
        <f t="shared" ca="1" si="26"/>
        <v>7</v>
      </c>
      <c r="H202" s="44">
        <f t="shared" ca="1" si="27"/>
        <v>5</v>
      </c>
      <c r="I202" s="50">
        <f t="shared" ca="1" si="28"/>
        <v>0.63462923530024928</v>
      </c>
      <c r="J202" s="50" t="e">
        <f t="shared" ca="1" si="29"/>
        <v>#N/A</v>
      </c>
      <c r="K202" s="52">
        <f t="shared" ca="1" si="30"/>
        <v>36.000000000000028</v>
      </c>
      <c r="L202" s="52" t="e">
        <f t="shared" ca="1" si="31"/>
        <v>#N/A</v>
      </c>
      <c r="M202" s="44">
        <f ca="1">AVERAGE($K$4:K202)</f>
        <v>32.336683417085432</v>
      </c>
      <c r="N202" s="44">
        <f ca="1">M202 + 1.96 * _xlfn.STDEV.P($M$4:M202)/SQRT(COUNT($M$4:M202))</f>
        <v>32.420710804367332</v>
      </c>
      <c r="O202" s="44">
        <f ca="1">M202 - 1.96 * _xlfn.STDEV.P($M$4:M202)/SQRT(COUNT($M$4:M202))</f>
        <v>32.252656029803532</v>
      </c>
      <c r="P202" s="44" t="e">
        <f ca="1">AVERAGE($L$4:L202)</f>
        <v>#N/A</v>
      </c>
      <c r="Q202" s="44" t="e">
        <f ca="1">P202 + 1.96 * _xlfn.STDEV.P($P$4:P202)/SQRT(COUNT($P$4:P202))</f>
        <v>#N/A</v>
      </c>
      <c r="R202" s="44" t="e">
        <f ca="1">P202 - 1.96 * _xlfn.STDEV.P($P$4:P202)/SQRT(COUNT($P$4:P202))</f>
        <v>#N/A</v>
      </c>
    </row>
    <row r="203" spans="1:18" ht="14.5" x14ac:dyDescent="0.35">
      <c r="A203" s="47">
        <v>200</v>
      </c>
      <c r="B203" s="48">
        <f t="shared" ca="1" si="24"/>
        <v>0.84094877102363963</v>
      </c>
      <c r="C203" s="49">
        <f ca="1">RANDBETWEEN(0,VLOOKUP($B203,IBusJSQ!$E$6:$G$24,3,TRUE))</f>
        <v>5</v>
      </c>
      <c r="D203" s="44">
        <f ca="1">RANDBETWEEN(0,VLOOKUP($B203,ItrainJSQ!$F$5:$G$9,2,TRUE))</f>
        <v>10345</v>
      </c>
      <c r="E203" s="44" t="e">
        <f ca="1">RANDBETWEEN(0,VLOOKUP($B203,ItrainNP!$G$11:$G$16,2,TRUE))</f>
        <v>#N/A</v>
      </c>
      <c r="F203" s="44">
        <f t="shared" ca="1" si="25"/>
        <v>29</v>
      </c>
      <c r="G203" s="44">
        <f t="shared" ca="1" si="26"/>
        <v>7</v>
      </c>
      <c r="H203" s="44">
        <f t="shared" ca="1" si="27"/>
        <v>4</v>
      </c>
      <c r="I203" s="50">
        <f t="shared" ca="1" si="28"/>
        <v>0.86455988213475077</v>
      </c>
      <c r="J203" s="50" t="e">
        <f t="shared" ca="1" si="29"/>
        <v>#N/A</v>
      </c>
      <c r="K203" s="52">
        <f t="shared" ca="1" si="30"/>
        <v>34.000000000000043</v>
      </c>
      <c r="L203" s="52" t="e">
        <f t="shared" ca="1" si="31"/>
        <v>#N/A</v>
      </c>
      <c r="M203" s="44">
        <f ca="1">AVERAGE($K$4:K203)</f>
        <v>32.345000000000006</v>
      </c>
      <c r="N203" s="44">
        <f ca="1">M203 + 1.96 * _xlfn.STDEV.P($M$4:M203)/SQRT(COUNT($M$4:M203))</f>
        <v>32.428610553141702</v>
      </c>
      <c r="O203" s="44">
        <f ca="1">M203 - 1.96 * _xlfn.STDEV.P($M$4:M203)/SQRT(COUNT($M$4:M203))</f>
        <v>32.26138944685831</v>
      </c>
      <c r="P203" s="44" t="e">
        <f ca="1">AVERAGE($L$4:L203)</f>
        <v>#N/A</v>
      </c>
      <c r="Q203" s="44" t="e">
        <f ca="1">P203 + 1.96 * _xlfn.STDEV.P($P$4:P203)/SQRT(COUNT($P$4:P203))</f>
        <v>#N/A</v>
      </c>
      <c r="R203" s="44" t="e">
        <f ca="1">P203 - 1.96 * _xlfn.STDEV.P($P$4:P203)/SQRT(COUNT($P$4:P203))</f>
        <v>#N/A</v>
      </c>
    </row>
    <row r="204" spans="1:18" ht="14.5" x14ac:dyDescent="0.35">
      <c r="A204" s="47">
        <v>201</v>
      </c>
      <c r="B204" s="48">
        <f t="shared" ca="1" si="24"/>
        <v>0.64197801442150815</v>
      </c>
      <c r="C204" s="49">
        <f ca="1">RANDBETWEEN(0,VLOOKUP($B204,IBusJSQ!$E$6:$G$24,3,TRUE))</f>
        <v>5</v>
      </c>
      <c r="D204" s="44">
        <f ca="1">RANDBETWEEN(0,VLOOKUP($B204,ItrainJSQ!$F$5:$G$9,2,TRUE))</f>
        <v>1</v>
      </c>
      <c r="E204" s="44" t="e">
        <f ca="1">RANDBETWEEN(0,VLOOKUP($B204,ItrainNP!$G$11:$G$16,2,TRUE))</f>
        <v>#N/A</v>
      </c>
      <c r="F204" s="44">
        <f t="shared" ca="1" si="25"/>
        <v>26</v>
      </c>
      <c r="G204" s="44">
        <f t="shared" ca="1" si="26"/>
        <v>7</v>
      </c>
      <c r="H204" s="44">
        <f t="shared" ca="1" si="27"/>
        <v>4</v>
      </c>
      <c r="I204" s="50">
        <f t="shared" ca="1" si="28"/>
        <v>0.66350579219928596</v>
      </c>
      <c r="J204" s="50" t="e">
        <f t="shared" ca="1" si="29"/>
        <v>#N/A</v>
      </c>
      <c r="K204" s="52">
        <f t="shared" ca="1" si="30"/>
        <v>31.00000000000005</v>
      </c>
      <c r="L204" s="52" t="e">
        <f t="shared" ca="1" si="31"/>
        <v>#N/A</v>
      </c>
      <c r="M204" s="44">
        <f ca="1">AVERAGE($K$4:K204)</f>
        <v>32.338308457711449</v>
      </c>
      <c r="N204" s="44">
        <f ca="1">M204 + 1.96 * _xlfn.STDEV.P($M$4:M204)/SQRT(COUNT($M$4:M204))</f>
        <v>32.421506892566363</v>
      </c>
      <c r="O204" s="44">
        <f ca="1">M204 - 1.96 * _xlfn.STDEV.P($M$4:M204)/SQRT(COUNT($M$4:M204))</f>
        <v>32.255110022856535</v>
      </c>
      <c r="P204" s="44" t="e">
        <f ca="1">AVERAGE($L$4:L204)</f>
        <v>#N/A</v>
      </c>
      <c r="Q204" s="44" t="e">
        <f ca="1">P204 + 1.96 * _xlfn.STDEV.P($P$4:P204)/SQRT(COUNT($P$4:P204))</f>
        <v>#N/A</v>
      </c>
      <c r="R204" s="44" t="e">
        <f ca="1">P204 - 1.96 * _xlfn.STDEV.P($P$4:P204)/SQRT(COUNT($P$4:P204))</f>
        <v>#N/A</v>
      </c>
    </row>
    <row r="205" spans="1:18" ht="14.5" x14ac:dyDescent="0.35">
      <c r="A205" s="47">
        <v>202</v>
      </c>
      <c r="B205" s="48">
        <f t="shared" ca="1" si="24"/>
        <v>0.57998777088921605</v>
      </c>
      <c r="C205" s="49">
        <f ca="1">RANDBETWEEN(0,VLOOKUP($B205,IBusJSQ!$E$6:$G$24,3,TRUE))</f>
        <v>7</v>
      </c>
      <c r="D205" s="44">
        <f ca="1">RANDBETWEEN(0,VLOOKUP($B205,ItrainJSQ!$F$5:$G$9,2,TRUE))</f>
        <v>3</v>
      </c>
      <c r="E205" s="44" t="e">
        <f ca="1">RANDBETWEEN(0,VLOOKUP($B205,ItrainNP!$G$11:$G$16,2,TRUE))</f>
        <v>#N/A</v>
      </c>
      <c r="F205" s="44">
        <f t="shared" ca="1" si="25"/>
        <v>26</v>
      </c>
      <c r="G205" s="44">
        <f t="shared" ca="1" si="26"/>
        <v>7</v>
      </c>
      <c r="H205" s="44">
        <f t="shared" ca="1" si="27"/>
        <v>5</v>
      </c>
      <c r="I205" s="50">
        <f t="shared" ca="1" si="28"/>
        <v>0.60290443755588274</v>
      </c>
      <c r="J205" s="50" t="e">
        <f t="shared" ca="1" si="29"/>
        <v>#N/A</v>
      </c>
      <c r="K205" s="52">
        <f t="shared" ca="1" si="30"/>
        <v>33.000000000000043</v>
      </c>
      <c r="L205" s="52" t="e">
        <f t="shared" ca="1" si="31"/>
        <v>#N/A</v>
      </c>
      <c r="M205" s="44">
        <f ca="1">AVERAGE($K$4:K205)</f>
        <v>32.341584158415849</v>
      </c>
      <c r="N205" s="44">
        <f ca="1">M205 + 1.96 * _xlfn.STDEV.P($M$4:M205)/SQRT(COUNT($M$4:M205))</f>
        <v>32.424374219618642</v>
      </c>
      <c r="O205" s="44">
        <f ca="1">M205 - 1.96 * _xlfn.STDEV.P($M$4:M205)/SQRT(COUNT($M$4:M205))</f>
        <v>32.258794097213055</v>
      </c>
      <c r="P205" s="44" t="e">
        <f ca="1">AVERAGE($L$4:L205)</f>
        <v>#N/A</v>
      </c>
      <c r="Q205" s="44" t="e">
        <f ca="1">P205 + 1.96 * _xlfn.STDEV.P($P$4:P205)/SQRT(COUNT($P$4:P205))</f>
        <v>#N/A</v>
      </c>
      <c r="R205" s="44" t="e">
        <f ca="1">P205 - 1.96 * _xlfn.STDEV.P($P$4:P205)/SQRT(COUNT($P$4:P205))</f>
        <v>#N/A</v>
      </c>
    </row>
    <row r="206" spans="1:18" ht="14.5" x14ac:dyDescent="0.35">
      <c r="A206" s="47">
        <v>203</v>
      </c>
      <c r="B206" s="48">
        <f t="shared" ca="1" si="24"/>
        <v>0.70582053850956039</v>
      </c>
      <c r="C206" s="49">
        <f ca="1">RANDBETWEEN(0,VLOOKUP($B206,IBusJSQ!$E$6:$G$24,3,TRUE))</f>
        <v>9</v>
      </c>
      <c r="D206" s="44">
        <f ca="1">RANDBETWEEN(0,VLOOKUP($B206,ItrainJSQ!$F$5:$G$9,2,TRUE))</f>
        <v>0</v>
      </c>
      <c r="E206" s="44" t="e">
        <f ca="1">RANDBETWEEN(0,VLOOKUP($B206,ItrainNP!$G$11:$G$16,2,TRUE))</f>
        <v>#N/A</v>
      </c>
      <c r="F206" s="44">
        <f t="shared" ca="1" si="25"/>
        <v>29</v>
      </c>
      <c r="G206" s="44">
        <f t="shared" ca="1" si="26"/>
        <v>8</v>
      </c>
      <c r="H206" s="44">
        <f t="shared" ca="1" si="27"/>
        <v>5</v>
      </c>
      <c r="I206" s="50">
        <f t="shared" ca="1" si="28"/>
        <v>0.7322094273984493</v>
      </c>
      <c r="J206" s="50" t="e">
        <f t="shared" ca="1" si="29"/>
        <v>#N/A</v>
      </c>
      <c r="K206" s="52">
        <f t="shared" ca="1" si="30"/>
        <v>38.000000000000028</v>
      </c>
      <c r="L206" s="52" t="e">
        <f t="shared" ca="1" si="31"/>
        <v>#N/A</v>
      </c>
      <c r="M206" s="44">
        <f ca="1">AVERAGE($K$4:K206)</f>
        <v>32.369458128078826</v>
      </c>
      <c r="N206" s="44">
        <f ca="1">M206 + 1.96 * _xlfn.STDEV.P($M$4:M206)/SQRT(COUNT($M$4:M206))</f>
        <v>32.45184178576546</v>
      </c>
      <c r="O206" s="44">
        <f ca="1">M206 - 1.96 * _xlfn.STDEV.P($M$4:M206)/SQRT(COUNT($M$4:M206))</f>
        <v>32.287074470392191</v>
      </c>
      <c r="P206" s="44" t="e">
        <f ca="1">AVERAGE($L$4:L206)</f>
        <v>#N/A</v>
      </c>
      <c r="Q206" s="44" t="e">
        <f ca="1">P206 + 1.96 * _xlfn.STDEV.P($P$4:P206)/SQRT(COUNT($P$4:P206))</f>
        <v>#N/A</v>
      </c>
      <c r="R206" s="44" t="e">
        <f ca="1">P206 - 1.96 * _xlfn.STDEV.P($P$4:P206)/SQRT(COUNT($P$4:P206))</f>
        <v>#N/A</v>
      </c>
    </row>
    <row r="207" spans="1:18" ht="14.5" x14ac:dyDescent="0.35">
      <c r="A207" s="47">
        <v>204</v>
      </c>
      <c r="B207" s="48">
        <f t="shared" ca="1" si="24"/>
        <v>0.91200151903145277</v>
      </c>
      <c r="C207" s="49">
        <f ca="1">RANDBETWEEN(0,VLOOKUP($B207,IBusJSQ!$E$6:$G$24,3,TRUE))</f>
        <v>1</v>
      </c>
      <c r="D207" s="44">
        <f ca="1">RANDBETWEEN(0,VLOOKUP($B207,ItrainJSQ!$F$5:$G$9,2,TRUE))</f>
        <v>41259</v>
      </c>
      <c r="E207" s="44" t="e">
        <f ca="1">RANDBETWEEN(0,VLOOKUP($B207,ItrainNP!$G$11:$G$16,2,TRUE))</f>
        <v>#N/A</v>
      </c>
      <c r="F207" s="44">
        <f t="shared" ca="1" si="25"/>
        <v>25</v>
      </c>
      <c r="G207" s="44">
        <f t="shared" ca="1" si="26"/>
        <v>8</v>
      </c>
      <c r="H207" s="44">
        <f t="shared" ca="1" si="27"/>
        <v>5</v>
      </c>
      <c r="I207" s="50">
        <f t="shared" ca="1" si="28"/>
        <v>0.93005707458700837</v>
      </c>
      <c r="J207" s="50" t="e">
        <f t="shared" ca="1" si="29"/>
        <v>#N/A</v>
      </c>
      <c r="K207" s="52">
        <f t="shared" ca="1" si="30"/>
        <v>26.000000000000068</v>
      </c>
      <c r="L207" s="52" t="e">
        <f t="shared" ca="1" si="31"/>
        <v>#N/A</v>
      </c>
      <c r="M207" s="44">
        <f ca="1">AVERAGE($K$4:K207)</f>
        <v>32.338235294117652</v>
      </c>
      <c r="N207" s="44">
        <f ca="1">M207 + 1.96 * _xlfn.STDEV.P($M$4:M207)/SQRT(COUNT($M$4:M207))</f>
        <v>32.420218818828083</v>
      </c>
      <c r="O207" s="44">
        <f ca="1">M207 - 1.96 * _xlfn.STDEV.P($M$4:M207)/SQRT(COUNT($M$4:M207))</f>
        <v>32.256251769407221</v>
      </c>
      <c r="P207" s="44" t="e">
        <f ca="1">AVERAGE($L$4:L207)</f>
        <v>#N/A</v>
      </c>
      <c r="Q207" s="44" t="e">
        <f ca="1">P207 + 1.96 * _xlfn.STDEV.P($P$4:P207)/SQRT(COUNT($P$4:P207))</f>
        <v>#N/A</v>
      </c>
      <c r="R207" s="44" t="e">
        <f ca="1">P207 - 1.96 * _xlfn.STDEV.P($P$4:P207)/SQRT(COUNT($P$4:P207))</f>
        <v>#N/A</v>
      </c>
    </row>
    <row r="208" spans="1:18" ht="14.5" x14ac:dyDescent="0.35">
      <c r="A208" s="47">
        <v>205</v>
      </c>
      <c r="B208" s="48">
        <f t="shared" ca="1" si="24"/>
        <v>0.78761179176222562</v>
      </c>
      <c r="C208" s="49">
        <f ca="1">RANDBETWEEN(0,VLOOKUP($B208,IBusJSQ!$E$6:$G$24,3,TRUE))</f>
        <v>2</v>
      </c>
      <c r="D208" s="44">
        <f ca="1">RANDBETWEEN(0,VLOOKUP($B208,ItrainJSQ!$F$5:$G$9,2,TRUE))</f>
        <v>37378</v>
      </c>
      <c r="E208" s="44" t="e">
        <f ca="1">RANDBETWEEN(0,VLOOKUP($B208,ItrainNP!$G$11:$G$16,2,TRUE))</f>
        <v>#N/A</v>
      </c>
      <c r="F208" s="44">
        <f t="shared" ca="1" si="25"/>
        <v>25</v>
      </c>
      <c r="G208" s="44">
        <f t="shared" ca="1" si="26"/>
        <v>7</v>
      </c>
      <c r="H208" s="44">
        <f t="shared" ca="1" si="27"/>
        <v>4</v>
      </c>
      <c r="I208" s="50">
        <f t="shared" ca="1" si="28"/>
        <v>0.80636179176222567</v>
      </c>
      <c r="J208" s="50" t="e">
        <f t="shared" ca="1" si="29"/>
        <v>#N/A</v>
      </c>
      <c r="K208" s="52">
        <f t="shared" ca="1" si="30"/>
        <v>27.000000000000064</v>
      </c>
      <c r="L208" s="52" t="e">
        <f t="shared" ca="1" si="31"/>
        <v>#N/A</v>
      </c>
      <c r="M208" s="44">
        <f ca="1">AVERAGE($K$4:K208)</f>
        <v>32.312195121951227</v>
      </c>
      <c r="N208" s="44">
        <f ca="1">M208 + 1.96 * _xlfn.STDEV.P($M$4:M208)/SQRT(COUNT($M$4:M208))</f>
        <v>32.393785109840159</v>
      </c>
      <c r="O208" s="44">
        <f ca="1">M208 - 1.96 * _xlfn.STDEV.P($M$4:M208)/SQRT(COUNT($M$4:M208))</f>
        <v>32.230605134062294</v>
      </c>
      <c r="P208" s="44" t="e">
        <f ca="1">AVERAGE($L$4:L208)</f>
        <v>#N/A</v>
      </c>
      <c r="Q208" s="44" t="e">
        <f ca="1">P208 + 1.96 * _xlfn.STDEV.P($P$4:P208)/SQRT(COUNT($P$4:P208))</f>
        <v>#N/A</v>
      </c>
      <c r="R208" s="44" t="e">
        <f ca="1">P208 - 1.96 * _xlfn.STDEV.P($P$4:P208)/SQRT(COUNT($P$4:P208))</f>
        <v>#N/A</v>
      </c>
    </row>
    <row r="209" spans="1:18" ht="14.5" x14ac:dyDescent="0.35">
      <c r="A209" s="47">
        <v>206</v>
      </c>
      <c r="B209" s="48">
        <f t="shared" ca="1" si="24"/>
        <v>0.34974514534663476</v>
      </c>
      <c r="C209" s="49">
        <f ca="1">RANDBETWEEN(0,VLOOKUP($B209,IBusJSQ!$E$6:$G$24,3,TRUE))</f>
        <v>4</v>
      </c>
      <c r="D209" s="44">
        <f ca="1">RANDBETWEEN(0,VLOOKUP($B209,ItrainJSQ!$F$5:$G$9,2,TRUE))</f>
        <v>2</v>
      </c>
      <c r="E209" s="44" t="e">
        <f ca="1">RANDBETWEEN(0,VLOOKUP($B209,ItrainNP!$G$11:$G$16,2,TRUE))</f>
        <v>#N/A</v>
      </c>
      <c r="F209" s="44">
        <f t="shared" ca="1" si="25"/>
        <v>25</v>
      </c>
      <c r="G209" s="44">
        <f t="shared" ca="1" si="26"/>
        <v>8</v>
      </c>
      <c r="H209" s="44">
        <f t="shared" ca="1" si="27"/>
        <v>5</v>
      </c>
      <c r="I209" s="50">
        <f t="shared" ca="1" si="28"/>
        <v>0.36988403423552363</v>
      </c>
      <c r="J209" s="50" t="e">
        <f t="shared" ca="1" si="29"/>
        <v>#N/A</v>
      </c>
      <c r="K209" s="52">
        <f t="shared" ca="1" si="30"/>
        <v>28.999999999999979</v>
      </c>
      <c r="L209" s="52" t="e">
        <f t="shared" ca="1" si="31"/>
        <v>#N/A</v>
      </c>
      <c r="M209" s="44">
        <f ca="1">AVERAGE($K$4:K209)</f>
        <v>32.296116504854375</v>
      </c>
      <c r="N209" s="44">
        <f ca="1">M209 + 1.96 * _xlfn.STDEV.P($M$4:M209)/SQRT(COUNT($M$4:M209))</f>
        <v>32.377318757320168</v>
      </c>
      <c r="O209" s="44">
        <f ca="1">M209 - 1.96 * _xlfn.STDEV.P($M$4:M209)/SQRT(COUNT($M$4:M209))</f>
        <v>32.214914252388581</v>
      </c>
      <c r="P209" s="44" t="e">
        <f ca="1">AVERAGE($L$4:L209)</f>
        <v>#N/A</v>
      </c>
      <c r="Q209" s="44" t="e">
        <f ca="1">P209 + 1.96 * _xlfn.STDEV.P($P$4:P209)/SQRT(COUNT($P$4:P209))</f>
        <v>#N/A</v>
      </c>
      <c r="R209" s="44" t="e">
        <f ca="1">P209 - 1.96 * _xlfn.STDEV.P($P$4:P209)/SQRT(COUNT($P$4:P209))</f>
        <v>#N/A</v>
      </c>
    </row>
    <row r="210" spans="1:18" ht="14.5" x14ac:dyDescent="0.35">
      <c r="A210" s="47">
        <v>207</v>
      </c>
      <c r="B210" s="48">
        <f t="shared" ca="1" si="24"/>
        <v>0.63118040845169454</v>
      </c>
      <c r="C210" s="49">
        <f ca="1">RANDBETWEEN(0,VLOOKUP($B210,IBusJSQ!$E$6:$G$24,3,TRUE))</f>
        <v>7</v>
      </c>
      <c r="D210" s="44">
        <f ca="1">RANDBETWEEN(0,VLOOKUP($B210,ItrainJSQ!$F$5:$G$9,2,TRUE))</f>
        <v>1</v>
      </c>
      <c r="E210" s="44" t="e">
        <f ca="1">RANDBETWEEN(0,VLOOKUP($B210,ItrainNP!$G$11:$G$16,2,TRUE))</f>
        <v>#N/A</v>
      </c>
      <c r="F210" s="44">
        <f t="shared" ca="1" si="25"/>
        <v>29</v>
      </c>
      <c r="G210" s="44">
        <f t="shared" ca="1" si="26"/>
        <v>7</v>
      </c>
      <c r="H210" s="44">
        <f t="shared" ca="1" si="27"/>
        <v>5</v>
      </c>
      <c r="I210" s="50">
        <f t="shared" ca="1" si="28"/>
        <v>0.65618040845169456</v>
      </c>
      <c r="J210" s="50" t="e">
        <f t="shared" ca="1" si="29"/>
        <v>#N/A</v>
      </c>
      <c r="K210" s="52">
        <f t="shared" ca="1" si="30"/>
        <v>36.000000000000028</v>
      </c>
      <c r="L210" s="52" t="e">
        <f t="shared" ca="1" si="31"/>
        <v>#N/A</v>
      </c>
      <c r="M210" s="44">
        <f ca="1">AVERAGE($K$4:K210)</f>
        <v>32.314009661835755</v>
      </c>
      <c r="N210" s="44">
        <f ca="1">M210 + 1.96 * _xlfn.STDEV.P($M$4:M210)/SQRT(COUNT($M$4:M210))</f>
        <v>32.394825611638218</v>
      </c>
      <c r="O210" s="44">
        <f ca="1">M210 - 1.96 * _xlfn.STDEV.P($M$4:M210)/SQRT(COUNT($M$4:M210))</f>
        <v>32.233193712033291</v>
      </c>
      <c r="P210" s="44" t="e">
        <f ca="1">AVERAGE($L$4:L210)</f>
        <v>#N/A</v>
      </c>
      <c r="Q210" s="44" t="e">
        <f ca="1">P210 + 1.96 * _xlfn.STDEV.P($P$4:P210)/SQRT(COUNT($P$4:P210))</f>
        <v>#N/A</v>
      </c>
      <c r="R210" s="44" t="e">
        <f ca="1">P210 - 1.96 * _xlfn.STDEV.P($P$4:P210)/SQRT(COUNT($P$4:P210))</f>
        <v>#N/A</v>
      </c>
    </row>
    <row r="211" spans="1:18" ht="14.5" x14ac:dyDescent="0.35">
      <c r="A211" s="47">
        <v>208</v>
      </c>
      <c r="B211" s="48">
        <f t="shared" ca="1" si="24"/>
        <v>0.87643088403347758</v>
      </c>
      <c r="C211" s="49">
        <f ca="1">RANDBETWEEN(0,VLOOKUP($B211,IBusJSQ!$E$6:$G$24,3,TRUE))</f>
        <v>13</v>
      </c>
      <c r="D211" s="44">
        <f ca="1">RANDBETWEEN(0,VLOOKUP($B211,ItrainJSQ!$F$5:$G$9,2,TRUE))</f>
        <v>35266</v>
      </c>
      <c r="E211" s="44" t="e">
        <f ca="1">RANDBETWEEN(0,VLOOKUP($B211,ItrainNP!$G$11:$G$16,2,TRUE))</f>
        <v>#N/A</v>
      </c>
      <c r="F211" s="44">
        <f t="shared" ca="1" si="25"/>
        <v>27</v>
      </c>
      <c r="G211" s="44">
        <f t="shared" ca="1" si="26"/>
        <v>8</v>
      </c>
      <c r="H211" s="44">
        <f t="shared" ca="1" si="27"/>
        <v>5</v>
      </c>
      <c r="I211" s="50">
        <f t="shared" ca="1" si="28"/>
        <v>0.90420866181125537</v>
      </c>
      <c r="J211" s="50" t="e">
        <f t="shared" ca="1" si="29"/>
        <v>#N/A</v>
      </c>
      <c r="K211" s="52">
        <f t="shared" ca="1" si="30"/>
        <v>40.000000000000014</v>
      </c>
      <c r="L211" s="52" t="e">
        <f t="shared" ca="1" si="31"/>
        <v>#N/A</v>
      </c>
      <c r="M211" s="44">
        <f ca="1">AVERAGE($K$4:K211)</f>
        <v>32.35096153846154</v>
      </c>
      <c r="N211" s="44">
        <f ca="1">M211 + 1.96 * _xlfn.STDEV.P($M$4:M211)/SQRT(COUNT($M$4:M211))</f>
        <v>32.431391387875451</v>
      </c>
      <c r="O211" s="44">
        <f ca="1">M211 - 1.96 * _xlfn.STDEV.P($M$4:M211)/SQRT(COUNT($M$4:M211))</f>
        <v>32.27053168904763</v>
      </c>
      <c r="P211" s="44" t="e">
        <f ca="1">AVERAGE($L$4:L211)</f>
        <v>#N/A</v>
      </c>
      <c r="Q211" s="44" t="e">
        <f ca="1">P211 + 1.96 * _xlfn.STDEV.P($P$4:P211)/SQRT(COUNT($P$4:P211))</f>
        <v>#N/A</v>
      </c>
      <c r="R211" s="44" t="e">
        <f ca="1">P211 - 1.96 * _xlfn.STDEV.P($P$4:P211)/SQRT(COUNT($P$4:P211))</f>
        <v>#N/A</v>
      </c>
    </row>
    <row r="212" spans="1:18" ht="14.5" x14ac:dyDescent="0.35">
      <c r="A212" s="47">
        <v>209</v>
      </c>
      <c r="B212" s="48">
        <f t="shared" ca="1" si="24"/>
        <v>0.81171170120419212</v>
      </c>
      <c r="C212" s="49">
        <f ca="1">RANDBETWEEN(0,VLOOKUP($B212,IBusJSQ!$E$6:$G$24,3,TRUE))</f>
        <v>10</v>
      </c>
      <c r="D212" s="44">
        <f ca="1">RANDBETWEEN(0,VLOOKUP($B212,ItrainJSQ!$F$5:$G$9,2,TRUE))</f>
        <v>28681</v>
      </c>
      <c r="E212" s="44" t="e">
        <f ca="1">RANDBETWEEN(0,VLOOKUP($B212,ItrainNP!$G$11:$G$16,2,TRUE))</f>
        <v>#N/A</v>
      </c>
      <c r="F212" s="44">
        <f t="shared" ca="1" si="25"/>
        <v>28</v>
      </c>
      <c r="G212" s="44">
        <f t="shared" ca="1" si="26"/>
        <v>7</v>
      </c>
      <c r="H212" s="44">
        <f t="shared" ca="1" si="27"/>
        <v>5</v>
      </c>
      <c r="I212" s="50">
        <f t="shared" ca="1" si="28"/>
        <v>0.83810059009308102</v>
      </c>
      <c r="J212" s="50" t="e">
        <f t="shared" ca="1" si="29"/>
        <v>#N/A</v>
      </c>
      <c r="K212" s="52">
        <f t="shared" ca="1" si="30"/>
        <v>38.000000000000028</v>
      </c>
      <c r="L212" s="52" t="e">
        <f t="shared" ca="1" si="31"/>
        <v>#N/A</v>
      </c>
      <c r="M212" s="44">
        <f ca="1">AVERAGE($K$4:K212)</f>
        <v>32.377990430622013</v>
      </c>
      <c r="N212" s="44">
        <f ca="1">M212 + 1.96 * _xlfn.STDEV.P($M$4:M212)/SQRT(COUNT($M$4:M212))</f>
        <v>32.458036291192485</v>
      </c>
      <c r="O212" s="44">
        <f ca="1">M212 - 1.96 * _xlfn.STDEV.P($M$4:M212)/SQRT(COUNT($M$4:M212))</f>
        <v>32.297944570051541</v>
      </c>
      <c r="P212" s="44" t="e">
        <f ca="1">AVERAGE($L$4:L212)</f>
        <v>#N/A</v>
      </c>
      <c r="Q212" s="44" t="e">
        <f ca="1">P212 + 1.96 * _xlfn.STDEV.P($P$4:P212)/SQRT(COUNT($P$4:P212))</f>
        <v>#N/A</v>
      </c>
      <c r="R212" s="44" t="e">
        <f ca="1">P212 - 1.96 * _xlfn.STDEV.P($P$4:P212)/SQRT(COUNT($P$4:P212))</f>
        <v>#N/A</v>
      </c>
    </row>
    <row r="213" spans="1:18" ht="14.5" x14ac:dyDescent="0.35">
      <c r="A213" s="47">
        <v>210</v>
      </c>
      <c r="B213" s="48">
        <f t="shared" ca="1" si="24"/>
        <v>0.6696412889347878</v>
      </c>
      <c r="C213" s="49">
        <f ca="1">RANDBETWEEN(0,VLOOKUP($B213,IBusJSQ!$E$6:$G$24,3,TRUE))</f>
        <v>6</v>
      </c>
      <c r="D213" s="44">
        <f ca="1">RANDBETWEEN(0,VLOOKUP($B213,ItrainJSQ!$F$5:$G$9,2,TRUE))</f>
        <v>0</v>
      </c>
      <c r="E213" s="44" t="e">
        <f ca="1">RANDBETWEEN(0,VLOOKUP($B213,ItrainNP!$G$11:$G$16,2,TRUE))</f>
        <v>#N/A</v>
      </c>
      <c r="F213" s="44">
        <f t="shared" ca="1" si="25"/>
        <v>25</v>
      </c>
      <c r="G213" s="44">
        <f t="shared" ca="1" si="26"/>
        <v>7</v>
      </c>
      <c r="H213" s="44">
        <f t="shared" ca="1" si="27"/>
        <v>5</v>
      </c>
      <c r="I213" s="50">
        <f t="shared" ca="1" si="28"/>
        <v>0.69116906671256562</v>
      </c>
      <c r="J213" s="50" t="e">
        <f t="shared" ca="1" si="29"/>
        <v>#N/A</v>
      </c>
      <c r="K213" s="52">
        <f t="shared" ca="1" si="30"/>
        <v>31.00000000000005</v>
      </c>
      <c r="L213" s="52" t="e">
        <f t="shared" ca="1" si="31"/>
        <v>#N/A</v>
      </c>
      <c r="M213" s="44">
        <f ca="1">AVERAGE($K$4:K213)</f>
        <v>32.371428571428574</v>
      </c>
      <c r="N213" s="44">
        <f ca="1">M213 + 1.96 * _xlfn.STDEV.P($M$4:M213)/SQRT(COUNT($M$4:M213))</f>
        <v>32.451094394680617</v>
      </c>
      <c r="O213" s="44">
        <f ca="1">M213 - 1.96 * _xlfn.STDEV.P($M$4:M213)/SQRT(COUNT($M$4:M213))</f>
        <v>32.291762748176531</v>
      </c>
      <c r="P213" s="44" t="e">
        <f ca="1">AVERAGE($L$4:L213)</f>
        <v>#N/A</v>
      </c>
      <c r="Q213" s="44" t="e">
        <f ca="1">P213 + 1.96 * _xlfn.STDEV.P($P$4:P213)/SQRT(COUNT($P$4:P213))</f>
        <v>#N/A</v>
      </c>
      <c r="R213" s="44" t="e">
        <f ca="1">P213 - 1.96 * _xlfn.STDEV.P($P$4:P213)/SQRT(COUNT($P$4:P213))</f>
        <v>#N/A</v>
      </c>
    </row>
    <row r="214" spans="1:18" ht="14.5" x14ac:dyDescent="0.35">
      <c r="A214" s="47">
        <v>211</v>
      </c>
      <c r="B214" s="48">
        <f t="shared" ca="1" si="24"/>
        <v>0.48621464768571449</v>
      </c>
      <c r="C214" s="49">
        <f ca="1">RANDBETWEEN(0,VLOOKUP($B214,IBusJSQ!$E$6:$G$24,3,TRUE))</f>
        <v>7</v>
      </c>
      <c r="D214" s="44">
        <f ca="1">RANDBETWEEN(0,VLOOKUP($B214,ItrainJSQ!$F$5:$G$9,2,TRUE))</f>
        <v>0</v>
      </c>
      <c r="E214" s="44" t="e">
        <f ca="1">RANDBETWEEN(0,VLOOKUP($B214,ItrainNP!$G$11:$G$16,2,TRUE))</f>
        <v>#N/A</v>
      </c>
      <c r="F214" s="44">
        <f t="shared" ca="1" si="25"/>
        <v>29</v>
      </c>
      <c r="G214" s="44">
        <f t="shared" ca="1" si="26"/>
        <v>7</v>
      </c>
      <c r="H214" s="44">
        <f t="shared" ca="1" si="27"/>
        <v>5</v>
      </c>
      <c r="I214" s="50">
        <f t="shared" ca="1" si="28"/>
        <v>0.51121464768571445</v>
      </c>
      <c r="J214" s="50" t="e">
        <f t="shared" ca="1" si="29"/>
        <v>#N/A</v>
      </c>
      <c r="K214" s="52">
        <f t="shared" ca="1" si="30"/>
        <v>35.99999999999995</v>
      </c>
      <c r="L214" s="52" t="e">
        <f t="shared" ca="1" si="31"/>
        <v>#N/A</v>
      </c>
      <c r="M214" s="44">
        <f ca="1">AVERAGE($K$4:K214)</f>
        <v>32.388625592417064</v>
      </c>
      <c r="N214" s="44">
        <f ca="1">M214 + 1.96 * _xlfn.STDEV.P($M$4:M214)/SQRT(COUNT($M$4:M214))</f>
        <v>32.467914283989892</v>
      </c>
      <c r="O214" s="44">
        <f ca="1">M214 - 1.96 * _xlfn.STDEV.P($M$4:M214)/SQRT(COUNT($M$4:M214))</f>
        <v>32.309336900844237</v>
      </c>
      <c r="P214" s="44" t="e">
        <f ca="1">AVERAGE($L$4:L214)</f>
        <v>#N/A</v>
      </c>
      <c r="Q214" s="44" t="e">
        <f ca="1">P214 + 1.96 * _xlfn.STDEV.P($P$4:P214)/SQRT(COUNT($P$4:P214))</f>
        <v>#N/A</v>
      </c>
      <c r="R214" s="44" t="e">
        <f ca="1">P214 - 1.96 * _xlfn.STDEV.P($P$4:P214)/SQRT(COUNT($P$4:P214))</f>
        <v>#N/A</v>
      </c>
    </row>
    <row r="215" spans="1:18" ht="14.5" x14ac:dyDescent="0.35">
      <c r="A215" s="47">
        <v>212</v>
      </c>
      <c r="B215" s="48">
        <f t="shared" ca="1" si="24"/>
        <v>0.82704283261511558</v>
      </c>
      <c r="C215" s="49">
        <f ca="1">RANDBETWEEN(0,VLOOKUP($B215,IBusJSQ!$E$6:$G$24,3,TRUE))</f>
        <v>8</v>
      </c>
      <c r="D215" s="44">
        <f ca="1">RANDBETWEEN(0,VLOOKUP($B215,ItrainJSQ!$F$5:$G$9,2,TRUE))</f>
        <v>41523</v>
      </c>
      <c r="E215" s="44" t="e">
        <f ca="1">RANDBETWEEN(0,VLOOKUP($B215,ItrainNP!$G$11:$G$16,2,TRUE))</f>
        <v>#N/A</v>
      </c>
      <c r="F215" s="44">
        <f t="shared" ca="1" si="25"/>
        <v>29</v>
      </c>
      <c r="G215" s="44">
        <f t="shared" ca="1" si="26"/>
        <v>8</v>
      </c>
      <c r="H215" s="44">
        <f t="shared" ca="1" si="27"/>
        <v>5</v>
      </c>
      <c r="I215" s="50">
        <f t="shared" ca="1" si="28"/>
        <v>0.85273727705956004</v>
      </c>
      <c r="J215" s="50" t="e">
        <f t="shared" ca="1" si="29"/>
        <v>#N/A</v>
      </c>
      <c r="K215" s="52">
        <f t="shared" ca="1" si="30"/>
        <v>37.000000000000028</v>
      </c>
      <c r="L215" s="52" t="e">
        <f t="shared" ca="1" si="31"/>
        <v>#N/A</v>
      </c>
      <c r="M215" s="44">
        <f ca="1">AVERAGE($K$4:K215)</f>
        <v>32.410377358490571</v>
      </c>
      <c r="N215" s="44">
        <f ca="1">M215 + 1.96 * _xlfn.STDEV.P($M$4:M215)/SQRT(COUNT($M$4:M215))</f>
        <v>32.48929206847081</v>
      </c>
      <c r="O215" s="44">
        <f ca="1">M215 - 1.96 * _xlfn.STDEV.P($M$4:M215)/SQRT(COUNT($M$4:M215))</f>
        <v>32.331462648510332</v>
      </c>
      <c r="P215" s="44" t="e">
        <f ca="1">AVERAGE($L$4:L215)</f>
        <v>#N/A</v>
      </c>
      <c r="Q215" s="44" t="e">
        <f ca="1">P215 + 1.96 * _xlfn.STDEV.P($P$4:P215)/SQRT(COUNT($P$4:P215))</f>
        <v>#N/A</v>
      </c>
      <c r="R215" s="44" t="e">
        <f ca="1">P215 - 1.96 * _xlfn.STDEV.P($P$4:P215)/SQRT(COUNT($P$4:P215))</f>
        <v>#N/A</v>
      </c>
    </row>
    <row r="216" spans="1:18" ht="14.5" x14ac:dyDescent="0.35">
      <c r="A216" s="47">
        <v>213</v>
      </c>
      <c r="B216" s="48">
        <f t="shared" ca="1" si="24"/>
        <v>0.82402442712233293</v>
      </c>
      <c r="C216" s="49">
        <f ca="1">RANDBETWEEN(0,VLOOKUP($B216,IBusJSQ!$E$6:$G$24,3,TRUE))</f>
        <v>4</v>
      </c>
      <c r="D216" s="44">
        <f ca="1">RANDBETWEEN(0,VLOOKUP($B216,ItrainJSQ!$F$5:$G$9,2,TRUE))</f>
        <v>368</v>
      </c>
      <c r="E216" s="44" t="e">
        <f ca="1">RANDBETWEEN(0,VLOOKUP($B216,ItrainNP!$G$11:$G$16,2,TRUE))</f>
        <v>#N/A</v>
      </c>
      <c r="F216" s="44">
        <f t="shared" ca="1" si="25"/>
        <v>24</v>
      </c>
      <c r="G216" s="44">
        <f t="shared" ca="1" si="26"/>
        <v>8</v>
      </c>
      <c r="H216" s="44">
        <f t="shared" ca="1" si="27"/>
        <v>5</v>
      </c>
      <c r="I216" s="50">
        <f t="shared" ca="1" si="28"/>
        <v>0.84346887156677741</v>
      </c>
      <c r="J216" s="50" t="e">
        <f t="shared" ca="1" si="29"/>
        <v>#N/A</v>
      </c>
      <c r="K216" s="52">
        <f t="shared" ca="1" si="30"/>
        <v>28.00000000000006</v>
      </c>
      <c r="L216" s="52" t="e">
        <f t="shared" ca="1" si="31"/>
        <v>#N/A</v>
      </c>
      <c r="M216" s="44">
        <f ca="1">AVERAGE($K$4:K216)</f>
        <v>32.389671361502351</v>
      </c>
      <c r="N216" s="44">
        <f ca="1">M216 + 1.96 * _xlfn.STDEV.P($M$4:M216)/SQRT(COUNT($M$4:M216))</f>
        <v>32.468215971471217</v>
      </c>
      <c r="O216" s="44">
        <f ca="1">M216 - 1.96 * _xlfn.STDEV.P($M$4:M216)/SQRT(COUNT($M$4:M216))</f>
        <v>32.311126751533486</v>
      </c>
      <c r="P216" s="44" t="e">
        <f ca="1">AVERAGE($L$4:L216)</f>
        <v>#N/A</v>
      </c>
      <c r="Q216" s="44" t="e">
        <f ca="1">P216 + 1.96 * _xlfn.STDEV.P($P$4:P216)/SQRT(COUNT($P$4:P216))</f>
        <v>#N/A</v>
      </c>
      <c r="R216" s="44" t="e">
        <f ca="1">P216 - 1.96 * _xlfn.STDEV.P($P$4:P216)/SQRT(COUNT($P$4:P216))</f>
        <v>#N/A</v>
      </c>
    </row>
    <row r="217" spans="1:18" ht="14.5" x14ac:dyDescent="0.35">
      <c r="A217" s="47">
        <v>214</v>
      </c>
      <c r="B217" s="48">
        <f t="shared" ca="1" si="24"/>
        <v>0.55060437936323314</v>
      </c>
      <c r="C217" s="49">
        <f ca="1">RANDBETWEEN(0,VLOOKUP($B217,IBusJSQ!$E$6:$G$24,3,TRUE))</f>
        <v>10</v>
      </c>
      <c r="D217" s="44">
        <f ca="1">RANDBETWEEN(0,VLOOKUP($B217,ItrainJSQ!$F$5:$G$9,2,TRUE))</f>
        <v>1</v>
      </c>
      <c r="E217" s="44" t="e">
        <f ca="1">RANDBETWEEN(0,VLOOKUP($B217,ItrainNP!$G$11:$G$16,2,TRUE))</f>
        <v>#N/A</v>
      </c>
      <c r="F217" s="44">
        <f t="shared" ca="1" si="25"/>
        <v>27</v>
      </c>
      <c r="G217" s="44">
        <f t="shared" ca="1" si="26"/>
        <v>8</v>
      </c>
      <c r="H217" s="44">
        <f t="shared" ca="1" si="27"/>
        <v>4</v>
      </c>
      <c r="I217" s="50">
        <f t="shared" ca="1" si="28"/>
        <v>0.57629882380767761</v>
      </c>
      <c r="J217" s="50" t="e">
        <f t="shared" ca="1" si="29"/>
        <v>#N/A</v>
      </c>
      <c r="K217" s="52">
        <f t="shared" ca="1" si="30"/>
        <v>37.000000000000028</v>
      </c>
      <c r="L217" s="52" t="e">
        <f t="shared" ca="1" si="31"/>
        <v>#N/A</v>
      </c>
      <c r="M217" s="44">
        <f ca="1">AVERAGE($K$4:K217)</f>
        <v>32.411214953271035</v>
      </c>
      <c r="N217" s="44">
        <f ca="1">M217 + 1.96 * _xlfn.STDEV.P($M$4:M217)/SQRT(COUNT($M$4:M217))</f>
        <v>32.48939254761472</v>
      </c>
      <c r="O217" s="44">
        <f ca="1">M217 - 1.96 * _xlfn.STDEV.P($M$4:M217)/SQRT(COUNT($M$4:M217))</f>
        <v>32.333037358927349</v>
      </c>
      <c r="P217" s="44" t="e">
        <f ca="1">AVERAGE($L$4:L217)</f>
        <v>#N/A</v>
      </c>
      <c r="Q217" s="44" t="e">
        <f ca="1">P217 + 1.96 * _xlfn.STDEV.P($P$4:P217)/SQRT(COUNT($P$4:P217))</f>
        <v>#N/A</v>
      </c>
      <c r="R217" s="44" t="e">
        <f ca="1">P217 - 1.96 * _xlfn.STDEV.P($P$4:P217)/SQRT(COUNT($P$4:P217))</f>
        <v>#N/A</v>
      </c>
    </row>
    <row r="218" spans="1:18" ht="14.5" x14ac:dyDescent="0.35">
      <c r="A218" s="47">
        <v>215</v>
      </c>
      <c r="B218" s="48">
        <f t="shared" ca="1" si="24"/>
        <v>0.56144919098619972</v>
      </c>
      <c r="C218" s="49">
        <f ca="1">RANDBETWEEN(0,VLOOKUP($B218,IBusJSQ!$E$6:$G$24,3,TRUE))</f>
        <v>8</v>
      </c>
      <c r="D218" s="44">
        <f ca="1">RANDBETWEEN(0,VLOOKUP($B218,ItrainJSQ!$F$5:$G$9,2,TRUE))</f>
        <v>0</v>
      </c>
      <c r="E218" s="44" t="e">
        <f ca="1">RANDBETWEEN(0,VLOOKUP($B218,ItrainNP!$G$11:$G$16,2,TRUE))</f>
        <v>#N/A</v>
      </c>
      <c r="F218" s="44">
        <f t="shared" ca="1" si="25"/>
        <v>28</v>
      </c>
      <c r="G218" s="44">
        <f t="shared" ca="1" si="26"/>
        <v>8</v>
      </c>
      <c r="H218" s="44">
        <f t="shared" ca="1" si="27"/>
        <v>4</v>
      </c>
      <c r="I218" s="50">
        <f t="shared" ca="1" si="28"/>
        <v>0.58644919098619974</v>
      </c>
      <c r="J218" s="50" t="e">
        <f t="shared" ca="1" si="29"/>
        <v>#N/A</v>
      </c>
      <c r="K218" s="52">
        <f t="shared" ca="1" si="30"/>
        <v>36.000000000000028</v>
      </c>
      <c r="L218" s="52" t="e">
        <f t="shared" ca="1" si="31"/>
        <v>#N/A</v>
      </c>
      <c r="M218" s="44">
        <f ca="1">AVERAGE($K$4:K218)</f>
        <v>32.42790697674419</v>
      </c>
      <c r="N218" s="44">
        <f ca="1">M218 + 1.96 * _xlfn.STDEV.P($M$4:M218)/SQRT(COUNT($M$4:M218))</f>
        <v>32.505721023093656</v>
      </c>
      <c r="O218" s="44">
        <f ca="1">M218 - 1.96 * _xlfn.STDEV.P($M$4:M218)/SQRT(COUNT($M$4:M218))</f>
        <v>32.350092930394723</v>
      </c>
      <c r="P218" s="44" t="e">
        <f ca="1">AVERAGE($L$4:L218)</f>
        <v>#N/A</v>
      </c>
      <c r="Q218" s="44" t="e">
        <f ca="1">P218 + 1.96 * _xlfn.STDEV.P($P$4:P218)/SQRT(COUNT($P$4:P218))</f>
        <v>#N/A</v>
      </c>
      <c r="R218" s="44" t="e">
        <f ca="1">P218 - 1.96 * _xlfn.STDEV.P($P$4:P218)/SQRT(COUNT($P$4:P218))</f>
        <v>#N/A</v>
      </c>
    </row>
    <row r="219" spans="1:18" ht="14.5" x14ac:dyDescent="0.35">
      <c r="A219" s="47">
        <v>216</v>
      </c>
      <c r="B219" s="48">
        <f t="shared" ca="1" si="24"/>
        <v>0.88617417709293678</v>
      </c>
      <c r="C219" s="49">
        <f ca="1">RANDBETWEEN(0,VLOOKUP($B219,IBusJSQ!$E$6:$G$24,3,TRUE))</f>
        <v>1</v>
      </c>
      <c r="D219" s="44">
        <f ca="1">RANDBETWEEN(0,VLOOKUP($B219,ItrainJSQ!$F$5:$G$9,2,TRUE))</f>
        <v>31623</v>
      </c>
      <c r="E219" s="44" t="e">
        <f ca="1">RANDBETWEEN(0,VLOOKUP($B219,ItrainNP!$G$11:$G$16,2,TRUE))</f>
        <v>#N/A</v>
      </c>
      <c r="F219" s="44">
        <f t="shared" ca="1" si="25"/>
        <v>24</v>
      </c>
      <c r="G219" s="44">
        <f t="shared" ca="1" si="26"/>
        <v>7</v>
      </c>
      <c r="H219" s="44">
        <f t="shared" ca="1" si="27"/>
        <v>5</v>
      </c>
      <c r="I219" s="50">
        <f t="shared" ca="1" si="28"/>
        <v>0.90353528820404794</v>
      </c>
      <c r="J219" s="50" t="e">
        <f t="shared" ca="1" si="29"/>
        <v>#N/A</v>
      </c>
      <c r="K219" s="52">
        <f t="shared" ca="1" si="30"/>
        <v>25.000000000000071</v>
      </c>
      <c r="L219" s="52" t="e">
        <f t="shared" ca="1" si="31"/>
        <v>#N/A</v>
      </c>
      <c r="M219" s="44">
        <f ca="1">AVERAGE($K$4:K219)</f>
        <v>32.393518518518526</v>
      </c>
      <c r="N219" s="44">
        <f ca="1">M219 + 1.96 * _xlfn.STDEV.P($M$4:M219)/SQRT(COUNT($M$4:M219))</f>
        <v>32.470972596252246</v>
      </c>
      <c r="O219" s="44">
        <f ca="1">M219 - 1.96 * _xlfn.STDEV.P($M$4:M219)/SQRT(COUNT($M$4:M219))</f>
        <v>32.316064440784807</v>
      </c>
      <c r="P219" s="44" t="e">
        <f ca="1">AVERAGE($L$4:L219)</f>
        <v>#N/A</v>
      </c>
      <c r="Q219" s="44" t="e">
        <f ca="1">P219 + 1.96 * _xlfn.STDEV.P($P$4:P219)/SQRT(COUNT($P$4:P219))</f>
        <v>#N/A</v>
      </c>
      <c r="R219" s="44" t="e">
        <f ca="1">P219 - 1.96 * _xlfn.STDEV.P($P$4:P219)/SQRT(COUNT($P$4:P219))</f>
        <v>#N/A</v>
      </c>
    </row>
    <row r="220" spans="1:18" ht="14.5" x14ac:dyDescent="0.35">
      <c r="A220" s="47">
        <v>217</v>
      </c>
      <c r="B220" s="48">
        <f t="shared" ca="1" si="24"/>
        <v>0.53405270176738384</v>
      </c>
      <c r="C220" s="49">
        <f ca="1">RANDBETWEEN(0,VLOOKUP($B220,IBusJSQ!$E$6:$G$24,3,TRUE))</f>
        <v>3</v>
      </c>
      <c r="D220" s="44">
        <f ca="1">RANDBETWEEN(0,VLOOKUP($B220,ItrainJSQ!$F$5:$G$9,2,TRUE))</f>
        <v>3</v>
      </c>
      <c r="E220" s="44" t="e">
        <f ca="1">RANDBETWEEN(0,VLOOKUP($B220,ItrainNP!$G$11:$G$16,2,TRUE))</f>
        <v>#N/A</v>
      </c>
      <c r="F220" s="44">
        <f t="shared" ca="1" si="25"/>
        <v>28</v>
      </c>
      <c r="G220" s="44">
        <f t="shared" ca="1" si="26"/>
        <v>7</v>
      </c>
      <c r="H220" s="44">
        <f t="shared" ca="1" si="27"/>
        <v>5</v>
      </c>
      <c r="I220" s="50">
        <f t="shared" ca="1" si="28"/>
        <v>0.55558047954516165</v>
      </c>
      <c r="J220" s="50" t="e">
        <f t="shared" ca="1" si="29"/>
        <v>#N/A</v>
      </c>
      <c r="K220" s="52">
        <f t="shared" ca="1" si="30"/>
        <v>31.00000000000005</v>
      </c>
      <c r="L220" s="52" t="e">
        <f t="shared" ca="1" si="31"/>
        <v>#N/A</v>
      </c>
      <c r="M220" s="44">
        <f ca="1">AVERAGE($K$4:K220)</f>
        <v>32.387096774193552</v>
      </c>
      <c r="N220" s="44">
        <f ca="1">M220 + 1.96 * _xlfn.STDEV.P($M$4:M220)/SQRT(COUNT($M$4:M220))</f>
        <v>32.464194375453388</v>
      </c>
      <c r="O220" s="44">
        <f ca="1">M220 - 1.96 * _xlfn.STDEV.P($M$4:M220)/SQRT(COUNT($M$4:M220))</f>
        <v>32.309999172933715</v>
      </c>
      <c r="P220" s="44" t="e">
        <f ca="1">AVERAGE($L$4:L220)</f>
        <v>#N/A</v>
      </c>
      <c r="Q220" s="44" t="e">
        <f ca="1">P220 + 1.96 * _xlfn.STDEV.P($P$4:P220)/SQRT(COUNT($P$4:P220))</f>
        <v>#N/A</v>
      </c>
      <c r="R220" s="44" t="e">
        <f ca="1">P220 - 1.96 * _xlfn.STDEV.P($P$4:P220)/SQRT(COUNT($P$4:P220))</f>
        <v>#N/A</v>
      </c>
    </row>
    <row r="221" spans="1:18" ht="14.5" x14ac:dyDescent="0.35">
      <c r="A221" s="47">
        <v>218</v>
      </c>
      <c r="B221" s="48">
        <f t="shared" ca="1" si="24"/>
        <v>0.71412612491448502</v>
      </c>
      <c r="C221" s="49">
        <f ca="1">RANDBETWEEN(0,VLOOKUP($B221,IBusJSQ!$E$6:$G$24,3,TRUE))</f>
        <v>11</v>
      </c>
      <c r="D221" s="44">
        <f ca="1">RANDBETWEEN(0,VLOOKUP($B221,ItrainJSQ!$F$5:$G$9,2,TRUE))</f>
        <v>2</v>
      </c>
      <c r="E221" s="44" t="e">
        <f ca="1">RANDBETWEEN(0,VLOOKUP($B221,ItrainNP!$G$11:$G$16,2,TRUE))</f>
        <v>#N/A</v>
      </c>
      <c r="F221" s="44">
        <f t="shared" ca="1" si="25"/>
        <v>24</v>
      </c>
      <c r="G221" s="44">
        <f t="shared" ca="1" si="26"/>
        <v>8</v>
      </c>
      <c r="H221" s="44">
        <f t="shared" ca="1" si="27"/>
        <v>4</v>
      </c>
      <c r="I221" s="50">
        <f t="shared" ca="1" si="28"/>
        <v>0.7384316804700406</v>
      </c>
      <c r="J221" s="50" t="e">
        <f t="shared" ca="1" si="29"/>
        <v>#N/A</v>
      </c>
      <c r="K221" s="52">
        <f t="shared" ca="1" si="30"/>
        <v>35.000000000000036</v>
      </c>
      <c r="L221" s="52" t="e">
        <f t="shared" ca="1" si="31"/>
        <v>#N/A</v>
      </c>
      <c r="M221" s="44">
        <f ca="1">AVERAGE($K$4:K221)</f>
        <v>32.399082568807344</v>
      </c>
      <c r="N221" s="44">
        <f ca="1">M221 + 1.96 * _xlfn.STDEV.P($M$4:M221)/SQRT(COUNT($M$4:M221))</f>
        <v>32.475826667596991</v>
      </c>
      <c r="O221" s="44">
        <f ca="1">M221 - 1.96 * _xlfn.STDEV.P($M$4:M221)/SQRT(COUNT($M$4:M221))</f>
        <v>32.322338470017698</v>
      </c>
      <c r="P221" s="44" t="e">
        <f ca="1">AVERAGE($L$4:L221)</f>
        <v>#N/A</v>
      </c>
      <c r="Q221" s="44" t="e">
        <f ca="1">P221 + 1.96 * _xlfn.STDEV.P($P$4:P221)/SQRT(COUNT($P$4:P221))</f>
        <v>#N/A</v>
      </c>
      <c r="R221" s="44" t="e">
        <f ca="1">P221 - 1.96 * _xlfn.STDEV.P($P$4:P221)/SQRT(COUNT($P$4:P221))</f>
        <v>#N/A</v>
      </c>
    </row>
    <row r="222" spans="1:18" ht="14.5" x14ac:dyDescent="0.35">
      <c r="A222" s="47">
        <v>219</v>
      </c>
      <c r="B222" s="48">
        <f t="shared" ca="1" si="24"/>
        <v>0.60842668883788309</v>
      </c>
      <c r="C222" s="49">
        <f ca="1">RANDBETWEEN(0,VLOOKUP($B222,IBusJSQ!$E$6:$G$24,3,TRUE))</f>
        <v>10</v>
      </c>
      <c r="D222" s="44">
        <f ca="1">RANDBETWEEN(0,VLOOKUP($B222,ItrainJSQ!$F$5:$G$9,2,TRUE))</f>
        <v>1</v>
      </c>
      <c r="E222" s="44" t="e">
        <f ca="1">RANDBETWEEN(0,VLOOKUP($B222,ItrainNP!$G$11:$G$16,2,TRUE))</f>
        <v>#N/A</v>
      </c>
      <c r="F222" s="44">
        <f t="shared" ca="1" si="25"/>
        <v>26</v>
      </c>
      <c r="G222" s="44">
        <f t="shared" ca="1" si="26"/>
        <v>8</v>
      </c>
      <c r="H222" s="44">
        <f t="shared" ca="1" si="27"/>
        <v>4</v>
      </c>
      <c r="I222" s="50">
        <f t="shared" ca="1" si="28"/>
        <v>0.63342668883788311</v>
      </c>
      <c r="J222" s="50" t="e">
        <f t="shared" ca="1" si="29"/>
        <v>#N/A</v>
      </c>
      <c r="K222" s="52">
        <f t="shared" ca="1" si="30"/>
        <v>36.000000000000028</v>
      </c>
      <c r="L222" s="52" t="e">
        <f t="shared" ca="1" si="31"/>
        <v>#N/A</v>
      </c>
      <c r="M222" s="44">
        <f ca="1">AVERAGE($K$4:K222)</f>
        <v>32.415525114155258</v>
      </c>
      <c r="N222" s="44">
        <f ca="1">M222 + 1.96 * _xlfn.STDEV.P($M$4:M222)/SQRT(COUNT($M$4:M222))</f>
        <v>32.491918783557779</v>
      </c>
      <c r="O222" s="44">
        <f ca="1">M222 - 1.96 * _xlfn.STDEV.P($M$4:M222)/SQRT(COUNT($M$4:M222))</f>
        <v>32.339131444752738</v>
      </c>
      <c r="P222" s="44" t="e">
        <f ca="1">AVERAGE($L$4:L222)</f>
        <v>#N/A</v>
      </c>
      <c r="Q222" s="44" t="e">
        <f ca="1">P222 + 1.96 * _xlfn.STDEV.P($P$4:P222)/SQRT(COUNT($P$4:P222))</f>
        <v>#N/A</v>
      </c>
      <c r="R222" s="44" t="e">
        <f ca="1">P222 - 1.96 * _xlfn.STDEV.P($P$4:P222)/SQRT(COUNT($P$4:P222))</f>
        <v>#N/A</v>
      </c>
    </row>
    <row r="223" spans="1:18" ht="14.5" x14ac:dyDescent="0.35">
      <c r="A223" s="47">
        <v>220</v>
      </c>
      <c r="B223" s="48">
        <f t="shared" ca="1" si="24"/>
        <v>0.35307606469145708</v>
      </c>
      <c r="C223" s="49">
        <f ca="1">RANDBETWEEN(0,VLOOKUP($B223,IBusJSQ!$E$6:$G$24,3,TRUE))</f>
        <v>0</v>
      </c>
      <c r="D223" s="44">
        <f ca="1">RANDBETWEEN(0,VLOOKUP($B223,ItrainJSQ!$F$5:$G$9,2,TRUE))</f>
        <v>3</v>
      </c>
      <c r="E223" s="44" t="e">
        <f ca="1">RANDBETWEEN(0,VLOOKUP($B223,ItrainNP!$G$11:$G$16,2,TRUE))</f>
        <v>#N/A</v>
      </c>
      <c r="F223" s="44">
        <f t="shared" ca="1" si="25"/>
        <v>25</v>
      </c>
      <c r="G223" s="44">
        <f t="shared" ca="1" si="26"/>
        <v>7</v>
      </c>
      <c r="H223" s="44">
        <f t="shared" ca="1" si="27"/>
        <v>4</v>
      </c>
      <c r="I223" s="50">
        <f t="shared" ca="1" si="28"/>
        <v>0.37043717580256819</v>
      </c>
      <c r="J223" s="50" t="e">
        <f t="shared" ca="1" si="29"/>
        <v>#N/A</v>
      </c>
      <c r="K223" s="52">
        <f t="shared" ca="1" si="30"/>
        <v>24.999999999999993</v>
      </c>
      <c r="L223" s="52" t="e">
        <f t="shared" ca="1" si="31"/>
        <v>#N/A</v>
      </c>
      <c r="M223" s="44">
        <f ca="1">AVERAGE($K$4:K223)</f>
        <v>32.381818181818183</v>
      </c>
      <c r="N223" s="44">
        <f ca="1">M223 + 1.96 * _xlfn.STDEV.P($M$4:M223)/SQRT(COUNT($M$4:M223))</f>
        <v>32.45786522366032</v>
      </c>
      <c r="O223" s="44">
        <f ca="1">M223 - 1.96 * _xlfn.STDEV.P($M$4:M223)/SQRT(COUNT($M$4:M223))</f>
        <v>32.305771139976045</v>
      </c>
      <c r="P223" s="44" t="e">
        <f ca="1">AVERAGE($L$4:L223)</f>
        <v>#N/A</v>
      </c>
      <c r="Q223" s="44" t="e">
        <f ca="1">P223 + 1.96 * _xlfn.STDEV.P($P$4:P223)/SQRT(COUNT($P$4:P223))</f>
        <v>#N/A</v>
      </c>
      <c r="R223" s="44" t="e">
        <f ca="1">P223 - 1.96 * _xlfn.STDEV.P($P$4:P223)/SQRT(COUNT($P$4:P223))</f>
        <v>#N/A</v>
      </c>
    </row>
    <row r="224" spans="1:18" ht="14.5" x14ac:dyDescent="0.35">
      <c r="A224" s="47">
        <v>221</v>
      </c>
      <c r="B224" s="48">
        <f t="shared" ca="1" si="24"/>
        <v>0.91034638381921629</v>
      </c>
      <c r="C224" s="49">
        <f ca="1">RANDBETWEEN(0,VLOOKUP($B224,IBusJSQ!$E$6:$G$24,3,TRUE))</f>
        <v>10</v>
      </c>
      <c r="D224" s="44">
        <f ca="1">RANDBETWEEN(0,VLOOKUP($B224,ItrainJSQ!$F$5:$G$9,2,TRUE))</f>
        <v>6165</v>
      </c>
      <c r="E224" s="44" t="e">
        <f ca="1">RANDBETWEEN(0,VLOOKUP($B224,ItrainNP!$G$11:$G$16,2,TRUE))</f>
        <v>#N/A</v>
      </c>
      <c r="F224" s="44">
        <f t="shared" ca="1" si="25"/>
        <v>26</v>
      </c>
      <c r="G224" s="44">
        <f t="shared" ca="1" si="26"/>
        <v>8</v>
      </c>
      <c r="H224" s="44">
        <f t="shared" ca="1" si="27"/>
        <v>5</v>
      </c>
      <c r="I224" s="50">
        <f t="shared" ca="1" si="28"/>
        <v>0.93534638381921631</v>
      </c>
      <c r="J224" s="50" t="e">
        <f t="shared" ca="1" si="29"/>
        <v>#N/A</v>
      </c>
      <c r="K224" s="52">
        <f t="shared" ca="1" si="30"/>
        <v>36.000000000000028</v>
      </c>
      <c r="L224" s="52" t="e">
        <f t="shared" ca="1" si="31"/>
        <v>#N/A</v>
      </c>
      <c r="M224" s="44">
        <f ca="1">AVERAGE($K$4:K224)</f>
        <v>32.398190045248874</v>
      </c>
      <c r="N224" s="44">
        <f ca="1">M224 + 1.96 * _xlfn.STDEV.P($M$4:M224)/SQRT(COUNT($M$4:M224))</f>
        <v>32.473893148854977</v>
      </c>
      <c r="O224" s="44">
        <f ca="1">M224 - 1.96 * _xlfn.STDEV.P($M$4:M224)/SQRT(COUNT($M$4:M224))</f>
        <v>32.322486941642772</v>
      </c>
      <c r="P224" s="44" t="e">
        <f ca="1">AVERAGE($L$4:L224)</f>
        <v>#N/A</v>
      </c>
      <c r="Q224" s="44" t="e">
        <f ca="1">P224 + 1.96 * _xlfn.STDEV.P($P$4:P224)/SQRT(COUNT($P$4:P224))</f>
        <v>#N/A</v>
      </c>
      <c r="R224" s="44" t="e">
        <f ca="1">P224 - 1.96 * _xlfn.STDEV.P($P$4:P224)/SQRT(COUNT($P$4:P224))</f>
        <v>#N/A</v>
      </c>
    </row>
    <row r="225" spans="1:18" ht="14.5" x14ac:dyDescent="0.35">
      <c r="A225" s="47">
        <v>222</v>
      </c>
      <c r="B225" s="48">
        <f t="shared" ca="1" si="24"/>
        <v>0.64561076414122143</v>
      </c>
      <c r="C225" s="49">
        <f ca="1">RANDBETWEEN(0,VLOOKUP($B225,IBusJSQ!$E$6:$G$24,3,TRUE))</f>
        <v>11</v>
      </c>
      <c r="D225" s="44">
        <f ca="1">RANDBETWEEN(0,VLOOKUP($B225,ItrainJSQ!$F$5:$G$9,2,TRUE))</f>
        <v>2</v>
      </c>
      <c r="E225" s="44" t="e">
        <f ca="1">RANDBETWEEN(0,VLOOKUP($B225,ItrainNP!$G$11:$G$16,2,TRUE))</f>
        <v>#N/A</v>
      </c>
      <c r="F225" s="44">
        <f t="shared" ca="1" si="25"/>
        <v>28</v>
      </c>
      <c r="G225" s="44">
        <f t="shared" ca="1" si="26"/>
        <v>7</v>
      </c>
      <c r="H225" s="44">
        <f t="shared" ca="1" si="27"/>
        <v>5</v>
      </c>
      <c r="I225" s="50">
        <f t="shared" ca="1" si="28"/>
        <v>0.67269409747455478</v>
      </c>
      <c r="J225" s="50" t="e">
        <f t="shared" ca="1" si="29"/>
        <v>#N/A</v>
      </c>
      <c r="K225" s="52">
        <f t="shared" ca="1" si="30"/>
        <v>39.000000000000021</v>
      </c>
      <c r="L225" s="52" t="e">
        <f t="shared" ca="1" si="31"/>
        <v>#N/A</v>
      </c>
      <c r="M225" s="44">
        <f ca="1">AVERAGE($K$4:K225)</f>
        <v>32.427927927927932</v>
      </c>
      <c r="N225" s="44">
        <f ca="1">M225 + 1.96 * _xlfn.STDEV.P($M$4:M225)/SQRT(COUNT($M$4:M225))</f>
        <v>32.503290099484083</v>
      </c>
      <c r="O225" s="44">
        <f ca="1">M225 - 1.96 * _xlfn.STDEV.P($M$4:M225)/SQRT(COUNT($M$4:M225))</f>
        <v>32.352565756371781</v>
      </c>
      <c r="P225" s="44" t="e">
        <f ca="1">AVERAGE($L$4:L225)</f>
        <v>#N/A</v>
      </c>
      <c r="Q225" s="44" t="e">
        <f ca="1">P225 + 1.96 * _xlfn.STDEV.P($P$4:P225)/SQRT(COUNT($P$4:P225))</f>
        <v>#N/A</v>
      </c>
      <c r="R225" s="44" t="e">
        <f ca="1">P225 - 1.96 * _xlfn.STDEV.P($P$4:P225)/SQRT(COUNT($P$4:P225))</f>
        <v>#N/A</v>
      </c>
    </row>
    <row r="226" spans="1:18" ht="14.5" x14ac:dyDescent="0.35">
      <c r="A226" s="47">
        <v>223</v>
      </c>
      <c r="B226" s="48">
        <f t="shared" ca="1" si="24"/>
        <v>0.57172864303163895</v>
      </c>
      <c r="C226" s="49">
        <f ca="1">RANDBETWEEN(0,VLOOKUP($B226,IBusJSQ!$E$6:$G$24,3,TRUE))</f>
        <v>7</v>
      </c>
      <c r="D226" s="44">
        <f ca="1">RANDBETWEEN(0,VLOOKUP($B226,ItrainJSQ!$F$5:$G$9,2,TRUE))</f>
        <v>4</v>
      </c>
      <c r="E226" s="44" t="e">
        <f ca="1">RANDBETWEEN(0,VLOOKUP($B226,ItrainNP!$G$11:$G$16,2,TRUE))</f>
        <v>#N/A</v>
      </c>
      <c r="F226" s="44">
        <f t="shared" ca="1" si="25"/>
        <v>29</v>
      </c>
      <c r="G226" s="44">
        <f t="shared" ca="1" si="26"/>
        <v>7</v>
      </c>
      <c r="H226" s="44">
        <f t="shared" ca="1" si="27"/>
        <v>4</v>
      </c>
      <c r="I226" s="50">
        <f t="shared" ca="1" si="28"/>
        <v>0.59672864303163897</v>
      </c>
      <c r="J226" s="50" t="e">
        <f t="shared" ca="1" si="29"/>
        <v>#N/A</v>
      </c>
      <c r="K226" s="52">
        <f t="shared" ca="1" si="30"/>
        <v>36.000000000000028</v>
      </c>
      <c r="L226" s="52" t="e">
        <f t="shared" ca="1" si="31"/>
        <v>#N/A</v>
      </c>
      <c r="M226" s="44">
        <f ca="1">AVERAGE($K$4:K226)</f>
        <v>32.44394618834081</v>
      </c>
      <c r="N226" s="44">
        <f ca="1">M226 + 1.96 * _xlfn.STDEV.P($M$4:M226)/SQRT(COUNT($M$4:M226))</f>
        <v>32.518970810924451</v>
      </c>
      <c r="O226" s="44">
        <f ca="1">M226 - 1.96 * _xlfn.STDEV.P($M$4:M226)/SQRT(COUNT($M$4:M226))</f>
        <v>32.368921565757169</v>
      </c>
      <c r="P226" s="44" t="e">
        <f ca="1">AVERAGE($L$4:L226)</f>
        <v>#N/A</v>
      </c>
      <c r="Q226" s="44" t="e">
        <f ca="1">P226 + 1.96 * _xlfn.STDEV.P($P$4:P226)/SQRT(COUNT($P$4:P226))</f>
        <v>#N/A</v>
      </c>
      <c r="R226" s="44" t="e">
        <f ca="1">P226 - 1.96 * _xlfn.STDEV.P($P$4:P226)/SQRT(COUNT($P$4:P226))</f>
        <v>#N/A</v>
      </c>
    </row>
    <row r="227" spans="1:18" ht="14.5" x14ac:dyDescent="0.35">
      <c r="A227" s="47">
        <v>224</v>
      </c>
      <c r="B227" s="48">
        <f t="shared" ca="1" si="24"/>
        <v>0.65553533158515398</v>
      </c>
      <c r="C227" s="49">
        <f ca="1">RANDBETWEEN(0,VLOOKUP($B227,IBusJSQ!$E$6:$G$24,3,TRUE))</f>
        <v>1</v>
      </c>
      <c r="D227" s="44">
        <f ca="1">RANDBETWEEN(0,VLOOKUP($B227,ItrainJSQ!$F$5:$G$9,2,TRUE))</f>
        <v>4</v>
      </c>
      <c r="E227" s="44" t="e">
        <f ca="1">RANDBETWEEN(0,VLOOKUP($B227,ItrainNP!$G$11:$G$16,2,TRUE))</f>
        <v>#N/A</v>
      </c>
      <c r="F227" s="44">
        <f t="shared" ca="1" si="25"/>
        <v>29</v>
      </c>
      <c r="G227" s="44">
        <f t="shared" ca="1" si="26"/>
        <v>8</v>
      </c>
      <c r="H227" s="44">
        <f t="shared" ca="1" si="27"/>
        <v>4</v>
      </c>
      <c r="I227" s="50">
        <f t="shared" ca="1" si="28"/>
        <v>0.67636866491848735</v>
      </c>
      <c r="J227" s="50" t="e">
        <f t="shared" ca="1" si="29"/>
        <v>#N/A</v>
      </c>
      <c r="K227" s="52">
        <f t="shared" ca="1" si="30"/>
        <v>30.000000000000053</v>
      </c>
      <c r="L227" s="52" t="e">
        <f t="shared" ca="1" si="31"/>
        <v>#N/A</v>
      </c>
      <c r="M227" s="44">
        <f ca="1">AVERAGE($K$4:K227)</f>
        <v>32.433035714285715</v>
      </c>
      <c r="N227" s="44">
        <f ca="1">M227 + 1.96 * _xlfn.STDEV.P($M$4:M227)/SQRT(COUNT($M$4:M227))</f>
        <v>32.50772555005549</v>
      </c>
      <c r="O227" s="44">
        <f ca="1">M227 - 1.96 * _xlfn.STDEV.P($M$4:M227)/SQRT(COUNT($M$4:M227))</f>
        <v>32.358345878515941</v>
      </c>
      <c r="P227" s="44" t="e">
        <f ca="1">AVERAGE($L$4:L227)</f>
        <v>#N/A</v>
      </c>
      <c r="Q227" s="44" t="e">
        <f ca="1">P227 + 1.96 * _xlfn.STDEV.P($P$4:P227)/SQRT(COUNT($P$4:P227))</f>
        <v>#N/A</v>
      </c>
      <c r="R227" s="44" t="e">
        <f ca="1">P227 - 1.96 * _xlfn.STDEV.P($P$4:P227)/SQRT(COUNT($P$4:P227))</f>
        <v>#N/A</v>
      </c>
    </row>
    <row r="228" spans="1:18" ht="14.5" x14ac:dyDescent="0.35">
      <c r="A228" s="47">
        <v>225</v>
      </c>
      <c r="B228" s="48">
        <f t="shared" ca="1" si="24"/>
        <v>0.65361851156839457</v>
      </c>
      <c r="C228" s="49">
        <f ca="1">RANDBETWEEN(0,VLOOKUP($B228,IBusJSQ!$E$6:$G$24,3,TRUE))</f>
        <v>7</v>
      </c>
      <c r="D228" s="44">
        <f ca="1">RANDBETWEEN(0,VLOOKUP($B228,ItrainJSQ!$F$5:$G$9,2,TRUE))</f>
        <v>2</v>
      </c>
      <c r="E228" s="44" t="e">
        <f ca="1">RANDBETWEEN(0,VLOOKUP($B228,ItrainNP!$G$11:$G$16,2,TRUE))</f>
        <v>#N/A</v>
      </c>
      <c r="F228" s="44">
        <f t="shared" ca="1" si="25"/>
        <v>28</v>
      </c>
      <c r="G228" s="44">
        <f t="shared" ca="1" si="26"/>
        <v>7</v>
      </c>
      <c r="H228" s="44">
        <f t="shared" ca="1" si="27"/>
        <v>5</v>
      </c>
      <c r="I228" s="50">
        <f t="shared" ca="1" si="28"/>
        <v>0.67792406712395015</v>
      </c>
      <c r="J228" s="50" t="e">
        <f t="shared" ca="1" si="29"/>
        <v>#N/A</v>
      </c>
      <c r="K228" s="52">
        <f t="shared" ca="1" si="30"/>
        <v>35.000000000000036</v>
      </c>
      <c r="L228" s="52" t="e">
        <f t="shared" ca="1" si="31"/>
        <v>#N/A</v>
      </c>
      <c r="M228" s="44">
        <f ca="1">AVERAGE($K$4:K228)</f>
        <v>32.44444444444445</v>
      </c>
      <c r="N228" s="44">
        <f ca="1">M228 + 1.96 * _xlfn.STDEV.P($M$4:M228)/SQRT(COUNT($M$4:M228))</f>
        <v>32.518802728335437</v>
      </c>
      <c r="O228" s="44">
        <f ca="1">M228 - 1.96 * _xlfn.STDEV.P($M$4:M228)/SQRT(COUNT($M$4:M228))</f>
        <v>32.370086160553463</v>
      </c>
      <c r="P228" s="44" t="e">
        <f ca="1">AVERAGE($L$4:L228)</f>
        <v>#N/A</v>
      </c>
      <c r="Q228" s="44" t="e">
        <f ca="1">P228 + 1.96 * _xlfn.STDEV.P($P$4:P228)/SQRT(COUNT($P$4:P228))</f>
        <v>#N/A</v>
      </c>
      <c r="R228" s="44" t="e">
        <f ca="1">P228 - 1.96 * _xlfn.STDEV.P($P$4:P228)/SQRT(COUNT($P$4:P228))</f>
        <v>#N/A</v>
      </c>
    </row>
    <row r="229" spans="1:18" ht="14.5" x14ac:dyDescent="0.35">
      <c r="A229" s="47">
        <v>226</v>
      </c>
      <c r="B229" s="48">
        <f t="shared" ca="1" si="24"/>
        <v>0.45064706378136477</v>
      </c>
      <c r="C229" s="49">
        <f ca="1">RANDBETWEEN(0,VLOOKUP($B229,IBusJSQ!$E$6:$G$24,3,TRUE))</f>
        <v>2</v>
      </c>
      <c r="D229" s="44">
        <f ca="1">RANDBETWEEN(0,VLOOKUP($B229,ItrainJSQ!$F$5:$G$9,2,TRUE))</f>
        <v>2</v>
      </c>
      <c r="E229" s="44" t="e">
        <f ca="1">RANDBETWEEN(0,VLOOKUP($B229,ItrainNP!$G$11:$G$16,2,TRUE))</f>
        <v>#N/A</v>
      </c>
      <c r="F229" s="44">
        <f t="shared" ca="1" si="25"/>
        <v>27</v>
      </c>
      <c r="G229" s="44">
        <f t="shared" ca="1" si="26"/>
        <v>7</v>
      </c>
      <c r="H229" s="44">
        <f t="shared" ca="1" si="27"/>
        <v>5</v>
      </c>
      <c r="I229" s="50">
        <f t="shared" ca="1" si="28"/>
        <v>0.47078595267025364</v>
      </c>
      <c r="J229" s="50" t="e">
        <f t="shared" ca="1" si="29"/>
        <v>#N/A</v>
      </c>
      <c r="K229" s="52">
        <f t="shared" ca="1" si="30"/>
        <v>28.999999999999979</v>
      </c>
      <c r="L229" s="52" t="e">
        <f t="shared" ca="1" si="31"/>
        <v>#N/A</v>
      </c>
      <c r="M229" s="44">
        <f ca="1">AVERAGE($K$4:K229)</f>
        <v>32.429203539823014</v>
      </c>
      <c r="N229" s="44">
        <f ca="1">M229 + 1.96 * _xlfn.STDEV.P($M$4:M229)/SQRT(COUNT($M$4:M229))</f>
        <v>32.503232887595814</v>
      </c>
      <c r="O229" s="44">
        <f ca="1">M229 - 1.96 * _xlfn.STDEV.P($M$4:M229)/SQRT(COUNT($M$4:M229))</f>
        <v>32.355174192050214</v>
      </c>
      <c r="P229" s="44" t="e">
        <f ca="1">AVERAGE($L$4:L229)</f>
        <v>#N/A</v>
      </c>
      <c r="Q229" s="44" t="e">
        <f ca="1">P229 + 1.96 * _xlfn.STDEV.P($P$4:P229)/SQRT(COUNT($P$4:P229))</f>
        <v>#N/A</v>
      </c>
      <c r="R229" s="44" t="e">
        <f ca="1">P229 - 1.96 * _xlfn.STDEV.P($P$4:P229)/SQRT(COUNT($P$4:P229))</f>
        <v>#N/A</v>
      </c>
    </row>
    <row r="230" spans="1:18" ht="14.5" x14ac:dyDescent="0.35">
      <c r="A230" s="47">
        <v>227</v>
      </c>
      <c r="B230" s="48">
        <f t="shared" ca="1" si="24"/>
        <v>0.79640082297212822</v>
      </c>
      <c r="C230" s="49">
        <f ca="1">RANDBETWEEN(0,VLOOKUP($B230,IBusJSQ!$E$6:$G$24,3,TRUE))</f>
        <v>9</v>
      </c>
      <c r="D230" s="44">
        <f ca="1">RANDBETWEEN(0,VLOOKUP($B230,ItrainJSQ!$F$5:$G$9,2,TRUE))</f>
        <v>30463</v>
      </c>
      <c r="E230" s="44" t="e">
        <f ca="1">RANDBETWEEN(0,VLOOKUP($B230,ItrainNP!$G$11:$G$16,2,TRUE))</f>
        <v>#N/A</v>
      </c>
      <c r="F230" s="44">
        <f t="shared" ca="1" si="25"/>
        <v>25</v>
      </c>
      <c r="G230" s="44">
        <f t="shared" ca="1" si="26"/>
        <v>8</v>
      </c>
      <c r="H230" s="44">
        <f t="shared" ca="1" si="27"/>
        <v>4</v>
      </c>
      <c r="I230" s="50">
        <f t="shared" ca="1" si="28"/>
        <v>0.82001193408323936</v>
      </c>
      <c r="J230" s="50" t="e">
        <f t="shared" ca="1" si="29"/>
        <v>#N/A</v>
      </c>
      <c r="K230" s="52">
        <f t="shared" ca="1" si="30"/>
        <v>34.000000000000043</v>
      </c>
      <c r="L230" s="52" t="e">
        <f t="shared" ca="1" si="31"/>
        <v>#N/A</v>
      </c>
      <c r="M230" s="44">
        <f ca="1">AVERAGE($K$4:K230)</f>
        <v>32.436123348017624</v>
      </c>
      <c r="N230" s="44">
        <f ca="1">M230 + 1.96 * _xlfn.STDEV.P($M$4:M230)/SQRT(COUNT($M$4:M230))</f>
        <v>32.509826769962913</v>
      </c>
      <c r="O230" s="44">
        <f ca="1">M230 - 1.96 * _xlfn.STDEV.P($M$4:M230)/SQRT(COUNT($M$4:M230))</f>
        <v>32.362419926072334</v>
      </c>
      <c r="P230" s="44" t="e">
        <f ca="1">AVERAGE($L$4:L230)</f>
        <v>#N/A</v>
      </c>
      <c r="Q230" s="44" t="e">
        <f ca="1">P230 + 1.96 * _xlfn.STDEV.P($P$4:P230)/SQRT(COUNT($P$4:P230))</f>
        <v>#N/A</v>
      </c>
      <c r="R230" s="44" t="e">
        <f ca="1">P230 - 1.96 * _xlfn.STDEV.P($P$4:P230)/SQRT(COUNT($P$4:P230))</f>
        <v>#N/A</v>
      </c>
    </row>
    <row r="231" spans="1:18" ht="14.5" x14ac:dyDescent="0.35">
      <c r="A231" s="47">
        <v>228</v>
      </c>
      <c r="B231" s="48">
        <f t="shared" ca="1" si="24"/>
        <v>0.37965957944791445</v>
      </c>
      <c r="C231" s="49">
        <f ca="1">RANDBETWEEN(0,VLOOKUP($B231,IBusJSQ!$E$6:$G$24,3,TRUE))</f>
        <v>4</v>
      </c>
      <c r="D231" s="44">
        <f ca="1">RANDBETWEEN(0,VLOOKUP($B231,ItrainJSQ!$F$5:$G$9,2,TRUE))</f>
        <v>3</v>
      </c>
      <c r="E231" s="44" t="e">
        <f ca="1">RANDBETWEEN(0,VLOOKUP($B231,ItrainNP!$G$11:$G$16,2,TRUE))</f>
        <v>#N/A</v>
      </c>
      <c r="F231" s="44">
        <f t="shared" ca="1" si="25"/>
        <v>26</v>
      </c>
      <c r="G231" s="44">
        <f t="shared" ca="1" si="26"/>
        <v>8</v>
      </c>
      <c r="H231" s="44">
        <f t="shared" ca="1" si="27"/>
        <v>5</v>
      </c>
      <c r="I231" s="50">
        <f t="shared" ca="1" si="28"/>
        <v>0.40049291278124777</v>
      </c>
      <c r="J231" s="50" t="e">
        <f t="shared" ca="1" si="29"/>
        <v>#N/A</v>
      </c>
      <c r="K231" s="52">
        <f t="shared" ca="1" si="30"/>
        <v>29.999999999999972</v>
      </c>
      <c r="L231" s="52" t="e">
        <f t="shared" ca="1" si="31"/>
        <v>#N/A</v>
      </c>
      <c r="M231" s="44">
        <f ca="1">AVERAGE($K$4:K231)</f>
        <v>32.425438596491233</v>
      </c>
      <c r="N231" s="44">
        <f ca="1">M231 + 1.96 * _xlfn.STDEV.P($M$4:M231)/SQRT(COUNT($M$4:M231))</f>
        <v>32.498818797434204</v>
      </c>
      <c r="O231" s="44">
        <f ca="1">M231 - 1.96 * _xlfn.STDEV.P($M$4:M231)/SQRT(COUNT($M$4:M231))</f>
        <v>32.352058395548262</v>
      </c>
      <c r="P231" s="44" t="e">
        <f ca="1">AVERAGE($L$4:L231)</f>
        <v>#N/A</v>
      </c>
      <c r="Q231" s="44" t="e">
        <f ca="1">P231 + 1.96 * _xlfn.STDEV.P($P$4:P231)/SQRT(COUNT($P$4:P231))</f>
        <v>#N/A</v>
      </c>
      <c r="R231" s="44" t="e">
        <f ca="1">P231 - 1.96 * _xlfn.STDEV.P($P$4:P231)/SQRT(COUNT($P$4:P231))</f>
        <v>#N/A</v>
      </c>
    </row>
    <row r="232" spans="1:18" ht="14.5" x14ac:dyDescent="0.35">
      <c r="A232" s="47">
        <v>229</v>
      </c>
      <c r="B232" s="48">
        <f t="shared" ca="1" si="24"/>
        <v>0.46513622908571295</v>
      </c>
      <c r="C232" s="49">
        <f ca="1">RANDBETWEEN(0,VLOOKUP($B232,IBusJSQ!$E$6:$G$24,3,TRUE))</f>
        <v>8</v>
      </c>
      <c r="D232" s="44">
        <f ca="1">RANDBETWEEN(0,VLOOKUP($B232,ItrainJSQ!$F$5:$G$9,2,TRUE))</f>
        <v>1</v>
      </c>
      <c r="E232" s="44" t="e">
        <f ca="1">RANDBETWEEN(0,VLOOKUP($B232,ItrainNP!$G$11:$G$16,2,TRUE))</f>
        <v>#N/A</v>
      </c>
      <c r="F232" s="44">
        <f t="shared" ca="1" si="25"/>
        <v>27</v>
      </c>
      <c r="G232" s="44">
        <f t="shared" ca="1" si="26"/>
        <v>8</v>
      </c>
      <c r="H232" s="44">
        <f t="shared" ca="1" si="27"/>
        <v>5</v>
      </c>
      <c r="I232" s="50">
        <f t="shared" ca="1" si="28"/>
        <v>0.48944178464126853</v>
      </c>
      <c r="J232" s="50" t="e">
        <f t="shared" ca="1" si="29"/>
        <v>#N/A</v>
      </c>
      <c r="K232" s="52">
        <f t="shared" ca="1" si="30"/>
        <v>35.000000000000036</v>
      </c>
      <c r="L232" s="52" t="e">
        <f t="shared" ca="1" si="31"/>
        <v>#N/A</v>
      </c>
      <c r="M232" s="44">
        <f ca="1">AVERAGE($K$4:K232)</f>
        <v>32.436681222707428</v>
      </c>
      <c r="N232" s="44">
        <f ca="1">M232 + 1.96 * _xlfn.STDEV.P($M$4:M232)/SQRT(COUNT($M$4:M232))</f>
        <v>32.509741187623625</v>
      </c>
      <c r="O232" s="44">
        <f ca="1">M232 - 1.96 * _xlfn.STDEV.P($M$4:M232)/SQRT(COUNT($M$4:M232))</f>
        <v>32.36362125779123</v>
      </c>
      <c r="P232" s="44" t="e">
        <f ca="1">AVERAGE($L$4:L232)</f>
        <v>#N/A</v>
      </c>
      <c r="Q232" s="44" t="e">
        <f ca="1">P232 + 1.96 * _xlfn.STDEV.P($P$4:P232)/SQRT(COUNT($P$4:P232))</f>
        <v>#N/A</v>
      </c>
      <c r="R232" s="44" t="e">
        <f ca="1">P232 - 1.96 * _xlfn.STDEV.P($P$4:P232)/SQRT(COUNT($P$4:P232))</f>
        <v>#N/A</v>
      </c>
    </row>
    <row r="233" spans="1:18" ht="14.5" x14ac:dyDescent="0.35">
      <c r="A233" s="47">
        <v>230</v>
      </c>
      <c r="B233" s="48">
        <f t="shared" ca="1" si="24"/>
        <v>0.49338637267602048</v>
      </c>
      <c r="C233" s="49">
        <f ca="1">RANDBETWEEN(0,VLOOKUP($B233,IBusJSQ!$E$6:$G$24,3,TRUE))</f>
        <v>9</v>
      </c>
      <c r="D233" s="44">
        <f ca="1">RANDBETWEEN(0,VLOOKUP($B233,ItrainJSQ!$F$5:$G$9,2,TRUE))</f>
        <v>0</v>
      </c>
      <c r="E233" s="44" t="e">
        <f ca="1">RANDBETWEEN(0,VLOOKUP($B233,ItrainNP!$G$11:$G$16,2,TRUE))</f>
        <v>#N/A</v>
      </c>
      <c r="F233" s="44">
        <f t="shared" ca="1" si="25"/>
        <v>28</v>
      </c>
      <c r="G233" s="44">
        <f t="shared" ca="1" si="26"/>
        <v>7</v>
      </c>
      <c r="H233" s="44">
        <f t="shared" ca="1" si="27"/>
        <v>4</v>
      </c>
      <c r="I233" s="50">
        <f t="shared" ca="1" si="28"/>
        <v>0.51908081712046494</v>
      </c>
      <c r="J233" s="50" t="e">
        <f t="shared" ca="1" si="29"/>
        <v>#N/A</v>
      </c>
      <c r="K233" s="52">
        <f t="shared" ca="1" si="30"/>
        <v>37.000000000000028</v>
      </c>
      <c r="L233" s="52" t="e">
        <f t="shared" ca="1" si="31"/>
        <v>#N/A</v>
      </c>
      <c r="M233" s="44">
        <f ca="1">AVERAGE($K$4:K233)</f>
        <v>32.456521739130437</v>
      </c>
      <c r="N233" s="44">
        <f ca="1">M233 + 1.96 * _xlfn.STDEV.P($M$4:M233)/SQRT(COUNT($M$4:M233))</f>
        <v>32.529264841104364</v>
      </c>
      <c r="O233" s="44">
        <f ca="1">M233 - 1.96 * _xlfn.STDEV.P($M$4:M233)/SQRT(COUNT($M$4:M233))</f>
        <v>32.38377863715651</v>
      </c>
      <c r="P233" s="44" t="e">
        <f ca="1">AVERAGE($L$4:L233)</f>
        <v>#N/A</v>
      </c>
      <c r="Q233" s="44" t="e">
        <f ca="1">P233 + 1.96 * _xlfn.STDEV.P($P$4:P233)/SQRT(COUNT($P$4:P233))</f>
        <v>#N/A</v>
      </c>
      <c r="R233" s="44" t="e">
        <f ca="1">P233 - 1.96 * _xlfn.STDEV.P($P$4:P233)/SQRT(COUNT($P$4:P233))</f>
        <v>#N/A</v>
      </c>
    </row>
    <row r="234" spans="1:18" ht="14.5" x14ac:dyDescent="0.35">
      <c r="A234" s="47">
        <v>231</v>
      </c>
      <c r="B234" s="48">
        <f t="shared" ca="1" si="24"/>
        <v>0.72053532241292939</v>
      </c>
      <c r="C234" s="49">
        <f ca="1">RANDBETWEEN(0,VLOOKUP($B234,IBusJSQ!$E$6:$G$24,3,TRUE))</f>
        <v>12</v>
      </c>
      <c r="D234" s="44">
        <f ca="1">RANDBETWEEN(0,VLOOKUP($B234,ItrainJSQ!$F$5:$G$9,2,TRUE))</f>
        <v>21402</v>
      </c>
      <c r="E234" s="44" t="e">
        <f ca="1">RANDBETWEEN(0,VLOOKUP($B234,ItrainNP!$G$11:$G$16,2,TRUE))</f>
        <v>#N/A</v>
      </c>
      <c r="F234" s="44">
        <f t="shared" ca="1" si="25"/>
        <v>27</v>
      </c>
      <c r="G234" s="44">
        <f t="shared" ca="1" si="26"/>
        <v>7</v>
      </c>
      <c r="H234" s="44">
        <f t="shared" ca="1" si="27"/>
        <v>5</v>
      </c>
      <c r="I234" s="50">
        <f t="shared" ca="1" si="28"/>
        <v>0.74761865574626274</v>
      </c>
      <c r="J234" s="50" t="e">
        <f t="shared" ca="1" si="29"/>
        <v>#N/A</v>
      </c>
      <c r="K234" s="52">
        <f t="shared" ca="1" si="30"/>
        <v>39.000000000000021</v>
      </c>
      <c r="L234" s="52" t="e">
        <f t="shared" ca="1" si="31"/>
        <v>#N/A</v>
      </c>
      <c r="M234" s="44">
        <f ca="1">AVERAGE($K$4:K234)</f>
        <v>32.484848484848492</v>
      </c>
      <c r="N234" s="44">
        <f ca="1">M234 + 1.96 * _xlfn.STDEV.P($M$4:M234)/SQRT(COUNT($M$4:M234))</f>
        <v>32.557278969717622</v>
      </c>
      <c r="O234" s="44">
        <f ca="1">M234 - 1.96 * _xlfn.STDEV.P($M$4:M234)/SQRT(COUNT($M$4:M234))</f>
        <v>32.412417999979361</v>
      </c>
      <c r="P234" s="44" t="e">
        <f ca="1">AVERAGE($L$4:L234)</f>
        <v>#N/A</v>
      </c>
      <c r="Q234" s="44" t="e">
        <f ca="1">P234 + 1.96 * _xlfn.STDEV.P($P$4:P234)/SQRT(COUNT($P$4:P234))</f>
        <v>#N/A</v>
      </c>
      <c r="R234" s="44" t="e">
        <f ca="1">P234 - 1.96 * _xlfn.STDEV.P($P$4:P234)/SQRT(COUNT($P$4:P234))</f>
        <v>#N/A</v>
      </c>
    </row>
    <row r="235" spans="1:18" ht="14.5" x14ac:dyDescent="0.35">
      <c r="A235" s="47">
        <v>232</v>
      </c>
      <c r="B235" s="48">
        <f t="shared" ca="1" si="24"/>
        <v>0.8559182479655254</v>
      </c>
      <c r="C235" s="49">
        <f ca="1">RANDBETWEEN(0,VLOOKUP($B235,IBusJSQ!$E$6:$G$24,3,TRUE))</f>
        <v>15</v>
      </c>
      <c r="D235" s="44">
        <f ca="1">RANDBETWEEN(0,VLOOKUP($B235,ItrainJSQ!$F$5:$G$9,2,TRUE))</f>
        <v>33492</v>
      </c>
      <c r="E235" s="44" t="e">
        <f ca="1">RANDBETWEEN(0,VLOOKUP($B235,ItrainNP!$G$11:$G$16,2,TRUE))</f>
        <v>#N/A</v>
      </c>
      <c r="F235" s="44">
        <f t="shared" ca="1" si="25"/>
        <v>27</v>
      </c>
      <c r="G235" s="44">
        <f t="shared" ca="1" si="26"/>
        <v>8</v>
      </c>
      <c r="H235" s="44">
        <f t="shared" ca="1" si="27"/>
        <v>4</v>
      </c>
      <c r="I235" s="50">
        <f t="shared" ca="1" si="28"/>
        <v>0.88508491463219208</v>
      </c>
      <c r="J235" s="50" t="e">
        <f t="shared" ca="1" si="29"/>
        <v>#N/A</v>
      </c>
      <c r="K235" s="52">
        <f t="shared" ca="1" si="30"/>
        <v>42.000000000000014</v>
      </c>
      <c r="L235" s="52" t="e">
        <f t="shared" ca="1" si="31"/>
        <v>#N/A</v>
      </c>
      <c r="M235" s="44">
        <f ca="1">AVERAGE($K$4:K235)</f>
        <v>32.525862068965523</v>
      </c>
      <c r="N235" s="44">
        <f ca="1">M235 + 1.96 * _xlfn.STDEV.P($M$4:M235)/SQRT(COUNT($M$4:M235))</f>
        <v>32.597986176890203</v>
      </c>
      <c r="O235" s="44">
        <f ca="1">M235 - 1.96 * _xlfn.STDEV.P($M$4:M235)/SQRT(COUNT($M$4:M235))</f>
        <v>32.453737961040844</v>
      </c>
      <c r="P235" s="44" t="e">
        <f ca="1">AVERAGE($L$4:L235)</f>
        <v>#N/A</v>
      </c>
      <c r="Q235" s="44" t="e">
        <f ca="1">P235 + 1.96 * _xlfn.STDEV.P($P$4:P235)/SQRT(COUNT($P$4:P235))</f>
        <v>#N/A</v>
      </c>
      <c r="R235" s="44" t="e">
        <f ca="1">P235 - 1.96 * _xlfn.STDEV.P($P$4:P235)/SQRT(COUNT($P$4:P235))</f>
        <v>#N/A</v>
      </c>
    </row>
    <row r="236" spans="1:18" ht="14.5" x14ac:dyDescent="0.35">
      <c r="A236" s="47">
        <v>233</v>
      </c>
      <c r="B236" s="48">
        <f t="shared" ca="1" si="24"/>
        <v>0.45458441511442038</v>
      </c>
      <c r="C236" s="49">
        <f ca="1">RANDBETWEEN(0,VLOOKUP($B236,IBusJSQ!$E$6:$G$24,3,TRUE))</f>
        <v>2</v>
      </c>
      <c r="D236" s="44">
        <f ca="1">RANDBETWEEN(0,VLOOKUP($B236,ItrainJSQ!$F$5:$G$9,2,TRUE))</f>
        <v>2</v>
      </c>
      <c r="E236" s="44" t="e">
        <f ca="1">RANDBETWEEN(0,VLOOKUP($B236,ItrainNP!$G$11:$G$16,2,TRUE))</f>
        <v>#N/A</v>
      </c>
      <c r="F236" s="44">
        <f t="shared" ca="1" si="25"/>
        <v>24</v>
      </c>
      <c r="G236" s="44">
        <f t="shared" ca="1" si="26"/>
        <v>8</v>
      </c>
      <c r="H236" s="44">
        <f t="shared" ca="1" si="27"/>
        <v>4</v>
      </c>
      <c r="I236" s="50">
        <f t="shared" ca="1" si="28"/>
        <v>0.47263997066997593</v>
      </c>
      <c r="J236" s="50" t="e">
        <f t="shared" ca="1" si="29"/>
        <v>#N/A</v>
      </c>
      <c r="K236" s="52">
        <f t="shared" ca="1" si="30"/>
        <v>25.999999999999986</v>
      </c>
      <c r="L236" s="52" t="e">
        <f t="shared" ca="1" si="31"/>
        <v>#N/A</v>
      </c>
      <c r="M236" s="44">
        <f ca="1">AVERAGE($K$4:K236)</f>
        <v>32.497854077253223</v>
      </c>
      <c r="N236" s="44">
        <f ca="1">M236 + 1.96 * _xlfn.STDEV.P($M$4:M236)/SQRT(COUNT($M$4:M236))</f>
        <v>32.569671798202982</v>
      </c>
      <c r="O236" s="44">
        <f ca="1">M236 - 1.96 * _xlfn.STDEV.P($M$4:M236)/SQRT(COUNT($M$4:M236))</f>
        <v>32.426036356303463</v>
      </c>
      <c r="P236" s="44" t="e">
        <f ca="1">AVERAGE($L$4:L236)</f>
        <v>#N/A</v>
      </c>
      <c r="Q236" s="44" t="e">
        <f ca="1">P236 + 1.96 * _xlfn.STDEV.P($P$4:P236)/SQRT(COUNT($P$4:P236))</f>
        <v>#N/A</v>
      </c>
      <c r="R236" s="44" t="e">
        <f ca="1">P236 - 1.96 * _xlfn.STDEV.P($P$4:P236)/SQRT(COUNT($P$4:P236))</f>
        <v>#N/A</v>
      </c>
    </row>
    <row r="237" spans="1:18" ht="14.5" x14ac:dyDescent="0.35">
      <c r="A237" s="47">
        <v>234</v>
      </c>
      <c r="B237" s="48">
        <f t="shared" ca="1" si="24"/>
        <v>0.65623221237456386</v>
      </c>
      <c r="C237" s="49">
        <f ca="1">RANDBETWEEN(0,VLOOKUP($B237,IBusJSQ!$E$6:$G$24,3,TRUE))</f>
        <v>5</v>
      </c>
      <c r="D237" s="44">
        <f ca="1">RANDBETWEEN(0,VLOOKUP($B237,ItrainJSQ!$F$5:$G$9,2,TRUE))</f>
        <v>4</v>
      </c>
      <c r="E237" s="44" t="e">
        <f ca="1">RANDBETWEEN(0,VLOOKUP($B237,ItrainNP!$G$11:$G$16,2,TRUE))</f>
        <v>#N/A</v>
      </c>
      <c r="F237" s="44">
        <f t="shared" ca="1" si="25"/>
        <v>28</v>
      </c>
      <c r="G237" s="44">
        <f t="shared" ca="1" si="26"/>
        <v>7</v>
      </c>
      <c r="H237" s="44">
        <f t="shared" ca="1" si="27"/>
        <v>5</v>
      </c>
      <c r="I237" s="50">
        <f t="shared" ca="1" si="28"/>
        <v>0.67914887904123056</v>
      </c>
      <c r="J237" s="50" t="e">
        <f t="shared" ca="1" si="29"/>
        <v>#N/A</v>
      </c>
      <c r="K237" s="52">
        <f t="shared" ca="1" si="30"/>
        <v>33.000000000000043</v>
      </c>
      <c r="L237" s="52" t="e">
        <f t="shared" ca="1" si="31"/>
        <v>#N/A</v>
      </c>
      <c r="M237" s="44">
        <f ca="1">AVERAGE($K$4:K237)</f>
        <v>32.500000000000007</v>
      </c>
      <c r="N237" s="44">
        <f ca="1">M237 + 1.96 * _xlfn.STDEV.P($M$4:M237)/SQRT(COUNT($M$4:M237))</f>
        <v>32.57151409538514</v>
      </c>
      <c r="O237" s="44">
        <f ca="1">M237 - 1.96 * _xlfn.STDEV.P($M$4:M237)/SQRT(COUNT($M$4:M237))</f>
        <v>32.428485904614874</v>
      </c>
      <c r="P237" s="44" t="e">
        <f ca="1">AVERAGE($L$4:L237)</f>
        <v>#N/A</v>
      </c>
      <c r="Q237" s="44" t="e">
        <f ca="1">P237 + 1.96 * _xlfn.STDEV.P($P$4:P237)/SQRT(COUNT($P$4:P237))</f>
        <v>#N/A</v>
      </c>
      <c r="R237" s="44" t="e">
        <f ca="1">P237 - 1.96 * _xlfn.STDEV.P($P$4:P237)/SQRT(COUNT($P$4:P237))</f>
        <v>#N/A</v>
      </c>
    </row>
    <row r="238" spans="1:18" ht="14.5" x14ac:dyDescent="0.35">
      <c r="A238" s="47">
        <v>235</v>
      </c>
      <c r="B238" s="48">
        <f t="shared" ca="1" si="24"/>
        <v>0.88001902917949892</v>
      </c>
      <c r="C238" s="49">
        <f ca="1">RANDBETWEEN(0,VLOOKUP($B238,IBusJSQ!$E$6:$G$24,3,TRUE))</f>
        <v>9</v>
      </c>
      <c r="D238" s="44">
        <f ca="1">RANDBETWEEN(0,VLOOKUP($B238,ItrainJSQ!$F$5:$G$9,2,TRUE))</f>
        <v>8912</v>
      </c>
      <c r="E238" s="44" t="e">
        <f ca="1">RANDBETWEEN(0,VLOOKUP($B238,ItrainNP!$G$11:$G$16,2,TRUE))</f>
        <v>#N/A</v>
      </c>
      <c r="F238" s="44">
        <f t="shared" ca="1" si="25"/>
        <v>27</v>
      </c>
      <c r="G238" s="44">
        <f t="shared" ca="1" si="26"/>
        <v>7</v>
      </c>
      <c r="H238" s="44">
        <f t="shared" ca="1" si="27"/>
        <v>4</v>
      </c>
      <c r="I238" s="50">
        <f t="shared" ca="1" si="28"/>
        <v>0.90501902917949895</v>
      </c>
      <c r="J238" s="50" t="e">
        <f t="shared" ca="1" si="29"/>
        <v>#N/A</v>
      </c>
      <c r="K238" s="52">
        <f t="shared" ca="1" si="30"/>
        <v>36.000000000000028</v>
      </c>
      <c r="L238" s="52" t="e">
        <f t="shared" ca="1" si="31"/>
        <v>#N/A</v>
      </c>
      <c r="M238" s="44">
        <f ca="1">AVERAGE($K$4:K238)</f>
        <v>32.514893617021279</v>
      </c>
      <c r="N238" s="44">
        <f ca="1">M238 + 1.96 * _xlfn.STDEV.P($M$4:M238)/SQRT(COUNT($M$4:M238))</f>
        <v>32.586107934200349</v>
      </c>
      <c r="O238" s="44">
        <f ca="1">M238 - 1.96 * _xlfn.STDEV.P($M$4:M238)/SQRT(COUNT($M$4:M238))</f>
        <v>32.443679299842209</v>
      </c>
      <c r="P238" s="44" t="e">
        <f ca="1">AVERAGE($L$4:L238)</f>
        <v>#N/A</v>
      </c>
      <c r="Q238" s="44" t="e">
        <f ca="1">P238 + 1.96 * _xlfn.STDEV.P($P$4:P238)/SQRT(COUNT($P$4:P238))</f>
        <v>#N/A</v>
      </c>
      <c r="R238" s="44" t="e">
        <f ca="1">P238 - 1.96 * _xlfn.STDEV.P($P$4:P238)/SQRT(COUNT($P$4:P238))</f>
        <v>#N/A</v>
      </c>
    </row>
    <row r="239" spans="1:18" ht="14.5" x14ac:dyDescent="0.35">
      <c r="A239" s="47">
        <v>236</v>
      </c>
      <c r="B239" s="48">
        <f t="shared" ca="1" si="24"/>
        <v>0.33358197198073436</v>
      </c>
      <c r="C239" s="49">
        <f ca="1">RANDBETWEEN(0,VLOOKUP($B239,IBusJSQ!$E$6:$G$24,3,TRUE))</f>
        <v>1</v>
      </c>
      <c r="D239" s="44">
        <f ca="1">RANDBETWEEN(0,VLOOKUP($B239,ItrainJSQ!$F$5:$G$9,2,TRUE))</f>
        <v>4</v>
      </c>
      <c r="E239" s="44" t="e">
        <f ca="1">RANDBETWEEN(0,VLOOKUP($B239,ItrainNP!$G$11:$G$16,2,TRUE))</f>
        <v>#N/A</v>
      </c>
      <c r="F239" s="44">
        <f t="shared" ca="1" si="25"/>
        <v>27</v>
      </c>
      <c r="G239" s="44">
        <f t="shared" ca="1" si="26"/>
        <v>8</v>
      </c>
      <c r="H239" s="44">
        <f t="shared" ca="1" si="27"/>
        <v>4</v>
      </c>
      <c r="I239" s="50">
        <f t="shared" ca="1" si="28"/>
        <v>0.35302641642517879</v>
      </c>
      <c r="J239" s="50" t="e">
        <f t="shared" ca="1" si="29"/>
        <v>#N/A</v>
      </c>
      <c r="K239" s="52">
        <f t="shared" ca="1" si="30"/>
        <v>27.999999999999979</v>
      </c>
      <c r="L239" s="52" t="e">
        <f t="shared" ca="1" si="31"/>
        <v>#N/A</v>
      </c>
      <c r="M239" s="44">
        <f ca="1">AVERAGE($K$4:K239)</f>
        <v>32.495762711864408</v>
      </c>
      <c r="N239" s="44">
        <f ca="1">M239 + 1.96 * _xlfn.STDEV.P($M$4:M239)/SQRT(COUNT($M$4:M239))</f>
        <v>32.566678148021083</v>
      </c>
      <c r="O239" s="44">
        <f ca="1">M239 - 1.96 * _xlfn.STDEV.P($M$4:M239)/SQRT(COUNT($M$4:M239))</f>
        <v>32.424847275707734</v>
      </c>
      <c r="P239" s="44" t="e">
        <f ca="1">AVERAGE($L$4:L239)</f>
        <v>#N/A</v>
      </c>
      <c r="Q239" s="44" t="e">
        <f ca="1">P239 + 1.96 * _xlfn.STDEV.P($P$4:P239)/SQRT(COUNT($P$4:P239))</f>
        <v>#N/A</v>
      </c>
      <c r="R239" s="44" t="e">
        <f ca="1">P239 - 1.96 * _xlfn.STDEV.P($P$4:P239)/SQRT(COUNT($P$4:P239))</f>
        <v>#N/A</v>
      </c>
    </row>
    <row r="240" spans="1:18" ht="14.5" x14ac:dyDescent="0.35">
      <c r="A240" s="47">
        <v>237</v>
      </c>
      <c r="B240" s="48">
        <f t="shared" ca="1" si="24"/>
        <v>0.45506251625916205</v>
      </c>
      <c r="C240" s="49">
        <f ca="1">RANDBETWEEN(0,VLOOKUP($B240,IBusJSQ!$E$6:$G$24,3,TRUE))</f>
        <v>4</v>
      </c>
      <c r="D240" s="44">
        <f ca="1">RANDBETWEEN(0,VLOOKUP($B240,ItrainJSQ!$F$5:$G$9,2,TRUE))</f>
        <v>2</v>
      </c>
      <c r="E240" s="44" t="e">
        <f ca="1">RANDBETWEEN(0,VLOOKUP($B240,ItrainNP!$G$11:$G$16,2,TRUE))</f>
        <v>#N/A</v>
      </c>
      <c r="F240" s="44">
        <f t="shared" ca="1" si="25"/>
        <v>27</v>
      </c>
      <c r="G240" s="44">
        <f t="shared" ca="1" si="26"/>
        <v>8</v>
      </c>
      <c r="H240" s="44">
        <f t="shared" ca="1" si="27"/>
        <v>4</v>
      </c>
      <c r="I240" s="50">
        <f t="shared" ca="1" si="28"/>
        <v>0.47659029403693981</v>
      </c>
      <c r="J240" s="50" t="e">
        <f t="shared" ca="1" si="29"/>
        <v>#N/A</v>
      </c>
      <c r="K240" s="52">
        <f t="shared" ca="1" si="30"/>
        <v>30.999999999999972</v>
      </c>
      <c r="L240" s="52" t="e">
        <f t="shared" ca="1" si="31"/>
        <v>#N/A</v>
      </c>
      <c r="M240" s="44">
        <f ca="1">AVERAGE($K$4:K240)</f>
        <v>32.489451476793256</v>
      </c>
      <c r="N240" s="44">
        <f ca="1">M240 + 1.96 * _xlfn.STDEV.P($M$4:M240)/SQRT(COUNT($M$4:M240))</f>
        <v>32.560070082113825</v>
      </c>
      <c r="O240" s="44">
        <f ca="1">M240 - 1.96 * _xlfn.STDEV.P($M$4:M240)/SQRT(COUNT($M$4:M240))</f>
        <v>32.418832871472688</v>
      </c>
      <c r="P240" s="44" t="e">
        <f ca="1">AVERAGE($L$4:L240)</f>
        <v>#N/A</v>
      </c>
      <c r="Q240" s="44" t="e">
        <f ca="1">P240 + 1.96 * _xlfn.STDEV.P($P$4:P240)/SQRT(COUNT($P$4:P240))</f>
        <v>#N/A</v>
      </c>
      <c r="R240" s="44" t="e">
        <f ca="1">P240 - 1.96 * _xlfn.STDEV.P($P$4:P240)/SQRT(COUNT($P$4:P240))</f>
        <v>#N/A</v>
      </c>
    </row>
    <row r="241" spans="1:18" ht="14.5" x14ac:dyDescent="0.35">
      <c r="A241" s="47">
        <v>238</v>
      </c>
      <c r="B241" s="48">
        <f t="shared" ca="1" si="24"/>
        <v>0.79671134947979827</v>
      </c>
      <c r="C241" s="49">
        <f ca="1">RANDBETWEEN(0,VLOOKUP($B241,IBusJSQ!$E$6:$G$24,3,TRUE))</f>
        <v>15</v>
      </c>
      <c r="D241" s="44">
        <f ca="1">RANDBETWEEN(0,VLOOKUP($B241,ItrainJSQ!$F$5:$G$9,2,TRUE))</f>
        <v>18716</v>
      </c>
      <c r="E241" s="44" t="e">
        <f ca="1">RANDBETWEEN(0,VLOOKUP($B241,ItrainNP!$G$11:$G$16,2,TRUE))</f>
        <v>#N/A</v>
      </c>
      <c r="F241" s="44">
        <f t="shared" ca="1" si="25"/>
        <v>28</v>
      </c>
      <c r="G241" s="44">
        <f t="shared" ca="1" si="26"/>
        <v>8</v>
      </c>
      <c r="H241" s="44">
        <f t="shared" ca="1" si="27"/>
        <v>4</v>
      </c>
      <c r="I241" s="50">
        <f t="shared" ca="1" si="28"/>
        <v>0.82657246059090939</v>
      </c>
      <c r="J241" s="50" t="e">
        <f t="shared" ca="1" si="29"/>
        <v>#N/A</v>
      </c>
      <c r="K241" s="52">
        <f t="shared" ca="1" si="30"/>
        <v>43.000000000000007</v>
      </c>
      <c r="L241" s="52" t="e">
        <f t="shared" ca="1" si="31"/>
        <v>#N/A</v>
      </c>
      <c r="M241" s="44">
        <f ca="1">AVERAGE($K$4:K241)</f>
        <v>32.533613445378158</v>
      </c>
      <c r="N241" s="44">
        <f ca="1">M241 + 1.96 * _xlfn.STDEV.P($M$4:M241)/SQRT(COUNT($M$4:M241))</f>
        <v>32.603941603920276</v>
      </c>
      <c r="O241" s="44">
        <f ca="1">M241 - 1.96 * _xlfn.STDEV.P($M$4:M241)/SQRT(COUNT($M$4:M241))</f>
        <v>32.46328528683604</v>
      </c>
      <c r="P241" s="44" t="e">
        <f ca="1">AVERAGE($L$4:L241)</f>
        <v>#N/A</v>
      </c>
      <c r="Q241" s="44" t="e">
        <f ca="1">P241 + 1.96 * _xlfn.STDEV.P($P$4:P241)/SQRT(COUNT($P$4:P241))</f>
        <v>#N/A</v>
      </c>
      <c r="R241" s="44" t="e">
        <f ca="1">P241 - 1.96 * _xlfn.STDEV.P($P$4:P241)/SQRT(COUNT($P$4:P241))</f>
        <v>#N/A</v>
      </c>
    </row>
    <row r="242" spans="1:18" ht="14.5" x14ac:dyDescent="0.35">
      <c r="A242" s="47">
        <v>239</v>
      </c>
      <c r="B242" s="48">
        <f t="shared" ca="1" si="24"/>
        <v>0.56527544301274468</v>
      </c>
      <c r="C242" s="49">
        <f ca="1">RANDBETWEEN(0,VLOOKUP($B242,IBusJSQ!$E$6:$G$24,3,TRUE))</f>
        <v>8</v>
      </c>
      <c r="D242" s="44">
        <f ca="1">RANDBETWEEN(0,VLOOKUP($B242,ItrainJSQ!$F$5:$G$9,2,TRUE))</f>
        <v>2</v>
      </c>
      <c r="E242" s="44" t="e">
        <f ca="1">RANDBETWEEN(0,VLOOKUP($B242,ItrainNP!$G$11:$G$16,2,TRUE))</f>
        <v>#N/A</v>
      </c>
      <c r="F242" s="44">
        <f t="shared" ca="1" si="25"/>
        <v>27</v>
      </c>
      <c r="G242" s="44">
        <f t="shared" ca="1" si="26"/>
        <v>7</v>
      </c>
      <c r="H242" s="44">
        <f t="shared" ca="1" si="27"/>
        <v>4</v>
      </c>
      <c r="I242" s="50">
        <f t="shared" ca="1" si="28"/>
        <v>0.58958099856830026</v>
      </c>
      <c r="J242" s="50" t="e">
        <f t="shared" ca="1" si="29"/>
        <v>#N/A</v>
      </c>
      <c r="K242" s="52">
        <f t="shared" ca="1" si="30"/>
        <v>35.000000000000036</v>
      </c>
      <c r="L242" s="52" t="e">
        <f t="shared" ca="1" si="31"/>
        <v>#N/A</v>
      </c>
      <c r="M242" s="44">
        <f ca="1">AVERAGE($K$4:K242)</f>
        <v>32.543933054393307</v>
      </c>
      <c r="N242" s="44">
        <f ca="1">M242 + 1.96 * _xlfn.STDEV.P($M$4:M242)/SQRT(COUNT($M$4:M242))</f>
        <v>32.613974317635716</v>
      </c>
      <c r="O242" s="44">
        <f ca="1">M242 - 1.96 * _xlfn.STDEV.P($M$4:M242)/SQRT(COUNT($M$4:M242))</f>
        <v>32.473891791150898</v>
      </c>
      <c r="P242" s="44" t="e">
        <f ca="1">AVERAGE($L$4:L242)</f>
        <v>#N/A</v>
      </c>
      <c r="Q242" s="44" t="e">
        <f ca="1">P242 + 1.96 * _xlfn.STDEV.P($P$4:P242)/SQRT(COUNT($P$4:P242))</f>
        <v>#N/A</v>
      </c>
      <c r="R242" s="44" t="e">
        <f ca="1">P242 - 1.96 * _xlfn.STDEV.P($P$4:P242)/SQRT(COUNT($P$4:P242))</f>
        <v>#N/A</v>
      </c>
    </row>
    <row r="243" spans="1:18" ht="14.5" x14ac:dyDescent="0.35">
      <c r="A243" s="47">
        <v>240</v>
      </c>
      <c r="B243" s="48">
        <f t="shared" ca="1" si="24"/>
        <v>0.41967015981845324</v>
      </c>
      <c r="C243" s="49">
        <f ca="1">RANDBETWEEN(0,VLOOKUP($B243,IBusJSQ!$E$6:$G$24,3,TRUE))</f>
        <v>1</v>
      </c>
      <c r="D243" s="44">
        <f ca="1">RANDBETWEEN(0,VLOOKUP($B243,ItrainJSQ!$F$5:$G$9,2,TRUE))</f>
        <v>3</v>
      </c>
      <c r="E243" s="44" t="e">
        <f ca="1">RANDBETWEEN(0,VLOOKUP($B243,ItrainNP!$G$11:$G$16,2,TRUE))</f>
        <v>#N/A</v>
      </c>
      <c r="F243" s="44">
        <f t="shared" ca="1" si="25"/>
        <v>24</v>
      </c>
      <c r="G243" s="44">
        <f t="shared" ca="1" si="26"/>
        <v>7</v>
      </c>
      <c r="H243" s="44">
        <f t="shared" ca="1" si="27"/>
        <v>4</v>
      </c>
      <c r="I243" s="50">
        <f t="shared" ca="1" si="28"/>
        <v>0.43703127092956434</v>
      </c>
      <c r="J243" s="50" t="e">
        <f t="shared" ca="1" si="29"/>
        <v>#N/A</v>
      </c>
      <c r="K243" s="52">
        <f t="shared" ca="1" si="30"/>
        <v>24.999999999999993</v>
      </c>
      <c r="L243" s="52" t="e">
        <f t="shared" ca="1" si="31"/>
        <v>#N/A</v>
      </c>
      <c r="M243" s="44">
        <f ca="1">AVERAGE($K$4:K243)</f>
        <v>32.512500000000003</v>
      </c>
      <c r="N243" s="44">
        <f ca="1">M243 + 1.96 * _xlfn.STDEV.P($M$4:M243)/SQRT(COUNT($M$4:M243))</f>
        <v>32.582253468279454</v>
      </c>
      <c r="O243" s="44">
        <f ca="1">M243 - 1.96 * _xlfn.STDEV.P($M$4:M243)/SQRT(COUNT($M$4:M243))</f>
        <v>32.442746531720552</v>
      </c>
      <c r="P243" s="44" t="e">
        <f ca="1">AVERAGE($L$4:L243)</f>
        <v>#N/A</v>
      </c>
      <c r="Q243" s="44" t="e">
        <f ca="1">P243 + 1.96 * _xlfn.STDEV.P($P$4:P243)/SQRT(COUNT($P$4:P243))</f>
        <v>#N/A</v>
      </c>
      <c r="R243" s="44" t="e">
        <f ca="1">P243 - 1.96 * _xlfn.STDEV.P($P$4:P243)/SQRT(COUNT($P$4:P243))</f>
        <v>#N/A</v>
      </c>
    </row>
    <row r="244" spans="1:18" ht="14.5" x14ac:dyDescent="0.35">
      <c r="A244" s="47">
        <v>241</v>
      </c>
      <c r="B244" s="48">
        <f t="shared" ca="1" si="24"/>
        <v>0.35219053732096051</v>
      </c>
      <c r="C244" s="49">
        <f ca="1">RANDBETWEEN(0,VLOOKUP($B244,IBusJSQ!$E$6:$G$24,3,TRUE))</f>
        <v>0</v>
      </c>
      <c r="D244" s="44">
        <f ca="1">RANDBETWEEN(0,VLOOKUP($B244,ItrainJSQ!$F$5:$G$9,2,TRUE))</f>
        <v>3</v>
      </c>
      <c r="E244" s="44" t="e">
        <f ca="1">RANDBETWEEN(0,VLOOKUP($B244,ItrainNP!$G$11:$G$16,2,TRUE))</f>
        <v>#N/A</v>
      </c>
      <c r="F244" s="44">
        <f t="shared" ca="1" si="25"/>
        <v>26</v>
      </c>
      <c r="G244" s="44">
        <f t="shared" ca="1" si="26"/>
        <v>7</v>
      </c>
      <c r="H244" s="44">
        <f t="shared" ca="1" si="27"/>
        <v>5</v>
      </c>
      <c r="I244" s="50">
        <f t="shared" ca="1" si="28"/>
        <v>0.37024609287651605</v>
      </c>
      <c r="J244" s="50" t="e">
        <f t="shared" ca="1" si="29"/>
        <v>#N/A</v>
      </c>
      <c r="K244" s="52">
        <f t="shared" ca="1" si="30"/>
        <v>25.999999999999986</v>
      </c>
      <c r="L244" s="52" t="e">
        <f t="shared" ca="1" si="31"/>
        <v>#N/A</v>
      </c>
      <c r="M244" s="44">
        <f ca="1">AVERAGE($K$4:K244)</f>
        <v>32.485477178423238</v>
      </c>
      <c r="N244" s="44">
        <f ca="1">M244 + 1.96 * _xlfn.STDEV.P($M$4:M244)/SQRT(COUNT($M$4:M244))</f>
        <v>32.554943201100954</v>
      </c>
      <c r="O244" s="44">
        <f ca="1">M244 - 1.96 * _xlfn.STDEV.P($M$4:M244)/SQRT(COUNT($M$4:M244))</f>
        <v>32.416011155745522</v>
      </c>
      <c r="P244" s="44" t="e">
        <f ca="1">AVERAGE($L$4:L244)</f>
        <v>#N/A</v>
      </c>
      <c r="Q244" s="44" t="e">
        <f ca="1">P244 + 1.96 * _xlfn.STDEV.P($P$4:P244)/SQRT(COUNT($P$4:P244))</f>
        <v>#N/A</v>
      </c>
      <c r="R244" s="44" t="e">
        <f ca="1">P244 - 1.96 * _xlfn.STDEV.P($P$4:P244)/SQRT(COUNT($P$4:P244))</f>
        <v>#N/A</v>
      </c>
    </row>
    <row r="245" spans="1:18" ht="14.5" x14ac:dyDescent="0.35">
      <c r="A245" s="47">
        <v>242</v>
      </c>
      <c r="B245" s="48">
        <f t="shared" ca="1" si="24"/>
        <v>0.40846790774682384</v>
      </c>
      <c r="C245" s="49">
        <f ca="1">RANDBETWEEN(0,VLOOKUP($B245,IBusJSQ!$E$6:$G$24,3,TRUE))</f>
        <v>5</v>
      </c>
      <c r="D245" s="44">
        <f ca="1">RANDBETWEEN(0,VLOOKUP($B245,ItrainJSQ!$F$5:$G$9,2,TRUE))</f>
        <v>3</v>
      </c>
      <c r="E245" s="44" t="e">
        <f ca="1">RANDBETWEEN(0,VLOOKUP($B245,ItrainNP!$G$11:$G$16,2,TRUE))</f>
        <v>#N/A</v>
      </c>
      <c r="F245" s="44">
        <f t="shared" ca="1" si="25"/>
        <v>24</v>
      </c>
      <c r="G245" s="44">
        <f t="shared" ca="1" si="26"/>
        <v>7</v>
      </c>
      <c r="H245" s="44">
        <f t="shared" ca="1" si="27"/>
        <v>4</v>
      </c>
      <c r="I245" s="50">
        <f t="shared" ca="1" si="28"/>
        <v>0.42860679663571272</v>
      </c>
      <c r="J245" s="50" t="e">
        <f t="shared" ca="1" si="29"/>
        <v>#N/A</v>
      </c>
      <c r="K245" s="52">
        <f t="shared" ca="1" si="30"/>
        <v>28.999999999999979</v>
      </c>
      <c r="L245" s="52" t="e">
        <f t="shared" ca="1" si="31"/>
        <v>#N/A</v>
      </c>
      <c r="M245" s="44">
        <f ca="1">AVERAGE($K$4:K245)</f>
        <v>32.471074380165291</v>
      </c>
      <c r="N245" s="44">
        <f ca="1">M245 + 1.96 * _xlfn.STDEV.P($M$4:M245)/SQRT(COUNT($M$4:M245))</f>
        <v>32.540254537354095</v>
      </c>
      <c r="O245" s="44">
        <f ca="1">M245 - 1.96 * _xlfn.STDEV.P($M$4:M245)/SQRT(COUNT($M$4:M245))</f>
        <v>32.401894222976487</v>
      </c>
      <c r="P245" s="44" t="e">
        <f ca="1">AVERAGE($L$4:L245)</f>
        <v>#N/A</v>
      </c>
      <c r="Q245" s="44" t="e">
        <f ca="1">P245 + 1.96 * _xlfn.STDEV.P($P$4:P245)/SQRT(COUNT($P$4:P245))</f>
        <v>#N/A</v>
      </c>
      <c r="R245" s="44" t="e">
        <f ca="1">P245 - 1.96 * _xlfn.STDEV.P($P$4:P245)/SQRT(COUNT($P$4:P245))</f>
        <v>#N/A</v>
      </c>
    </row>
    <row r="246" spans="1:18" ht="14.5" x14ac:dyDescent="0.35">
      <c r="A246" s="47">
        <v>243</v>
      </c>
      <c r="B246" s="48">
        <f t="shared" ca="1" si="24"/>
        <v>0.76434707735017016</v>
      </c>
      <c r="C246" s="49">
        <f ca="1">RANDBETWEEN(0,VLOOKUP($B246,IBusJSQ!$E$6:$G$24,3,TRUE))</f>
        <v>2</v>
      </c>
      <c r="D246" s="44">
        <f ca="1">RANDBETWEEN(0,VLOOKUP($B246,ItrainJSQ!$F$5:$G$9,2,TRUE))</f>
        <v>5181</v>
      </c>
      <c r="E246" s="44" t="e">
        <f ca="1">RANDBETWEEN(0,VLOOKUP($B246,ItrainNP!$G$11:$G$16,2,TRUE))</f>
        <v>#N/A</v>
      </c>
      <c r="F246" s="44">
        <f t="shared" ca="1" si="25"/>
        <v>27</v>
      </c>
      <c r="G246" s="44">
        <f t="shared" ca="1" si="26"/>
        <v>7</v>
      </c>
      <c r="H246" s="44">
        <f t="shared" ca="1" si="27"/>
        <v>5</v>
      </c>
      <c r="I246" s="50">
        <f t="shared" ca="1" si="28"/>
        <v>0.78448596623905908</v>
      </c>
      <c r="J246" s="50" t="e">
        <f t="shared" ca="1" si="29"/>
        <v>#N/A</v>
      </c>
      <c r="K246" s="52">
        <f t="shared" ca="1" si="30"/>
        <v>29.000000000000057</v>
      </c>
      <c r="L246" s="52" t="e">
        <f t="shared" ca="1" si="31"/>
        <v>#N/A</v>
      </c>
      <c r="M246" s="44">
        <f ca="1">AVERAGE($K$4:K246)</f>
        <v>32.456790123456791</v>
      </c>
      <c r="N246" s="44">
        <f ca="1">M246 + 1.96 * _xlfn.STDEV.P($M$4:M246)/SQRT(COUNT($M$4:M246))</f>
        <v>32.525686184218102</v>
      </c>
      <c r="O246" s="44">
        <f ca="1">M246 - 1.96 * _xlfn.STDEV.P($M$4:M246)/SQRT(COUNT($M$4:M246))</f>
        <v>32.38789406269548</v>
      </c>
      <c r="P246" s="44" t="e">
        <f ca="1">AVERAGE($L$4:L246)</f>
        <v>#N/A</v>
      </c>
      <c r="Q246" s="44" t="e">
        <f ca="1">P246 + 1.96 * _xlfn.STDEV.P($P$4:P246)/SQRT(COUNT($P$4:P246))</f>
        <v>#N/A</v>
      </c>
      <c r="R246" s="44" t="e">
        <f ca="1">P246 - 1.96 * _xlfn.STDEV.P($P$4:P246)/SQRT(COUNT($P$4:P246))</f>
        <v>#N/A</v>
      </c>
    </row>
    <row r="247" spans="1:18" ht="14.5" x14ac:dyDescent="0.35">
      <c r="A247" s="47">
        <v>244</v>
      </c>
      <c r="B247" s="48">
        <f t="shared" ca="1" si="24"/>
        <v>0.43766131617710802</v>
      </c>
      <c r="C247" s="49">
        <f ca="1">RANDBETWEEN(0,VLOOKUP($B247,IBusJSQ!$E$6:$G$24,3,TRUE))</f>
        <v>3</v>
      </c>
      <c r="D247" s="44">
        <f ca="1">RANDBETWEEN(0,VLOOKUP($B247,ItrainJSQ!$F$5:$G$9,2,TRUE))</f>
        <v>1</v>
      </c>
      <c r="E247" s="44" t="e">
        <f ca="1">RANDBETWEEN(0,VLOOKUP($B247,ItrainNP!$G$11:$G$16,2,TRUE))</f>
        <v>#N/A</v>
      </c>
      <c r="F247" s="44">
        <f t="shared" ca="1" si="25"/>
        <v>24</v>
      </c>
      <c r="G247" s="44">
        <f t="shared" ca="1" si="26"/>
        <v>8</v>
      </c>
      <c r="H247" s="44">
        <f t="shared" ca="1" si="27"/>
        <v>5</v>
      </c>
      <c r="I247" s="50">
        <f t="shared" ca="1" si="28"/>
        <v>0.45641131617710801</v>
      </c>
      <c r="J247" s="50" t="e">
        <f t="shared" ca="1" si="29"/>
        <v>#N/A</v>
      </c>
      <c r="K247" s="52">
        <f t="shared" ca="1" si="30"/>
        <v>26.999999999999986</v>
      </c>
      <c r="L247" s="52" t="e">
        <f t="shared" ca="1" si="31"/>
        <v>#N/A</v>
      </c>
      <c r="M247" s="44">
        <f ca="1">AVERAGE($K$4:K247)</f>
        <v>32.434426229508198</v>
      </c>
      <c r="N247" s="44">
        <f ca="1">M247 + 1.96 * _xlfn.STDEV.P($M$4:M247)/SQRT(COUNT($M$4:M247))</f>
        <v>32.503040009475178</v>
      </c>
      <c r="O247" s="44">
        <f ca="1">M247 - 1.96 * _xlfn.STDEV.P($M$4:M247)/SQRT(COUNT($M$4:M247))</f>
        <v>32.365812449541217</v>
      </c>
      <c r="P247" s="44" t="e">
        <f ca="1">AVERAGE($L$4:L247)</f>
        <v>#N/A</v>
      </c>
      <c r="Q247" s="44" t="e">
        <f ca="1">P247 + 1.96 * _xlfn.STDEV.P($P$4:P247)/SQRT(COUNT($P$4:P247))</f>
        <v>#N/A</v>
      </c>
      <c r="R247" s="44" t="e">
        <f ca="1">P247 - 1.96 * _xlfn.STDEV.P($P$4:P247)/SQRT(COUNT($P$4:P247))</f>
        <v>#N/A</v>
      </c>
    </row>
    <row r="248" spans="1:18" ht="14.5" x14ac:dyDescent="0.35">
      <c r="A248" s="47">
        <v>245</v>
      </c>
      <c r="B248" s="48">
        <f t="shared" ca="1" si="24"/>
        <v>0.45576662473724283</v>
      </c>
      <c r="C248" s="49">
        <f ca="1">RANDBETWEEN(0,VLOOKUP($B248,IBusJSQ!$E$6:$G$24,3,TRUE))</f>
        <v>0</v>
      </c>
      <c r="D248" s="44">
        <f ca="1">RANDBETWEEN(0,VLOOKUP($B248,ItrainJSQ!$F$5:$G$9,2,TRUE))</f>
        <v>3</v>
      </c>
      <c r="E248" s="44" t="e">
        <f ca="1">RANDBETWEEN(0,VLOOKUP($B248,ItrainNP!$G$11:$G$16,2,TRUE))</f>
        <v>#N/A</v>
      </c>
      <c r="F248" s="44">
        <f t="shared" ca="1" si="25"/>
        <v>24</v>
      </c>
      <c r="G248" s="44">
        <f t="shared" ca="1" si="26"/>
        <v>8</v>
      </c>
      <c r="H248" s="44">
        <f t="shared" ca="1" si="27"/>
        <v>4</v>
      </c>
      <c r="I248" s="50">
        <f t="shared" ca="1" si="28"/>
        <v>0.47243329140390949</v>
      </c>
      <c r="J248" s="50" t="e">
        <f t="shared" ca="1" si="29"/>
        <v>#N/A</v>
      </c>
      <c r="K248" s="52">
        <f t="shared" ca="1" si="30"/>
        <v>23.999999999999993</v>
      </c>
      <c r="L248" s="52" t="e">
        <f t="shared" ca="1" si="31"/>
        <v>#N/A</v>
      </c>
      <c r="M248" s="44">
        <f ca="1">AVERAGE($K$4:K248)</f>
        <v>32.400000000000006</v>
      </c>
      <c r="N248" s="44">
        <f ca="1">M248 + 1.96 * _xlfn.STDEV.P($M$4:M248)/SQRT(COUNT($M$4:M248))</f>
        <v>32.468333937311627</v>
      </c>
      <c r="O248" s="44">
        <f ca="1">M248 - 1.96 * _xlfn.STDEV.P($M$4:M248)/SQRT(COUNT($M$4:M248))</f>
        <v>32.331666062688384</v>
      </c>
      <c r="P248" s="44" t="e">
        <f ca="1">AVERAGE($L$4:L248)</f>
        <v>#N/A</v>
      </c>
      <c r="Q248" s="44" t="e">
        <f ca="1">P248 + 1.96 * _xlfn.STDEV.P($P$4:P248)/SQRT(COUNT($P$4:P248))</f>
        <v>#N/A</v>
      </c>
      <c r="R248" s="44" t="e">
        <f ca="1">P248 - 1.96 * _xlfn.STDEV.P($P$4:P248)/SQRT(COUNT($P$4:P248))</f>
        <v>#N/A</v>
      </c>
    </row>
    <row r="249" spans="1:18" ht="14.5" x14ac:dyDescent="0.35">
      <c r="A249" s="47">
        <v>246</v>
      </c>
      <c r="B249" s="48">
        <f t="shared" ca="1" si="24"/>
        <v>0.8230986764033168</v>
      </c>
      <c r="C249" s="49">
        <f ca="1">RANDBETWEEN(0,VLOOKUP($B249,IBusJSQ!$E$6:$G$24,3,TRUE))</f>
        <v>3</v>
      </c>
      <c r="D249" s="44">
        <f ca="1">RANDBETWEEN(0,VLOOKUP($B249,ItrainJSQ!$F$5:$G$9,2,TRUE))</f>
        <v>41318</v>
      </c>
      <c r="E249" s="44" t="e">
        <f ca="1">RANDBETWEEN(0,VLOOKUP($B249,ItrainNP!$G$11:$G$16,2,TRUE))</f>
        <v>#N/A</v>
      </c>
      <c r="F249" s="44">
        <f t="shared" ca="1" si="25"/>
        <v>25</v>
      </c>
      <c r="G249" s="44">
        <f t="shared" ca="1" si="26"/>
        <v>8</v>
      </c>
      <c r="H249" s="44">
        <f t="shared" ca="1" si="27"/>
        <v>4</v>
      </c>
      <c r="I249" s="50">
        <f t="shared" ca="1" si="28"/>
        <v>0.84254312084776128</v>
      </c>
      <c r="J249" s="50" t="e">
        <f t="shared" ca="1" si="29"/>
        <v>#N/A</v>
      </c>
      <c r="K249" s="52">
        <f t="shared" ca="1" si="30"/>
        <v>28.00000000000006</v>
      </c>
      <c r="L249" s="52" t="e">
        <f t="shared" ca="1" si="31"/>
        <v>#N/A</v>
      </c>
      <c r="M249" s="44">
        <f ca="1">AVERAGE($K$4:K249)</f>
        <v>32.382113821138212</v>
      </c>
      <c r="N249" s="44">
        <f ca="1">M249 + 1.96 * _xlfn.STDEV.P($M$4:M249)/SQRT(COUNT($M$4:M249))</f>
        <v>32.450170691935739</v>
      </c>
      <c r="O249" s="44">
        <f ca="1">M249 - 1.96 * _xlfn.STDEV.P($M$4:M249)/SQRT(COUNT($M$4:M249))</f>
        <v>32.314056950340685</v>
      </c>
      <c r="P249" s="44" t="e">
        <f ca="1">AVERAGE($L$4:L249)</f>
        <v>#N/A</v>
      </c>
      <c r="Q249" s="44" t="e">
        <f ca="1">P249 + 1.96 * _xlfn.STDEV.P($P$4:P249)/SQRT(COUNT($P$4:P249))</f>
        <v>#N/A</v>
      </c>
      <c r="R249" s="44" t="e">
        <f ca="1">P249 - 1.96 * _xlfn.STDEV.P($P$4:P249)/SQRT(COUNT($P$4:P249))</f>
        <v>#N/A</v>
      </c>
    </row>
    <row r="250" spans="1:18" ht="14.5" x14ac:dyDescent="0.35">
      <c r="A250" s="47">
        <v>247</v>
      </c>
      <c r="B250" s="48">
        <f t="shared" ca="1" si="24"/>
        <v>0.56729494556285609</v>
      </c>
      <c r="C250" s="49">
        <f ca="1">RANDBETWEEN(0,VLOOKUP($B250,IBusJSQ!$E$6:$G$24,3,TRUE))</f>
        <v>8</v>
      </c>
      <c r="D250" s="44">
        <f ca="1">RANDBETWEEN(0,VLOOKUP($B250,ItrainJSQ!$F$5:$G$9,2,TRUE))</f>
        <v>0</v>
      </c>
      <c r="E250" s="44" t="e">
        <f ca="1">RANDBETWEEN(0,VLOOKUP($B250,ItrainNP!$G$11:$G$16,2,TRUE))</f>
        <v>#N/A</v>
      </c>
      <c r="F250" s="44">
        <f t="shared" ca="1" si="25"/>
        <v>26</v>
      </c>
      <c r="G250" s="44">
        <f t="shared" ca="1" si="26"/>
        <v>7</v>
      </c>
      <c r="H250" s="44">
        <f t="shared" ca="1" si="27"/>
        <v>5</v>
      </c>
      <c r="I250" s="50">
        <f t="shared" ca="1" si="28"/>
        <v>0.59090605667396723</v>
      </c>
      <c r="J250" s="50" t="e">
        <f t="shared" ca="1" si="29"/>
        <v>#N/A</v>
      </c>
      <c r="K250" s="52">
        <f t="shared" ca="1" si="30"/>
        <v>34.000000000000043</v>
      </c>
      <c r="L250" s="52" t="e">
        <f t="shared" ca="1" si="31"/>
        <v>#N/A</v>
      </c>
      <c r="M250" s="44">
        <f ca="1">AVERAGE($K$4:K250)</f>
        <v>32.388663967611343</v>
      </c>
      <c r="N250" s="44">
        <f ca="1">M250 + 1.96 * _xlfn.STDEV.P($M$4:M250)/SQRT(COUNT($M$4:M250))</f>
        <v>32.456445792840412</v>
      </c>
      <c r="O250" s="44">
        <f ca="1">M250 - 1.96 * _xlfn.STDEV.P($M$4:M250)/SQRT(COUNT($M$4:M250))</f>
        <v>32.320882142382274</v>
      </c>
      <c r="P250" s="44" t="e">
        <f ca="1">AVERAGE($L$4:L250)</f>
        <v>#N/A</v>
      </c>
      <c r="Q250" s="44" t="e">
        <f ca="1">P250 + 1.96 * _xlfn.STDEV.P($P$4:P250)/SQRT(COUNT($P$4:P250))</f>
        <v>#N/A</v>
      </c>
      <c r="R250" s="44" t="e">
        <f ca="1">P250 - 1.96 * _xlfn.STDEV.P($P$4:P250)/SQRT(COUNT($P$4:P250))</f>
        <v>#N/A</v>
      </c>
    </row>
    <row r="251" spans="1:18" ht="14.5" x14ac:dyDescent="0.35">
      <c r="A251" s="47">
        <v>248</v>
      </c>
      <c r="B251" s="48">
        <f t="shared" ca="1" si="24"/>
        <v>0.67896303601699892</v>
      </c>
      <c r="C251" s="49">
        <f ca="1">RANDBETWEEN(0,VLOOKUP($B251,IBusJSQ!$E$6:$G$24,3,TRUE))</f>
        <v>10</v>
      </c>
      <c r="D251" s="44">
        <f ca="1">RANDBETWEEN(0,VLOOKUP($B251,ItrainJSQ!$F$5:$G$9,2,TRUE))</f>
        <v>4</v>
      </c>
      <c r="E251" s="44" t="e">
        <f ca="1">RANDBETWEEN(0,VLOOKUP($B251,ItrainNP!$G$11:$G$16,2,TRUE))</f>
        <v>#N/A</v>
      </c>
      <c r="F251" s="44">
        <f t="shared" ca="1" si="25"/>
        <v>28</v>
      </c>
      <c r="G251" s="44">
        <f t="shared" ca="1" si="26"/>
        <v>8</v>
      </c>
      <c r="H251" s="44">
        <f t="shared" ca="1" si="27"/>
        <v>5</v>
      </c>
      <c r="I251" s="50">
        <f t="shared" ca="1" si="28"/>
        <v>0.70535192490588783</v>
      </c>
      <c r="J251" s="50" t="e">
        <f t="shared" ca="1" si="29"/>
        <v>#N/A</v>
      </c>
      <c r="K251" s="52">
        <f t="shared" ca="1" si="30"/>
        <v>38.000000000000028</v>
      </c>
      <c r="L251" s="52" t="e">
        <f t="shared" ca="1" si="31"/>
        <v>#N/A</v>
      </c>
      <c r="M251" s="44">
        <f ca="1">AVERAGE($K$4:K251)</f>
        <v>32.411290322580648</v>
      </c>
      <c r="N251" s="44">
        <f ca="1">M251 + 1.96 * _xlfn.STDEV.P($M$4:M251)/SQRT(COUNT($M$4:M251))</f>
        <v>32.478798877634958</v>
      </c>
      <c r="O251" s="44">
        <f ca="1">M251 - 1.96 * _xlfn.STDEV.P($M$4:M251)/SQRT(COUNT($M$4:M251))</f>
        <v>32.343781767526337</v>
      </c>
      <c r="P251" s="44" t="e">
        <f ca="1">AVERAGE($L$4:L251)</f>
        <v>#N/A</v>
      </c>
      <c r="Q251" s="44" t="e">
        <f ca="1">P251 + 1.96 * _xlfn.STDEV.P($P$4:P251)/SQRT(COUNT($P$4:P251))</f>
        <v>#N/A</v>
      </c>
      <c r="R251" s="44" t="e">
        <f ca="1">P251 - 1.96 * _xlfn.STDEV.P($P$4:P251)/SQRT(COUNT($P$4:P251))</f>
        <v>#N/A</v>
      </c>
    </row>
    <row r="252" spans="1:18" ht="14.5" x14ac:dyDescent="0.35">
      <c r="A252" s="47">
        <v>249</v>
      </c>
      <c r="B252" s="48">
        <f t="shared" ca="1" si="24"/>
        <v>0.64004278028093742</v>
      </c>
      <c r="C252" s="49">
        <f ca="1">RANDBETWEEN(0,VLOOKUP($B252,IBusJSQ!$E$6:$G$24,3,TRUE))</f>
        <v>5</v>
      </c>
      <c r="D252" s="44">
        <f ca="1">RANDBETWEEN(0,VLOOKUP($B252,ItrainJSQ!$F$5:$G$9,2,TRUE))</f>
        <v>4</v>
      </c>
      <c r="E252" s="44" t="e">
        <f ca="1">RANDBETWEEN(0,VLOOKUP($B252,ItrainNP!$G$11:$G$16,2,TRUE))</f>
        <v>#N/A</v>
      </c>
      <c r="F252" s="44">
        <f t="shared" ca="1" si="25"/>
        <v>24</v>
      </c>
      <c r="G252" s="44">
        <f t="shared" ca="1" si="26"/>
        <v>8</v>
      </c>
      <c r="H252" s="44">
        <f t="shared" ca="1" si="27"/>
        <v>4</v>
      </c>
      <c r="I252" s="50">
        <f t="shared" ca="1" si="28"/>
        <v>0.66018166916982635</v>
      </c>
      <c r="J252" s="50" t="e">
        <f t="shared" ca="1" si="29"/>
        <v>#N/A</v>
      </c>
      <c r="K252" s="52">
        <f t="shared" ca="1" si="30"/>
        <v>29.000000000000057</v>
      </c>
      <c r="L252" s="52" t="e">
        <f t="shared" ca="1" si="31"/>
        <v>#N/A</v>
      </c>
      <c r="M252" s="44">
        <f ca="1">AVERAGE($K$4:K252)</f>
        <v>32.397590361445786</v>
      </c>
      <c r="N252" s="44">
        <f ca="1">M252 + 1.96 * _xlfn.STDEV.P($M$4:M252)/SQRT(COUNT($M$4:M252))</f>
        <v>32.464828048923003</v>
      </c>
      <c r="O252" s="44">
        <f ca="1">M252 - 1.96 * _xlfn.STDEV.P($M$4:M252)/SQRT(COUNT($M$4:M252))</f>
        <v>32.330352673968569</v>
      </c>
      <c r="P252" s="44" t="e">
        <f ca="1">AVERAGE($L$4:L252)</f>
        <v>#N/A</v>
      </c>
      <c r="Q252" s="44" t="e">
        <f ca="1">P252 + 1.96 * _xlfn.STDEV.P($P$4:P252)/SQRT(COUNT($P$4:P252))</f>
        <v>#N/A</v>
      </c>
      <c r="R252" s="44" t="e">
        <f ca="1">P252 - 1.96 * _xlfn.STDEV.P($P$4:P252)/SQRT(COUNT($P$4:P252))</f>
        <v>#N/A</v>
      </c>
    </row>
    <row r="253" spans="1:18" ht="14.5" x14ac:dyDescent="0.35">
      <c r="A253" s="47">
        <v>250</v>
      </c>
      <c r="B253" s="48">
        <f t="shared" ca="1" si="24"/>
        <v>0.34017126502690404</v>
      </c>
      <c r="C253" s="49">
        <f ca="1">RANDBETWEEN(0,VLOOKUP($B253,IBusJSQ!$E$6:$G$24,3,TRUE))</f>
        <v>1</v>
      </c>
      <c r="D253" s="44">
        <f ca="1">RANDBETWEEN(0,VLOOKUP($B253,ItrainJSQ!$F$5:$G$9,2,TRUE))</f>
        <v>3</v>
      </c>
      <c r="E253" s="44" t="e">
        <f ca="1">RANDBETWEEN(0,VLOOKUP($B253,ItrainNP!$G$11:$G$16,2,TRUE))</f>
        <v>#N/A</v>
      </c>
      <c r="F253" s="44">
        <f t="shared" ca="1" si="25"/>
        <v>28</v>
      </c>
      <c r="G253" s="44">
        <f t="shared" ca="1" si="26"/>
        <v>8</v>
      </c>
      <c r="H253" s="44">
        <f t="shared" ca="1" si="27"/>
        <v>4</v>
      </c>
      <c r="I253" s="50">
        <f t="shared" ca="1" si="28"/>
        <v>0.36031015391579291</v>
      </c>
      <c r="J253" s="50" t="e">
        <f t="shared" ca="1" si="29"/>
        <v>#N/A</v>
      </c>
      <c r="K253" s="52">
        <f t="shared" ca="1" si="30"/>
        <v>28.999999999999979</v>
      </c>
      <c r="L253" s="52" t="e">
        <f t="shared" ca="1" si="31"/>
        <v>#N/A</v>
      </c>
      <c r="M253" s="44">
        <f ca="1">AVERAGE($K$4:K253)</f>
        <v>32.384</v>
      </c>
      <c r="N253" s="44">
        <f ca="1">M253 + 1.96 * _xlfn.STDEV.P($M$4:M253)/SQRT(COUNT($M$4:M253))</f>
        <v>32.450969358711703</v>
      </c>
      <c r="O253" s="44">
        <f ca="1">M253 - 1.96 * _xlfn.STDEV.P($M$4:M253)/SQRT(COUNT($M$4:M253))</f>
        <v>32.317030641288298</v>
      </c>
      <c r="P253" s="44" t="e">
        <f ca="1">AVERAGE($L$4:L253)</f>
        <v>#N/A</v>
      </c>
      <c r="Q253" s="44" t="e">
        <f ca="1">P253 + 1.96 * _xlfn.STDEV.P($P$4:P253)/SQRT(COUNT($P$4:P253))</f>
        <v>#N/A</v>
      </c>
      <c r="R253" s="44" t="e">
        <f ca="1">P253 - 1.96 * _xlfn.STDEV.P($P$4:P253)/SQRT(COUNT($P$4:P253))</f>
        <v>#N/A</v>
      </c>
    </row>
    <row r="254" spans="1:18" ht="14.5" x14ac:dyDescent="0.35">
      <c r="A254" s="47">
        <v>251</v>
      </c>
      <c r="B254" s="48">
        <f t="shared" ca="1" si="24"/>
        <v>0.70735812798997599</v>
      </c>
      <c r="C254" s="49">
        <f ca="1">RANDBETWEEN(0,VLOOKUP($B254,IBusJSQ!$E$6:$G$24,3,TRUE))</f>
        <v>11</v>
      </c>
      <c r="D254" s="44">
        <f ca="1">RANDBETWEEN(0,VLOOKUP($B254,ItrainJSQ!$F$5:$G$9,2,TRUE))</f>
        <v>3</v>
      </c>
      <c r="E254" s="44" t="e">
        <f ca="1">RANDBETWEEN(0,VLOOKUP($B254,ItrainNP!$G$11:$G$16,2,TRUE))</f>
        <v>#N/A</v>
      </c>
      <c r="F254" s="44">
        <f t="shared" ca="1" si="25"/>
        <v>26</v>
      </c>
      <c r="G254" s="44">
        <f t="shared" ca="1" si="26"/>
        <v>8</v>
      </c>
      <c r="H254" s="44">
        <f t="shared" ca="1" si="27"/>
        <v>5</v>
      </c>
      <c r="I254" s="50">
        <f t="shared" ca="1" si="28"/>
        <v>0.73305257243442046</v>
      </c>
      <c r="J254" s="50" t="e">
        <f t="shared" ca="1" si="29"/>
        <v>#N/A</v>
      </c>
      <c r="K254" s="52">
        <f t="shared" ca="1" si="30"/>
        <v>37.000000000000028</v>
      </c>
      <c r="L254" s="52" t="e">
        <f t="shared" ca="1" si="31"/>
        <v>#N/A</v>
      </c>
      <c r="M254" s="44">
        <f ca="1">AVERAGE($K$4:K254)</f>
        <v>32.402390438247018</v>
      </c>
      <c r="N254" s="44">
        <f ca="1">M254 + 1.96 * _xlfn.STDEV.P($M$4:M254)/SQRT(COUNT($M$4:M254))</f>
        <v>32.469093140076083</v>
      </c>
      <c r="O254" s="44">
        <f ca="1">M254 - 1.96 * _xlfn.STDEV.P($M$4:M254)/SQRT(COUNT($M$4:M254))</f>
        <v>32.335687736417952</v>
      </c>
      <c r="P254" s="44" t="e">
        <f ca="1">AVERAGE($L$4:L254)</f>
        <v>#N/A</v>
      </c>
      <c r="Q254" s="44" t="e">
        <f ca="1">P254 + 1.96 * _xlfn.STDEV.P($P$4:P254)/SQRT(COUNT($P$4:P254))</f>
        <v>#N/A</v>
      </c>
      <c r="R254" s="44" t="e">
        <f ca="1">P254 - 1.96 * _xlfn.STDEV.P($P$4:P254)/SQRT(COUNT($P$4:P254))</f>
        <v>#N/A</v>
      </c>
    </row>
    <row r="255" spans="1:18" ht="14.5" x14ac:dyDescent="0.35">
      <c r="A255" s="47">
        <v>252</v>
      </c>
      <c r="B255" s="48">
        <f t="shared" ca="1" si="24"/>
        <v>0.34867307367992006</v>
      </c>
      <c r="C255" s="49">
        <f ca="1">RANDBETWEEN(0,VLOOKUP($B255,IBusJSQ!$E$6:$G$24,3,TRUE))</f>
        <v>1</v>
      </c>
      <c r="D255" s="44">
        <f ca="1">RANDBETWEEN(0,VLOOKUP($B255,ItrainJSQ!$F$5:$G$9,2,TRUE))</f>
        <v>1</v>
      </c>
      <c r="E255" s="44" t="e">
        <f ca="1">RANDBETWEEN(0,VLOOKUP($B255,ItrainNP!$G$11:$G$16,2,TRUE))</f>
        <v>#N/A</v>
      </c>
      <c r="F255" s="44">
        <f t="shared" ca="1" si="25"/>
        <v>24</v>
      </c>
      <c r="G255" s="44">
        <f t="shared" ca="1" si="26"/>
        <v>8</v>
      </c>
      <c r="H255" s="44">
        <f t="shared" ca="1" si="27"/>
        <v>5</v>
      </c>
      <c r="I255" s="50">
        <f t="shared" ca="1" si="28"/>
        <v>0.36603418479103117</v>
      </c>
      <c r="J255" s="50" t="e">
        <f t="shared" ca="1" si="29"/>
        <v>#N/A</v>
      </c>
      <c r="K255" s="52">
        <f t="shared" ca="1" si="30"/>
        <v>24.999999999999993</v>
      </c>
      <c r="L255" s="52" t="e">
        <f t="shared" ca="1" si="31"/>
        <v>#N/A</v>
      </c>
      <c r="M255" s="44">
        <f ca="1">AVERAGE($K$4:K255)</f>
        <v>32.373015873015873</v>
      </c>
      <c r="N255" s="44">
        <f ca="1">M255 + 1.96 * _xlfn.STDEV.P($M$4:M255)/SQRT(COUNT($M$4:M255))</f>
        <v>32.439454911267013</v>
      </c>
      <c r="O255" s="44">
        <f ca="1">M255 - 1.96 * _xlfn.STDEV.P($M$4:M255)/SQRT(COUNT($M$4:M255))</f>
        <v>32.306576834764734</v>
      </c>
      <c r="P255" s="44" t="e">
        <f ca="1">AVERAGE($L$4:L255)</f>
        <v>#N/A</v>
      </c>
      <c r="Q255" s="44" t="e">
        <f ca="1">P255 + 1.96 * _xlfn.STDEV.P($P$4:P255)/SQRT(COUNT($P$4:P255))</f>
        <v>#N/A</v>
      </c>
      <c r="R255" s="44" t="e">
        <f ca="1">P255 - 1.96 * _xlfn.STDEV.P($P$4:P255)/SQRT(COUNT($P$4:P255))</f>
        <v>#N/A</v>
      </c>
    </row>
    <row r="256" spans="1:18" ht="14.5" x14ac:dyDescent="0.35">
      <c r="A256" s="47">
        <v>253</v>
      </c>
      <c r="B256" s="48">
        <f t="shared" ca="1" si="24"/>
        <v>0.70797849620029174</v>
      </c>
      <c r="C256" s="49">
        <f ca="1">RANDBETWEEN(0,VLOOKUP($B256,IBusJSQ!$E$6:$G$24,3,TRUE))</f>
        <v>3</v>
      </c>
      <c r="D256" s="44">
        <f ca="1">RANDBETWEEN(0,VLOOKUP($B256,ItrainJSQ!$F$5:$G$9,2,TRUE))</f>
        <v>1</v>
      </c>
      <c r="E256" s="44" t="e">
        <f ca="1">RANDBETWEEN(0,VLOOKUP($B256,ItrainNP!$G$11:$G$16,2,TRUE))</f>
        <v>#N/A</v>
      </c>
      <c r="F256" s="44">
        <f t="shared" ca="1" si="25"/>
        <v>26</v>
      </c>
      <c r="G256" s="44">
        <f t="shared" ca="1" si="26"/>
        <v>7</v>
      </c>
      <c r="H256" s="44">
        <f t="shared" ca="1" si="27"/>
        <v>4</v>
      </c>
      <c r="I256" s="50">
        <f t="shared" ca="1" si="28"/>
        <v>0.72811738508918067</v>
      </c>
      <c r="J256" s="50" t="e">
        <f t="shared" ca="1" si="29"/>
        <v>#N/A</v>
      </c>
      <c r="K256" s="52">
        <f t="shared" ca="1" si="30"/>
        <v>29.000000000000057</v>
      </c>
      <c r="L256" s="52" t="e">
        <f t="shared" ca="1" si="31"/>
        <v>#N/A</v>
      </c>
      <c r="M256" s="44">
        <f ca="1">AVERAGE($K$4:K256)</f>
        <v>32.359683794466406</v>
      </c>
      <c r="N256" s="44">
        <f ca="1">M256 + 1.96 * _xlfn.STDEV.P($M$4:M256)/SQRT(COUNT($M$4:M256))</f>
        <v>32.425861897196107</v>
      </c>
      <c r="O256" s="44">
        <f ca="1">M256 - 1.96 * _xlfn.STDEV.P($M$4:M256)/SQRT(COUNT($M$4:M256))</f>
        <v>32.293505691736705</v>
      </c>
      <c r="P256" s="44" t="e">
        <f ca="1">AVERAGE($L$4:L256)</f>
        <v>#N/A</v>
      </c>
      <c r="Q256" s="44" t="e">
        <f ca="1">P256 + 1.96 * _xlfn.STDEV.P($P$4:P256)/SQRT(COUNT($P$4:P256))</f>
        <v>#N/A</v>
      </c>
      <c r="R256" s="44" t="e">
        <f ca="1">P256 - 1.96 * _xlfn.STDEV.P($P$4:P256)/SQRT(COUNT($P$4:P256))</f>
        <v>#N/A</v>
      </c>
    </row>
    <row r="257" spans="1:18" ht="14.5" x14ac:dyDescent="0.35">
      <c r="A257" s="47">
        <v>254</v>
      </c>
      <c r="B257" s="48">
        <f t="shared" ca="1" si="24"/>
        <v>0.53922593497859506</v>
      </c>
      <c r="C257" s="49">
        <f ca="1">RANDBETWEEN(0,VLOOKUP($B257,IBusJSQ!$E$6:$G$24,3,TRUE))</f>
        <v>5</v>
      </c>
      <c r="D257" s="44">
        <f ca="1">RANDBETWEEN(0,VLOOKUP($B257,ItrainJSQ!$F$5:$G$9,2,TRUE))</f>
        <v>3</v>
      </c>
      <c r="E257" s="44" t="e">
        <f ca="1">RANDBETWEEN(0,VLOOKUP($B257,ItrainNP!$G$11:$G$16,2,TRUE))</f>
        <v>#N/A</v>
      </c>
      <c r="F257" s="44">
        <f t="shared" ca="1" si="25"/>
        <v>28</v>
      </c>
      <c r="G257" s="44">
        <f t="shared" ca="1" si="26"/>
        <v>7</v>
      </c>
      <c r="H257" s="44">
        <f t="shared" ca="1" si="27"/>
        <v>4</v>
      </c>
      <c r="I257" s="50">
        <f t="shared" ca="1" si="28"/>
        <v>0.56214260164526175</v>
      </c>
      <c r="J257" s="50" t="e">
        <f t="shared" ca="1" si="29"/>
        <v>#N/A</v>
      </c>
      <c r="K257" s="52">
        <f t="shared" ca="1" si="30"/>
        <v>33.000000000000043</v>
      </c>
      <c r="L257" s="52" t="e">
        <f t="shared" ca="1" si="31"/>
        <v>#N/A</v>
      </c>
      <c r="M257" s="44">
        <f ca="1">AVERAGE($K$4:K257)</f>
        <v>32.362204724409459</v>
      </c>
      <c r="N257" s="44">
        <f ca="1">M257 + 1.96 * _xlfn.STDEV.P($M$4:M257)/SQRT(COUNT($M$4:M257))</f>
        <v>32.428123798601909</v>
      </c>
      <c r="O257" s="44">
        <f ca="1">M257 - 1.96 * _xlfn.STDEV.P($M$4:M257)/SQRT(COUNT($M$4:M257))</f>
        <v>32.296285650217008</v>
      </c>
      <c r="P257" s="44" t="e">
        <f ca="1">AVERAGE($L$4:L257)</f>
        <v>#N/A</v>
      </c>
      <c r="Q257" s="44" t="e">
        <f ca="1">P257 + 1.96 * _xlfn.STDEV.P($P$4:P257)/SQRT(COUNT($P$4:P257))</f>
        <v>#N/A</v>
      </c>
      <c r="R257" s="44" t="e">
        <f ca="1">P257 - 1.96 * _xlfn.STDEV.P($P$4:P257)/SQRT(COUNT($P$4:P257))</f>
        <v>#N/A</v>
      </c>
    </row>
    <row r="258" spans="1:18" ht="14.5" x14ac:dyDescent="0.35">
      <c r="A258" s="47">
        <v>255</v>
      </c>
      <c r="B258" s="48">
        <f t="shared" ca="1" si="24"/>
        <v>0.85393012107875443</v>
      </c>
      <c r="C258" s="49">
        <f ca="1">RANDBETWEEN(0,VLOOKUP($B258,IBusJSQ!$E$6:$G$24,3,TRUE))</f>
        <v>9</v>
      </c>
      <c r="D258" s="44">
        <f ca="1">RANDBETWEEN(0,VLOOKUP($B258,ItrainJSQ!$F$5:$G$9,2,TRUE))</f>
        <v>12466</v>
      </c>
      <c r="E258" s="44" t="e">
        <f ca="1">RANDBETWEEN(0,VLOOKUP($B258,ItrainNP!$G$11:$G$16,2,TRUE))</f>
        <v>#N/A</v>
      </c>
      <c r="F258" s="44">
        <f t="shared" ca="1" si="25"/>
        <v>29</v>
      </c>
      <c r="G258" s="44">
        <f t="shared" ca="1" si="26"/>
        <v>8</v>
      </c>
      <c r="H258" s="44">
        <f t="shared" ca="1" si="27"/>
        <v>4</v>
      </c>
      <c r="I258" s="50">
        <f t="shared" ca="1" si="28"/>
        <v>0.88031900996764334</v>
      </c>
      <c r="J258" s="50" t="e">
        <f t="shared" ca="1" si="29"/>
        <v>#N/A</v>
      </c>
      <c r="K258" s="52">
        <f t="shared" ca="1" si="30"/>
        <v>38.000000000000028</v>
      </c>
      <c r="L258" s="52" t="e">
        <f t="shared" ca="1" si="31"/>
        <v>#N/A</v>
      </c>
      <c r="M258" s="44">
        <f ca="1">AVERAGE($K$4:K258)</f>
        <v>32.384313725490202</v>
      </c>
      <c r="N258" s="44">
        <f ca="1">M258 + 1.96 * _xlfn.STDEV.P($M$4:M258)/SQRT(COUNT($M$4:M258))</f>
        <v>32.449974864519774</v>
      </c>
      <c r="O258" s="44">
        <f ca="1">M258 - 1.96 * _xlfn.STDEV.P($M$4:M258)/SQRT(COUNT($M$4:M258))</f>
        <v>32.31865258646063</v>
      </c>
      <c r="P258" s="44" t="e">
        <f ca="1">AVERAGE($L$4:L258)</f>
        <v>#N/A</v>
      </c>
      <c r="Q258" s="44" t="e">
        <f ca="1">P258 + 1.96 * _xlfn.STDEV.P($P$4:P258)/SQRT(COUNT($P$4:P258))</f>
        <v>#N/A</v>
      </c>
      <c r="R258" s="44" t="e">
        <f ca="1">P258 - 1.96 * _xlfn.STDEV.P($P$4:P258)/SQRT(COUNT($P$4:P258))</f>
        <v>#N/A</v>
      </c>
    </row>
    <row r="259" spans="1:18" ht="14.5" x14ac:dyDescent="0.35">
      <c r="A259" s="47">
        <v>256</v>
      </c>
      <c r="B259" s="48">
        <f t="shared" ca="1" si="24"/>
        <v>0.73428970906371993</v>
      </c>
      <c r="C259" s="49">
        <f ca="1">RANDBETWEEN(0,VLOOKUP($B259,IBusJSQ!$E$6:$G$24,3,TRUE))</f>
        <v>7</v>
      </c>
      <c r="D259" s="44">
        <f ca="1">RANDBETWEEN(0,VLOOKUP($B259,ItrainJSQ!$F$5:$G$9,2,TRUE))</f>
        <v>7360</v>
      </c>
      <c r="E259" s="44" t="e">
        <f ca="1">RANDBETWEEN(0,VLOOKUP($B259,ItrainNP!$G$11:$G$16,2,TRUE))</f>
        <v>#N/A</v>
      </c>
      <c r="F259" s="44">
        <f t="shared" ca="1" si="25"/>
        <v>27</v>
      </c>
      <c r="G259" s="44">
        <f t="shared" ca="1" si="26"/>
        <v>8</v>
      </c>
      <c r="H259" s="44">
        <f t="shared" ca="1" si="27"/>
        <v>5</v>
      </c>
      <c r="I259" s="50">
        <f t="shared" ca="1" si="28"/>
        <v>0.75790082017483107</v>
      </c>
      <c r="J259" s="50" t="e">
        <f t="shared" ca="1" si="29"/>
        <v>#N/A</v>
      </c>
      <c r="K259" s="52">
        <f t="shared" ca="1" si="30"/>
        <v>34.000000000000043</v>
      </c>
      <c r="L259" s="52" t="e">
        <f t="shared" ca="1" si="31"/>
        <v>#N/A</v>
      </c>
      <c r="M259" s="44">
        <f ca="1">AVERAGE($K$4:K259)</f>
        <v>32.390625000000007</v>
      </c>
      <c r="N259" s="44">
        <f ca="1">M259 + 1.96 * _xlfn.STDEV.P($M$4:M259)/SQRT(COUNT($M$4:M259))</f>
        <v>32.456030031980447</v>
      </c>
      <c r="O259" s="44">
        <f ca="1">M259 - 1.96 * _xlfn.STDEV.P($M$4:M259)/SQRT(COUNT($M$4:M259))</f>
        <v>32.325219968019567</v>
      </c>
      <c r="P259" s="44" t="e">
        <f ca="1">AVERAGE($L$4:L259)</f>
        <v>#N/A</v>
      </c>
      <c r="Q259" s="44" t="e">
        <f ca="1">P259 + 1.96 * _xlfn.STDEV.P($P$4:P259)/SQRT(COUNT($P$4:P259))</f>
        <v>#N/A</v>
      </c>
      <c r="R259" s="44" t="e">
        <f ca="1">P259 - 1.96 * _xlfn.STDEV.P($P$4:P259)/SQRT(COUNT($P$4:P259))</f>
        <v>#N/A</v>
      </c>
    </row>
    <row r="260" spans="1:18" ht="14.5" x14ac:dyDescent="0.35">
      <c r="A260" s="47">
        <v>257</v>
      </c>
      <c r="B260" s="48">
        <f t="shared" ref="B260:B323" ca="1" si="32">RAND()*($G$1-$E$1)+$E$1</f>
        <v>0.4380241222229409</v>
      </c>
      <c r="C260" s="49">
        <f ca="1">RANDBETWEEN(0,VLOOKUP($B260,IBusJSQ!$E$6:$G$24,3,TRUE))</f>
        <v>4</v>
      </c>
      <c r="D260" s="44">
        <f ca="1">RANDBETWEEN(0,VLOOKUP($B260,ItrainJSQ!$F$5:$G$9,2,TRUE))</f>
        <v>1</v>
      </c>
      <c r="E260" s="44" t="e">
        <f ca="1">RANDBETWEEN(0,VLOOKUP($B260,ItrainNP!$G$11:$G$16,2,TRUE))</f>
        <v>#N/A</v>
      </c>
      <c r="F260" s="44">
        <f t="shared" ca="1" si="25"/>
        <v>29</v>
      </c>
      <c r="G260" s="44">
        <f t="shared" ca="1" si="26"/>
        <v>8</v>
      </c>
      <c r="H260" s="44">
        <f t="shared" ca="1" si="27"/>
        <v>5</v>
      </c>
      <c r="I260" s="50">
        <f t="shared" ca="1" si="28"/>
        <v>0.46094078888960754</v>
      </c>
      <c r="J260" s="50" t="e">
        <f t="shared" ca="1" si="29"/>
        <v>#N/A</v>
      </c>
      <c r="K260" s="52">
        <f t="shared" ca="1" si="30"/>
        <v>32.999999999999964</v>
      </c>
      <c r="L260" s="52" t="e">
        <f t="shared" ca="1" si="31"/>
        <v>#N/A</v>
      </c>
      <c r="M260" s="44">
        <f ca="1">AVERAGE($K$4:K260)</f>
        <v>32.392996108949426</v>
      </c>
      <c r="N260" s="44">
        <f ca="1">M260 + 1.96 * _xlfn.STDEV.P($M$4:M260)/SQRT(COUNT($M$4:M260))</f>
        <v>32.458146965045337</v>
      </c>
      <c r="O260" s="44">
        <f ca="1">M260 - 1.96 * _xlfn.STDEV.P($M$4:M260)/SQRT(COUNT($M$4:M260))</f>
        <v>32.327845252853514</v>
      </c>
      <c r="P260" s="44" t="e">
        <f ca="1">AVERAGE($L$4:L260)</f>
        <v>#N/A</v>
      </c>
      <c r="Q260" s="44" t="e">
        <f ca="1">P260 + 1.96 * _xlfn.STDEV.P($P$4:P260)/SQRT(COUNT($P$4:P260))</f>
        <v>#N/A</v>
      </c>
      <c r="R260" s="44" t="e">
        <f ca="1">P260 - 1.96 * _xlfn.STDEV.P($P$4:P260)/SQRT(COUNT($P$4:P260))</f>
        <v>#N/A</v>
      </c>
    </row>
    <row r="261" spans="1:18" ht="14.5" x14ac:dyDescent="0.35">
      <c r="A261" s="47">
        <v>258</v>
      </c>
      <c r="B261" s="48">
        <f t="shared" ca="1" si="32"/>
        <v>0.54147519453602744</v>
      </c>
      <c r="C261" s="49">
        <f ca="1">RANDBETWEEN(0,VLOOKUP($B261,IBusJSQ!$E$6:$G$24,3,TRUE))</f>
        <v>9</v>
      </c>
      <c r="D261" s="44">
        <f ca="1">RANDBETWEEN(0,VLOOKUP($B261,ItrainJSQ!$F$5:$G$9,2,TRUE))</f>
        <v>0</v>
      </c>
      <c r="E261" s="44" t="e">
        <f ca="1">RANDBETWEEN(0,VLOOKUP($B261,ItrainNP!$G$11:$G$16,2,TRUE))</f>
        <v>#N/A</v>
      </c>
      <c r="F261" s="44">
        <f t="shared" ref="F261:F324" ca="1" si="33">RANDBETWEEN(24,29)</f>
        <v>28</v>
      </c>
      <c r="G261" s="44">
        <f t="shared" ref="G261:G324" ca="1" si="34">RANDBETWEEN(7,8)</f>
        <v>7</v>
      </c>
      <c r="H261" s="44">
        <f t="shared" ref="H261:H324" ca="1" si="35">RANDBETWEEN(4,5)</f>
        <v>5</v>
      </c>
      <c r="I261" s="50">
        <f t="shared" ref="I261:I324" ca="1" si="36">B261+TIMEVALUE("00:"&amp;(C261+F261))</f>
        <v>0.5671696389804719</v>
      </c>
      <c r="J261" s="50" t="e">
        <f t="shared" ref="J261:J324" ca="1" si="37">B261+TIMEVALUE("00:"&amp;(D261+G261+E261+H261))</f>
        <v>#N/A</v>
      </c>
      <c r="K261" s="52">
        <f t="shared" ref="K261:K324" ca="1" si="38">(I261-B261)*24*60</f>
        <v>37.000000000000028</v>
      </c>
      <c r="L261" s="52" t="e">
        <f t="shared" ref="L261:L324" ca="1" si="39">(J261-B261)*24*60</f>
        <v>#N/A</v>
      </c>
      <c r="M261" s="44">
        <f ca="1">AVERAGE($K$4:K261)</f>
        <v>32.410852713178301</v>
      </c>
      <c r="N261" s="44">
        <f ca="1">M261 + 1.96 * _xlfn.STDEV.P($M$4:M261)/SQRT(COUNT($M$4:M261))</f>
        <v>32.475751080870403</v>
      </c>
      <c r="O261" s="44">
        <f ca="1">M261 - 1.96 * _xlfn.STDEV.P($M$4:M261)/SQRT(COUNT($M$4:M261))</f>
        <v>32.345954345486199</v>
      </c>
      <c r="P261" s="44" t="e">
        <f ca="1">AVERAGE($L$4:L261)</f>
        <v>#N/A</v>
      </c>
      <c r="Q261" s="44" t="e">
        <f ca="1">P261 + 1.96 * _xlfn.STDEV.P($P$4:P261)/SQRT(COUNT($P$4:P261))</f>
        <v>#N/A</v>
      </c>
      <c r="R261" s="44" t="e">
        <f ca="1">P261 - 1.96 * _xlfn.STDEV.P($P$4:P261)/SQRT(COUNT($P$4:P261))</f>
        <v>#N/A</v>
      </c>
    </row>
    <row r="262" spans="1:18" ht="14.5" x14ac:dyDescent="0.35">
      <c r="A262" s="47">
        <v>259</v>
      </c>
      <c r="B262" s="48">
        <f t="shared" ca="1" si="32"/>
        <v>0.75081720204323732</v>
      </c>
      <c r="C262" s="49">
        <f ca="1">RANDBETWEEN(0,VLOOKUP($B262,IBusJSQ!$E$6:$G$24,3,TRUE))</f>
        <v>3</v>
      </c>
      <c r="D262" s="44">
        <f ca="1">RANDBETWEEN(0,VLOOKUP($B262,ItrainJSQ!$F$5:$G$9,2,TRUE))</f>
        <v>38818</v>
      </c>
      <c r="E262" s="44" t="e">
        <f ca="1">RANDBETWEEN(0,VLOOKUP($B262,ItrainNP!$G$11:$G$16,2,TRUE))</f>
        <v>#N/A</v>
      </c>
      <c r="F262" s="44">
        <f t="shared" ca="1" si="33"/>
        <v>27</v>
      </c>
      <c r="G262" s="44">
        <f t="shared" ca="1" si="34"/>
        <v>8</v>
      </c>
      <c r="H262" s="44">
        <f t="shared" ca="1" si="35"/>
        <v>5</v>
      </c>
      <c r="I262" s="50">
        <f t="shared" ca="1" si="36"/>
        <v>0.77165053537657069</v>
      </c>
      <c r="J262" s="50" t="e">
        <f t="shared" ca="1" si="37"/>
        <v>#N/A</v>
      </c>
      <c r="K262" s="52">
        <f t="shared" ca="1" si="38"/>
        <v>30.000000000000053</v>
      </c>
      <c r="L262" s="52" t="e">
        <f t="shared" ca="1" si="39"/>
        <v>#N/A</v>
      </c>
      <c r="M262" s="44">
        <f ca="1">AVERAGE($K$4:K262)</f>
        <v>32.401544401544406</v>
      </c>
      <c r="N262" s="44">
        <f ca="1">M262 + 1.96 * _xlfn.STDEV.P($M$4:M262)/SQRT(COUNT($M$4:M262))</f>
        <v>32.466192340511611</v>
      </c>
      <c r="O262" s="44">
        <f ca="1">M262 - 1.96 * _xlfn.STDEV.P($M$4:M262)/SQRT(COUNT($M$4:M262))</f>
        <v>32.336896462577201</v>
      </c>
      <c r="P262" s="44" t="e">
        <f ca="1">AVERAGE($L$4:L262)</f>
        <v>#N/A</v>
      </c>
      <c r="Q262" s="44" t="e">
        <f ca="1">P262 + 1.96 * _xlfn.STDEV.P($P$4:P262)/SQRT(COUNT($P$4:P262))</f>
        <v>#N/A</v>
      </c>
      <c r="R262" s="44" t="e">
        <f ca="1">P262 - 1.96 * _xlfn.STDEV.P($P$4:P262)/SQRT(COUNT($P$4:P262))</f>
        <v>#N/A</v>
      </c>
    </row>
    <row r="263" spans="1:18" ht="14.5" x14ac:dyDescent="0.35">
      <c r="A263" s="47">
        <v>260</v>
      </c>
      <c r="B263" s="48">
        <f t="shared" ca="1" si="32"/>
        <v>0.4106460900592071</v>
      </c>
      <c r="C263" s="49">
        <f ca="1">RANDBETWEEN(0,VLOOKUP($B263,IBusJSQ!$E$6:$G$24,3,TRUE))</f>
        <v>6</v>
      </c>
      <c r="D263" s="44">
        <f ca="1">RANDBETWEEN(0,VLOOKUP($B263,ItrainJSQ!$F$5:$G$9,2,TRUE))</f>
        <v>1</v>
      </c>
      <c r="E263" s="44" t="e">
        <f ca="1">RANDBETWEEN(0,VLOOKUP($B263,ItrainNP!$G$11:$G$16,2,TRUE))</f>
        <v>#N/A</v>
      </c>
      <c r="F263" s="44">
        <f t="shared" ca="1" si="33"/>
        <v>27</v>
      </c>
      <c r="G263" s="44">
        <f t="shared" ca="1" si="34"/>
        <v>8</v>
      </c>
      <c r="H263" s="44">
        <f t="shared" ca="1" si="35"/>
        <v>4</v>
      </c>
      <c r="I263" s="50">
        <f t="shared" ca="1" si="36"/>
        <v>0.43356275672587374</v>
      </c>
      <c r="J263" s="50" t="e">
        <f t="shared" ca="1" si="37"/>
        <v>#N/A</v>
      </c>
      <c r="K263" s="52">
        <f t="shared" ca="1" si="38"/>
        <v>32.999999999999964</v>
      </c>
      <c r="L263" s="52" t="e">
        <f t="shared" ca="1" si="39"/>
        <v>#N/A</v>
      </c>
      <c r="M263" s="44">
        <f ca="1">AVERAGE($K$4:K263)</f>
        <v>32.40384615384616</v>
      </c>
      <c r="N263" s="44">
        <f ca="1">M263 + 1.96 * _xlfn.STDEV.P($M$4:M263)/SQRT(COUNT($M$4:M263))</f>
        <v>32.468245555259521</v>
      </c>
      <c r="O263" s="44">
        <f ca="1">M263 - 1.96 * _xlfn.STDEV.P($M$4:M263)/SQRT(COUNT($M$4:M263))</f>
        <v>32.339446752432799</v>
      </c>
      <c r="P263" s="44" t="e">
        <f ca="1">AVERAGE($L$4:L263)</f>
        <v>#N/A</v>
      </c>
      <c r="Q263" s="44" t="e">
        <f ca="1">P263 + 1.96 * _xlfn.STDEV.P($P$4:P263)/SQRT(COUNT($P$4:P263))</f>
        <v>#N/A</v>
      </c>
      <c r="R263" s="44" t="e">
        <f ca="1">P263 - 1.96 * _xlfn.STDEV.P($P$4:P263)/SQRT(COUNT($P$4:P263))</f>
        <v>#N/A</v>
      </c>
    </row>
    <row r="264" spans="1:18" ht="14.5" x14ac:dyDescent="0.35">
      <c r="A264" s="47">
        <v>261</v>
      </c>
      <c r="B264" s="48">
        <f t="shared" ca="1" si="32"/>
        <v>0.60621606998040023</v>
      </c>
      <c r="C264" s="49">
        <f ca="1">RANDBETWEEN(0,VLOOKUP($B264,IBusJSQ!$E$6:$G$24,3,TRUE))</f>
        <v>7</v>
      </c>
      <c r="D264" s="44">
        <f ca="1">RANDBETWEEN(0,VLOOKUP($B264,ItrainJSQ!$F$5:$G$9,2,TRUE))</f>
        <v>0</v>
      </c>
      <c r="E264" s="44" t="e">
        <f ca="1">RANDBETWEEN(0,VLOOKUP($B264,ItrainNP!$G$11:$G$16,2,TRUE))</f>
        <v>#N/A</v>
      </c>
      <c r="F264" s="44">
        <f t="shared" ca="1" si="33"/>
        <v>29</v>
      </c>
      <c r="G264" s="44">
        <f t="shared" ca="1" si="34"/>
        <v>7</v>
      </c>
      <c r="H264" s="44">
        <f t="shared" ca="1" si="35"/>
        <v>5</v>
      </c>
      <c r="I264" s="50">
        <f t="shared" ca="1" si="36"/>
        <v>0.63121606998040025</v>
      </c>
      <c r="J264" s="50" t="e">
        <f t="shared" ca="1" si="37"/>
        <v>#N/A</v>
      </c>
      <c r="K264" s="52">
        <f t="shared" ca="1" si="38"/>
        <v>36.000000000000028</v>
      </c>
      <c r="L264" s="52" t="e">
        <f t="shared" ca="1" si="39"/>
        <v>#N/A</v>
      </c>
      <c r="M264" s="44">
        <f ca="1">AVERAGE($K$4:K264)</f>
        <v>32.417624521072803</v>
      </c>
      <c r="N264" s="44">
        <f ca="1">M264 + 1.96 * _xlfn.STDEV.P($M$4:M264)/SQRT(COUNT($M$4:M264))</f>
        <v>32.481777183004617</v>
      </c>
      <c r="O264" s="44">
        <f ca="1">M264 - 1.96 * _xlfn.STDEV.P($M$4:M264)/SQRT(COUNT($M$4:M264))</f>
        <v>32.353471859140988</v>
      </c>
      <c r="P264" s="44" t="e">
        <f ca="1">AVERAGE($L$4:L264)</f>
        <v>#N/A</v>
      </c>
      <c r="Q264" s="44" t="e">
        <f ca="1">P264 + 1.96 * _xlfn.STDEV.P($P$4:P264)/SQRT(COUNT($P$4:P264))</f>
        <v>#N/A</v>
      </c>
      <c r="R264" s="44" t="e">
        <f ca="1">P264 - 1.96 * _xlfn.STDEV.P($P$4:P264)/SQRT(COUNT($P$4:P264))</f>
        <v>#N/A</v>
      </c>
    </row>
    <row r="265" spans="1:18" ht="14.5" x14ac:dyDescent="0.35">
      <c r="A265" s="47">
        <v>262</v>
      </c>
      <c r="B265" s="48">
        <f t="shared" ca="1" si="32"/>
        <v>0.64862478508869414</v>
      </c>
      <c r="C265" s="49">
        <f ca="1">RANDBETWEEN(0,VLOOKUP($B265,IBusJSQ!$E$6:$G$24,3,TRUE))</f>
        <v>12</v>
      </c>
      <c r="D265" s="44">
        <f ca="1">RANDBETWEEN(0,VLOOKUP($B265,ItrainJSQ!$F$5:$G$9,2,TRUE))</f>
        <v>2</v>
      </c>
      <c r="E265" s="44" t="e">
        <f ca="1">RANDBETWEEN(0,VLOOKUP($B265,ItrainNP!$G$11:$G$16,2,TRUE))</f>
        <v>#N/A</v>
      </c>
      <c r="F265" s="44">
        <f t="shared" ca="1" si="33"/>
        <v>28</v>
      </c>
      <c r="G265" s="44">
        <f t="shared" ca="1" si="34"/>
        <v>7</v>
      </c>
      <c r="H265" s="44">
        <f t="shared" ca="1" si="35"/>
        <v>5</v>
      </c>
      <c r="I265" s="50">
        <f t="shared" ca="1" si="36"/>
        <v>0.67640256286647193</v>
      </c>
      <c r="J265" s="50" t="e">
        <f t="shared" ca="1" si="37"/>
        <v>#N/A</v>
      </c>
      <c r="K265" s="52">
        <f t="shared" ca="1" si="38"/>
        <v>40.000000000000014</v>
      </c>
      <c r="L265" s="52" t="e">
        <f t="shared" ca="1" si="39"/>
        <v>#N/A</v>
      </c>
      <c r="M265" s="44">
        <f ca="1">AVERAGE($K$4:K265)</f>
        <v>32.446564885496187</v>
      </c>
      <c r="N265" s="44">
        <f ca="1">M265 + 1.96 * _xlfn.STDEV.P($M$4:M265)/SQRT(COUNT($M$4:M265))</f>
        <v>32.510473009901403</v>
      </c>
      <c r="O265" s="44">
        <f ca="1">M265 - 1.96 * _xlfn.STDEV.P($M$4:M265)/SQRT(COUNT($M$4:M265))</f>
        <v>32.382656761090971</v>
      </c>
      <c r="P265" s="44" t="e">
        <f ca="1">AVERAGE($L$4:L265)</f>
        <v>#N/A</v>
      </c>
      <c r="Q265" s="44" t="e">
        <f ca="1">P265 + 1.96 * _xlfn.STDEV.P($P$4:P265)/SQRT(COUNT($P$4:P265))</f>
        <v>#N/A</v>
      </c>
      <c r="R265" s="44" t="e">
        <f ca="1">P265 - 1.96 * _xlfn.STDEV.P($P$4:P265)/SQRT(COUNT($P$4:P265))</f>
        <v>#N/A</v>
      </c>
    </row>
    <row r="266" spans="1:18" ht="14.5" x14ac:dyDescent="0.35">
      <c r="A266" s="47">
        <v>263</v>
      </c>
      <c r="B266" s="48">
        <f t="shared" ca="1" si="32"/>
        <v>0.48065456844502036</v>
      </c>
      <c r="C266" s="49">
        <f ca="1">RANDBETWEEN(0,VLOOKUP($B266,IBusJSQ!$E$6:$G$24,3,TRUE))</f>
        <v>2</v>
      </c>
      <c r="D266" s="44">
        <f ca="1">RANDBETWEEN(0,VLOOKUP($B266,ItrainJSQ!$F$5:$G$9,2,TRUE))</f>
        <v>3</v>
      </c>
      <c r="E266" s="44" t="e">
        <f ca="1">RANDBETWEEN(0,VLOOKUP($B266,ItrainNP!$G$11:$G$16,2,TRUE))</f>
        <v>#N/A</v>
      </c>
      <c r="F266" s="44">
        <f t="shared" ca="1" si="33"/>
        <v>24</v>
      </c>
      <c r="G266" s="44">
        <f t="shared" ca="1" si="34"/>
        <v>8</v>
      </c>
      <c r="H266" s="44">
        <f t="shared" ca="1" si="35"/>
        <v>5</v>
      </c>
      <c r="I266" s="50">
        <f t="shared" ca="1" si="36"/>
        <v>0.49871012400057591</v>
      </c>
      <c r="J266" s="50" t="e">
        <f t="shared" ca="1" si="37"/>
        <v>#N/A</v>
      </c>
      <c r="K266" s="52">
        <f t="shared" ca="1" si="38"/>
        <v>25.999999999999986</v>
      </c>
      <c r="L266" s="52" t="e">
        <f t="shared" ca="1" si="39"/>
        <v>#N/A</v>
      </c>
      <c r="M266" s="44">
        <f ca="1">AVERAGE($K$4:K266)</f>
        <v>32.422053231939174</v>
      </c>
      <c r="N266" s="44">
        <f ca="1">M266 + 1.96 * _xlfn.STDEV.P($M$4:M266)/SQRT(COUNT($M$4:M266))</f>
        <v>32.485718362323013</v>
      </c>
      <c r="O266" s="44">
        <f ca="1">M266 - 1.96 * _xlfn.STDEV.P($M$4:M266)/SQRT(COUNT($M$4:M266))</f>
        <v>32.358388101555335</v>
      </c>
      <c r="P266" s="44" t="e">
        <f ca="1">AVERAGE($L$4:L266)</f>
        <v>#N/A</v>
      </c>
      <c r="Q266" s="44" t="e">
        <f ca="1">P266 + 1.96 * _xlfn.STDEV.P($P$4:P266)/SQRT(COUNT($P$4:P266))</f>
        <v>#N/A</v>
      </c>
      <c r="R266" s="44" t="e">
        <f ca="1">P266 - 1.96 * _xlfn.STDEV.P($P$4:P266)/SQRT(COUNT($P$4:P266))</f>
        <v>#N/A</v>
      </c>
    </row>
    <row r="267" spans="1:18" ht="14.5" x14ac:dyDescent="0.35">
      <c r="A267" s="47">
        <v>264</v>
      </c>
      <c r="B267" s="48">
        <f t="shared" ca="1" si="32"/>
        <v>0.45179136054189678</v>
      </c>
      <c r="C267" s="49">
        <f ca="1">RANDBETWEEN(0,VLOOKUP($B267,IBusJSQ!$E$6:$G$24,3,TRUE))</f>
        <v>4</v>
      </c>
      <c r="D267" s="44">
        <f ca="1">RANDBETWEEN(0,VLOOKUP($B267,ItrainJSQ!$F$5:$G$9,2,TRUE))</f>
        <v>3</v>
      </c>
      <c r="E267" s="44" t="e">
        <f ca="1">RANDBETWEEN(0,VLOOKUP($B267,ItrainNP!$G$11:$G$16,2,TRUE))</f>
        <v>#N/A</v>
      </c>
      <c r="F267" s="44">
        <f t="shared" ca="1" si="33"/>
        <v>27</v>
      </c>
      <c r="G267" s="44">
        <f t="shared" ca="1" si="34"/>
        <v>8</v>
      </c>
      <c r="H267" s="44">
        <f t="shared" ca="1" si="35"/>
        <v>5</v>
      </c>
      <c r="I267" s="50">
        <f t="shared" ca="1" si="36"/>
        <v>0.47331913831967454</v>
      </c>
      <c r="J267" s="50" t="e">
        <f t="shared" ca="1" si="37"/>
        <v>#N/A</v>
      </c>
      <c r="K267" s="52">
        <f t="shared" ca="1" si="38"/>
        <v>30.999999999999972</v>
      </c>
      <c r="L267" s="52" t="e">
        <f t="shared" ca="1" si="39"/>
        <v>#N/A</v>
      </c>
      <c r="M267" s="44">
        <f ca="1">AVERAGE($K$4:K267)</f>
        <v>32.416666666666671</v>
      </c>
      <c r="N267" s="44">
        <f ca="1">M267 + 1.96 * _xlfn.STDEV.P($M$4:M267)/SQRT(COUNT($M$4:M267))</f>
        <v>32.480090644961543</v>
      </c>
      <c r="O267" s="44">
        <f ca="1">M267 - 1.96 * _xlfn.STDEV.P($M$4:M267)/SQRT(COUNT($M$4:M267))</f>
        <v>32.3532426883718</v>
      </c>
      <c r="P267" s="44" t="e">
        <f ca="1">AVERAGE($L$4:L267)</f>
        <v>#N/A</v>
      </c>
      <c r="Q267" s="44" t="e">
        <f ca="1">P267 + 1.96 * _xlfn.STDEV.P($P$4:P267)/SQRT(COUNT($P$4:P267))</f>
        <v>#N/A</v>
      </c>
      <c r="R267" s="44" t="e">
        <f ca="1">P267 - 1.96 * _xlfn.STDEV.P($P$4:P267)/SQRT(COUNT($P$4:P267))</f>
        <v>#N/A</v>
      </c>
    </row>
    <row r="268" spans="1:18" ht="14.5" x14ac:dyDescent="0.35">
      <c r="A268" s="47">
        <v>265</v>
      </c>
      <c r="B268" s="48">
        <f t="shared" ca="1" si="32"/>
        <v>0.66882234047844591</v>
      </c>
      <c r="C268" s="49">
        <f ca="1">RANDBETWEEN(0,VLOOKUP($B268,IBusJSQ!$E$6:$G$24,3,TRUE))</f>
        <v>7</v>
      </c>
      <c r="D268" s="44">
        <f ca="1">RANDBETWEEN(0,VLOOKUP($B268,ItrainJSQ!$F$5:$G$9,2,TRUE))</f>
        <v>0</v>
      </c>
      <c r="E268" s="44" t="e">
        <f ca="1">RANDBETWEEN(0,VLOOKUP($B268,ItrainNP!$G$11:$G$16,2,TRUE))</f>
        <v>#N/A</v>
      </c>
      <c r="F268" s="44">
        <f t="shared" ca="1" si="33"/>
        <v>28</v>
      </c>
      <c r="G268" s="44">
        <f t="shared" ca="1" si="34"/>
        <v>7</v>
      </c>
      <c r="H268" s="44">
        <f t="shared" ca="1" si="35"/>
        <v>5</v>
      </c>
      <c r="I268" s="50">
        <f t="shared" ca="1" si="36"/>
        <v>0.69312789603400149</v>
      </c>
      <c r="J268" s="50" t="e">
        <f t="shared" ca="1" si="37"/>
        <v>#N/A</v>
      </c>
      <c r="K268" s="52">
        <f t="shared" ca="1" si="38"/>
        <v>35.000000000000036</v>
      </c>
      <c r="L268" s="52" t="e">
        <f t="shared" ca="1" si="39"/>
        <v>#N/A</v>
      </c>
      <c r="M268" s="44">
        <f ca="1">AVERAGE($K$4:K268)</f>
        <v>32.426415094339632</v>
      </c>
      <c r="N268" s="44">
        <f ca="1">M268 + 1.96 * _xlfn.STDEV.P($M$4:M268)/SQRT(COUNT($M$4:M268))</f>
        <v>32.489599757001542</v>
      </c>
      <c r="O268" s="44">
        <f ca="1">M268 - 1.96 * _xlfn.STDEV.P($M$4:M268)/SQRT(COUNT($M$4:M268))</f>
        <v>32.363230431677721</v>
      </c>
      <c r="P268" s="44" t="e">
        <f ca="1">AVERAGE($L$4:L268)</f>
        <v>#N/A</v>
      </c>
      <c r="Q268" s="44" t="e">
        <f ca="1">P268 + 1.96 * _xlfn.STDEV.P($P$4:P268)/SQRT(COUNT($P$4:P268))</f>
        <v>#N/A</v>
      </c>
      <c r="R268" s="44" t="e">
        <f ca="1">P268 - 1.96 * _xlfn.STDEV.P($P$4:P268)/SQRT(COUNT($P$4:P268))</f>
        <v>#N/A</v>
      </c>
    </row>
    <row r="269" spans="1:18" ht="14.5" x14ac:dyDescent="0.35">
      <c r="A269" s="47">
        <v>266</v>
      </c>
      <c r="B269" s="48">
        <f t="shared" ca="1" si="32"/>
        <v>0.42612025662259412</v>
      </c>
      <c r="C269" s="49">
        <f ca="1">RANDBETWEEN(0,VLOOKUP($B269,IBusJSQ!$E$6:$G$24,3,TRUE))</f>
        <v>8</v>
      </c>
      <c r="D269" s="44">
        <f ca="1">RANDBETWEEN(0,VLOOKUP($B269,ItrainJSQ!$F$5:$G$9,2,TRUE))</f>
        <v>2</v>
      </c>
      <c r="E269" s="44" t="e">
        <f ca="1">RANDBETWEEN(0,VLOOKUP($B269,ItrainNP!$G$11:$G$16,2,TRUE))</f>
        <v>#N/A</v>
      </c>
      <c r="F269" s="44">
        <f t="shared" ca="1" si="33"/>
        <v>27</v>
      </c>
      <c r="G269" s="44">
        <f t="shared" ca="1" si="34"/>
        <v>7</v>
      </c>
      <c r="H269" s="44">
        <f t="shared" ca="1" si="35"/>
        <v>4</v>
      </c>
      <c r="I269" s="50">
        <f t="shared" ca="1" si="36"/>
        <v>0.4504258121781497</v>
      </c>
      <c r="J269" s="50" t="e">
        <f t="shared" ca="1" si="37"/>
        <v>#N/A</v>
      </c>
      <c r="K269" s="52">
        <f t="shared" ca="1" si="38"/>
        <v>35.000000000000036</v>
      </c>
      <c r="L269" s="52" t="e">
        <f t="shared" ca="1" si="39"/>
        <v>#N/A</v>
      </c>
      <c r="M269" s="44">
        <f ca="1">AVERAGE($K$4:K269)</f>
        <v>32.436090225563916</v>
      </c>
      <c r="N269" s="44">
        <f ca="1">M269 + 1.96 * _xlfn.STDEV.P($M$4:M269)/SQRT(COUNT($M$4:M269))</f>
        <v>32.499037468617075</v>
      </c>
      <c r="O269" s="44">
        <f ca="1">M269 - 1.96 * _xlfn.STDEV.P($M$4:M269)/SQRT(COUNT($M$4:M269))</f>
        <v>32.373142982510757</v>
      </c>
      <c r="P269" s="44" t="e">
        <f ca="1">AVERAGE($L$4:L269)</f>
        <v>#N/A</v>
      </c>
      <c r="Q269" s="44" t="e">
        <f ca="1">P269 + 1.96 * _xlfn.STDEV.P($P$4:P269)/SQRT(COUNT($P$4:P269))</f>
        <v>#N/A</v>
      </c>
      <c r="R269" s="44" t="e">
        <f ca="1">P269 - 1.96 * _xlfn.STDEV.P($P$4:P269)/SQRT(COUNT($P$4:P269))</f>
        <v>#N/A</v>
      </c>
    </row>
    <row r="270" spans="1:18" ht="14.5" x14ac:dyDescent="0.35">
      <c r="A270" s="47">
        <v>267</v>
      </c>
      <c r="B270" s="48">
        <f t="shared" ca="1" si="32"/>
        <v>0.37487010020134665</v>
      </c>
      <c r="C270" s="49">
        <f ca="1">RANDBETWEEN(0,VLOOKUP($B270,IBusJSQ!$E$6:$G$24,3,TRUE))</f>
        <v>7</v>
      </c>
      <c r="D270" s="44">
        <f ca="1">RANDBETWEEN(0,VLOOKUP($B270,ItrainJSQ!$F$5:$G$9,2,TRUE))</f>
        <v>2</v>
      </c>
      <c r="E270" s="44" t="e">
        <f ca="1">RANDBETWEEN(0,VLOOKUP($B270,ItrainNP!$G$11:$G$16,2,TRUE))</f>
        <v>#N/A</v>
      </c>
      <c r="F270" s="44">
        <f t="shared" ca="1" si="33"/>
        <v>26</v>
      </c>
      <c r="G270" s="44">
        <f t="shared" ca="1" si="34"/>
        <v>7</v>
      </c>
      <c r="H270" s="44">
        <f t="shared" ca="1" si="35"/>
        <v>4</v>
      </c>
      <c r="I270" s="50">
        <f t="shared" ca="1" si="36"/>
        <v>0.39778676686801329</v>
      </c>
      <c r="J270" s="50" t="e">
        <f t="shared" ca="1" si="37"/>
        <v>#N/A</v>
      </c>
      <c r="K270" s="52">
        <f t="shared" ca="1" si="38"/>
        <v>32.999999999999964</v>
      </c>
      <c r="L270" s="52" t="e">
        <f t="shared" ca="1" si="39"/>
        <v>#N/A</v>
      </c>
      <c r="M270" s="44">
        <f ca="1">AVERAGE($K$4:K270)</f>
        <v>32.438202247191015</v>
      </c>
      <c r="N270" s="44">
        <f ca="1">M270 + 1.96 * _xlfn.STDEV.P($M$4:M270)/SQRT(COUNT($M$4:M270))</f>
        <v>32.500913879786069</v>
      </c>
      <c r="O270" s="44">
        <f ca="1">M270 - 1.96 * _xlfn.STDEV.P($M$4:M270)/SQRT(COUNT($M$4:M270))</f>
        <v>32.375490614595961</v>
      </c>
      <c r="P270" s="44" t="e">
        <f ca="1">AVERAGE($L$4:L270)</f>
        <v>#N/A</v>
      </c>
      <c r="Q270" s="44" t="e">
        <f ca="1">P270 + 1.96 * _xlfn.STDEV.P($P$4:P270)/SQRT(COUNT($P$4:P270))</f>
        <v>#N/A</v>
      </c>
      <c r="R270" s="44" t="e">
        <f ca="1">P270 - 1.96 * _xlfn.STDEV.P($P$4:P270)/SQRT(COUNT($P$4:P270))</f>
        <v>#N/A</v>
      </c>
    </row>
    <row r="271" spans="1:18" ht="14.5" x14ac:dyDescent="0.35">
      <c r="A271" s="47">
        <v>268</v>
      </c>
      <c r="B271" s="48">
        <f t="shared" ca="1" si="32"/>
        <v>0.84608572522533909</v>
      </c>
      <c r="C271" s="49">
        <f ca="1">RANDBETWEEN(0,VLOOKUP($B271,IBusJSQ!$E$6:$G$24,3,TRUE))</f>
        <v>13</v>
      </c>
      <c r="D271" s="44">
        <f ca="1">RANDBETWEEN(0,VLOOKUP($B271,ItrainJSQ!$F$5:$G$9,2,TRUE))</f>
        <v>29842</v>
      </c>
      <c r="E271" s="44" t="e">
        <f ca="1">RANDBETWEEN(0,VLOOKUP($B271,ItrainNP!$G$11:$G$16,2,TRUE))</f>
        <v>#N/A</v>
      </c>
      <c r="F271" s="44">
        <f t="shared" ca="1" si="33"/>
        <v>24</v>
      </c>
      <c r="G271" s="44">
        <f t="shared" ca="1" si="34"/>
        <v>8</v>
      </c>
      <c r="H271" s="44">
        <f t="shared" ca="1" si="35"/>
        <v>5</v>
      </c>
      <c r="I271" s="50">
        <f t="shared" ca="1" si="36"/>
        <v>0.87178016966978356</v>
      </c>
      <c r="J271" s="50" t="e">
        <f t="shared" ca="1" si="37"/>
        <v>#N/A</v>
      </c>
      <c r="K271" s="52">
        <f t="shared" ca="1" si="38"/>
        <v>37.000000000000028</v>
      </c>
      <c r="L271" s="52" t="e">
        <f t="shared" ca="1" si="39"/>
        <v>#N/A</v>
      </c>
      <c r="M271" s="44">
        <f ca="1">AVERAGE($K$4:K271)</f>
        <v>32.455223880597025</v>
      </c>
      <c r="N271" s="44">
        <f ca="1">M271 + 1.96 * _xlfn.STDEV.P($M$4:M271)/SQRT(COUNT($M$4:M271))</f>
        <v>32.517702051518398</v>
      </c>
      <c r="O271" s="44">
        <f ca="1">M271 - 1.96 * _xlfn.STDEV.P($M$4:M271)/SQRT(COUNT($M$4:M271))</f>
        <v>32.392745709675651</v>
      </c>
      <c r="P271" s="44" t="e">
        <f ca="1">AVERAGE($L$4:L271)</f>
        <v>#N/A</v>
      </c>
      <c r="Q271" s="44" t="e">
        <f ca="1">P271 + 1.96 * _xlfn.STDEV.P($P$4:P271)/SQRT(COUNT($P$4:P271))</f>
        <v>#N/A</v>
      </c>
      <c r="R271" s="44" t="e">
        <f ca="1">P271 - 1.96 * _xlfn.STDEV.P($P$4:P271)/SQRT(COUNT($P$4:P271))</f>
        <v>#N/A</v>
      </c>
    </row>
    <row r="272" spans="1:18" ht="14.5" x14ac:dyDescent="0.35">
      <c r="A272" s="47">
        <v>269</v>
      </c>
      <c r="B272" s="48">
        <f t="shared" ca="1" si="32"/>
        <v>0.62803629610756517</v>
      </c>
      <c r="C272" s="49">
        <f ca="1">RANDBETWEEN(0,VLOOKUP($B272,IBusJSQ!$E$6:$G$24,3,TRUE))</f>
        <v>7</v>
      </c>
      <c r="D272" s="44">
        <f ca="1">RANDBETWEEN(0,VLOOKUP($B272,ItrainJSQ!$F$5:$G$9,2,TRUE))</f>
        <v>4</v>
      </c>
      <c r="E272" s="44" t="e">
        <f ca="1">RANDBETWEEN(0,VLOOKUP($B272,ItrainNP!$G$11:$G$16,2,TRUE))</f>
        <v>#N/A</v>
      </c>
      <c r="F272" s="44">
        <f t="shared" ca="1" si="33"/>
        <v>27</v>
      </c>
      <c r="G272" s="44">
        <f t="shared" ca="1" si="34"/>
        <v>7</v>
      </c>
      <c r="H272" s="44">
        <f t="shared" ca="1" si="35"/>
        <v>4</v>
      </c>
      <c r="I272" s="50">
        <f t="shared" ca="1" si="36"/>
        <v>0.65164740721867631</v>
      </c>
      <c r="J272" s="50" t="e">
        <f t="shared" ca="1" si="37"/>
        <v>#N/A</v>
      </c>
      <c r="K272" s="52">
        <f t="shared" ca="1" si="38"/>
        <v>34.000000000000043</v>
      </c>
      <c r="L272" s="52" t="e">
        <f t="shared" ca="1" si="39"/>
        <v>#N/A</v>
      </c>
      <c r="M272" s="44">
        <f ca="1">AVERAGE($K$4:K272)</f>
        <v>32.460966542750938</v>
      </c>
      <c r="N272" s="44">
        <f ca="1">M272 + 1.96 * _xlfn.STDEV.P($M$4:M272)/SQRT(COUNT($M$4:M272))</f>
        <v>32.523213170307606</v>
      </c>
      <c r="O272" s="44">
        <f ca="1">M272 - 1.96 * _xlfn.STDEV.P($M$4:M272)/SQRT(COUNT($M$4:M272))</f>
        <v>32.39871991519427</v>
      </c>
      <c r="P272" s="44" t="e">
        <f ca="1">AVERAGE($L$4:L272)</f>
        <v>#N/A</v>
      </c>
      <c r="Q272" s="44" t="e">
        <f ca="1">P272 + 1.96 * _xlfn.STDEV.P($P$4:P272)/SQRT(COUNT($P$4:P272))</f>
        <v>#N/A</v>
      </c>
      <c r="R272" s="44" t="e">
        <f ca="1">P272 - 1.96 * _xlfn.STDEV.P($P$4:P272)/SQRT(COUNT($P$4:P272))</f>
        <v>#N/A</v>
      </c>
    </row>
    <row r="273" spans="1:18" ht="14.5" x14ac:dyDescent="0.35">
      <c r="A273" s="47">
        <v>270</v>
      </c>
      <c r="B273" s="48">
        <f t="shared" ca="1" si="32"/>
        <v>0.41719658992745895</v>
      </c>
      <c r="C273" s="49">
        <f ca="1">RANDBETWEEN(0,VLOOKUP($B273,IBusJSQ!$E$6:$G$24,3,TRUE))</f>
        <v>7</v>
      </c>
      <c r="D273" s="44">
        <f ca="1">RANDBETWEEN(0,VLOOKUP($B273,ItrainJSQ!$F$5:$G$9,2,TRUE))</f>
        <v>3</v>
      </c>
      <c r="E273" s="44" t="e">
        <f ca="1">RANDBETWEEN(0,VLOOKUP($B273,ItrainNP!$G$11:$G$16,2,TRUE))</f>
        <v>#N/A</v>
      </c>
      <c r="F273" s="44">
        <f t="shared" ca="1" si="33"/>
        <v>24</v>
      </c>
      <c r="G273" s="44">
        <f t="shared" ca="1" si="34"/>
        <v>7</v>
      </c>
      <c r="H273" s="44">
        <f t="shared" ca="1" si="35"/>
        <v>5</v>
      </c>
      <c r="I273" s="50">
        <f t="shared" ca="1" si="36"/>
        <v>0.43872436770523671</v>
      </c>
      <c r="J273" s="50" t="e">
        <f t="shared" ca="1" si="37"/>
        <v>#N/A</v>
      </c>
      <c r="K273" s="52">
        <f t="shared" ca="1" si="38"/>
        <v>30.999999999999972</v>
      </c>
      <c r="L273" s="52" t="e">
        <f t="shared" ca="1" si="39"/>
        <v>#N/A</v>
      </c>
      <c r="M273" s="44">
        <f ca="1">AVERAGE($K$4:K273)</f>
        <v>32.455555555555563</v>
      </c>
      <c r="N273" s="44">
        <f ca="1">M273 + 1.96 * _xlfn.STDEV.P($M$4:M273)/SQRT(COUNT($M$4:M273))</f>
        <v>32.51757217442708</v>
      </c>
      <c r="O273" s="44">
        <f ca="1">M273 - 1.96 * _xlfn.STDEV.P($M$4:M273)/SQRT(COUNT($M$4:M273))</f>
        <v>32.393538936684045</v>
      </c>
      <c r="P273" s="44" t="e">
        <f ca="1">AVERAGE($L$4:L273)</f>
        <v>#N/A</v>
      </c>
      <c r="Q273" s="44" t="e">
        <f ca="1">P273 + 1.96 * _xlfn.STDEV.P($P$4:P273)/SQRT(COUNT($P$4:P273))</f>
        <v>#N/A</v>
      </c>
      <c r="R273" s="44" t="e">
        <f ca="1">P273 - 1.96 * _xlfn.STDEV.P($P$4:P273)/SQRT(COUNT($P$4:P273))</f>
        <v>#N/A</v>
      </c>
    </row>
    <row r="274" spans="1:18" ht="14.5" x14ac:dyDescent="0.35">
      <c r="A274" s="47">
        <v>271</v>
      </c>
      <c r="B274" s="48">
        <f t="shared" ca="1" si="32"/>
        <v>0.43837316013644145</v>
      </c>
      <c r="C274" s="49">
        <f ca="1">RANDBETWEEN(0,VLOOKUP($B274,IBusJSQ!$E$6:$G$24,3,TRUE))</f>
        <v>5</v>
      </c>
      <c r="D274" s="44">
        <f ca="1">RANDBETWEEN(0,VLOOKUP($B274,ItrainJSQ!$F$5:$G$9,2,TRUE))</f>
        <v>0</v>
      </c>
      <c r="E274" s="44" t="e">
        <f ca="1">RANDBETWEEN(0,VLOOKUP($B274,ItrainNP!$G$11:$G$16,2,TRUE))</f>
        <v>#N/A</v>
      </c>
      <c r="F274" s="44">
        <f t="shared" ca="1" si="33"/>
        <v>26</v>
      </c>
      <c r="G274" s="44">
        <f t="shared" ca="1" si="34"/>
        <v>7</v>
      </c>
      <c r="H274" s="44">
        <f t="shared" ca="1" si="35"/>
        <v>5</v>
      </c>
      <c r="I274" s="50">
        <f t="shared" ca="1" si="36"/>
        <v>0.45990093791421921</v>
      </c>
      <c r="J274" s="50" t="e">
        <f t="shared" ca="1" si="37"/>
        <v>#N/A</v>
      </c>
      <c r="K274" s="52">
        <f t="shared" ca="1" si="38"/>
        <v>30.999999999999972</v>
      </c>
      <c r="L274" s="52" t="e">
        <f t="shared" ca="1" si="39"/>
        <v>#N/A</v>
      </c>
      <c r="M274" s="44">
        <f ca="1">AVERAGE($K$4:K274)</f>
        <v>32.450184501845023</v>
      </c>
      <c r="N274" s="44">
        <f ca="1">M274 + 1.96 * _xlfn.STDEV.P($M$4:M274)/SQRT(COUNT($M$4:M274))</f>
        <v>32.511972657377115</v>
      </c>
      <c r="O274" s="44">
        <f ca="1">M274 - 1.96 * _xlfn.STDEV.P($M$4:M274)/SQRT(COUNT($M$4:M274))</f>
        <v>32.388396346312931</v>
      </c>
      <c r="P274" s="44" t="e">
        <f ca="1">AVERAGE($L$4:L274)</f>
        <v>#N/A</v>
      </c>
      <c r="Q274" s="44" t="e">
        <f ca="1">P274 + 1.96 * _xlfn.STDEV.P($P$4:P274)/SQRT(COUNT($P$4:P274))</f>
        <v>#N/A</v>
      </c>
      <c r="R274" s="44" t="e">
        <f ca="1">P274 - 1.96 * _xlfn.STDEV.P($P$4:P274)/SQRT(COUNT($P$4:P274))</f>
        <v>#N/A</v>
      </c>
    </row>
    <row r="275" spans="1:18" ht="14.5" x14ac:dyDescent="0.35">
      <c r="A275" s="47">
        <v>272</v>
      </c>
      <c r="B275" s="48">
        <f t="shared" ca="1" si="32"/>
        <v>0.57215179003808725</v>
      </c>
      <c r="C275" s="49">
        <f ca="1">RANDBETWEEN(0,VLOOKUP($B275,IBusJSQ!$E$6:$G$24,3,TRUE))</f>
        <v>5</v>
      </c>
      <c r="D275" s="44">
        <f ca="1">RANDBETWEEN(0,VLOOKUP($B275,ItrainJSQ!$F$5:$G$9,2,TRUE))</f>
        <v>3</v>
      </c>
      <c r="E275" s="44" t="e">
        <f ca="1">RANDBETWEEN(0,VLOOKUP($B275,ItrainNP!$G$11:$G$16,2,TRUE))</f>
        <v>#N/A</v>
      </c>
      <c r="F275" s="44">
        <f t="shared" ca="1" si="33"/>
        <v>29</v>
      </c>
      <c r="G275" s="44">
        <f t="shared" ca="1" si="34"/>
        <v>7</v>
      </c>
      <c r="H275" s="44">
        <f t="shared" ca="1" si="35"/>
        <v>5</v>
      </c>
      <c r="I275" s="50">
        <f t="shared" ca="1" si="36"/>
        <v>0.59576290114919839</v>
      </c>
      <c r="J275" s="50" t="e">
        <f t="shared" ca="1" si="37"/>
        <v>#N/A</v>
      </c>
      <c r="K275" s="52">
        <f t="shared" ca="1" si="38"/>
        <v>34.000000000000043</v>
      </c>
      <c r="L275" s="52" t="e">
        <f t="shared" ca="1" si="39"/>
        <v>#N/A</v>
      </c>
      <c r="M275" s="44">
        <f ca="1">AVERAGE($K$4:K275)</f>
        <v>32.455882352941181</v>
      </c>
      <c r="N275" s="44">
        <f ca="1">M275 + 1.96 * _xlfn.STDEV.P($M$4:M275)/SQRT(COUNT($M$4:M275))</f>
        <v>32.517443879116975</v>
      </c>
      <c r="O275" s="44">
        <f ca="1">M275 - 1.96 * _xlfn.STDEV.P($M$4:M275)/SQRT(COUNT($M$4:M275))</f>
        <v>32.394320826765387</v>
      </c>
      <c r="P275" s="44" t="e">
        <f ca="1">AVERAGE($L$4:L275)</f>
        <v>#N/A</v>
      </c>
      <c r="Q275" s="44" t="e">
        <f ca="1">P275 + 1.96 * _xlfn.STDEV.P($P$4:P275)/SQRT(COUNT($P$4:P275))</f>
        <v>#N/A</v>
      </c>
      <c r="R275" s="44" t="e">
        <f ca="1">P275 - 1.96 * _xlfn.STDEV.P($P$4:P275)/SQRT(COUNT($P$4:P275))</f>
        <v>#N/A</v>
      </c>
    </row>
    <row r="276" spans="1:18" ht="14.5" x14ac:dyDescent="0.35">
      <c r="A276" s="47">
        <v>273</v>
      </c>
      <c r="B276" s="48">
        <f t="shared" ca="1" si="32"/>
        <v>0.35565567644231827</v>
      </c>
      <c r="C276" s="49">
        <f ca="1">RANDBETWEEN(0,VLOOKUP($B276,IBusJSQ!$E$6:$G$24,3,TRUE))</f>
        <v>6</v>
      </c>
      <c r="D276" s="44">
        <f ca="1">RANDBETWEEN(0,VLOOKUP($B276,ItrainJSQ!$F$5:$G$9,2,TRUE))</f>
        <v>1</v>
      </c>
      <c r="E276" s="44" t="e">
        <f ca="1">RANDBETWEEN(0,VLOOKUP($B276,ItrainNP!$G$11:$G$16,2,TRUE))</f>
        <v>#N/A</v>
      </c>
      <c r="F276" s="44">
        <f t="shared" ca="1" si="33"/>
        <v>26</v>
      </c>
      <c r="G276" s="44">
        <f t="shared" ca="1" si="34"/>
        <v>8</v>
      </c>
      <c r="H276" s="44">
        <f t="shared" ca="1" si="35"/>
        <v>5</v>
      </c>
      <c r="I276" s="50">
        <f t="shared" ca="1" si="36"/>
        <v>0.37787789866454047</v>
      </c>
      <c r="J276" s="50" t="e">
        <f t="shared" ca="1" si="37"/>
        <v>#N/A</v>
      </c>
      <c r="K276" s="52">
        <f t="shared" ca="1" si="38"/>
        <v>31.999999999999964</v>
      </c>
      <c r="L276" s="52" t="e">
        <f t="shared" ca="1" si="39"/>
        <v>#N/A</v>
      </c>
      <c r="M276" s="44">
        <f ca="1">AVERAGE($K$4:K276)</f>
        <v>32.45421245421246</v>
      </c>
      <c r="N276" s="44">
        <f ca="1">M276 + 1.96 * _xlfn.STDEV.P($M$4:M276)/SQRT(COUNT($M$4:M276))</f>
        <v>32.51554895897916</v>
      </c>
      <c r="O276" s="44">
        <f ca="1">M276 - 1.96 * _xlfn.STDEV.P($M$4:M276)/SQRT(COUNT($M$4:M276))</f>
        <v>32.392875949445759</v>
      </c>
      <c r="P276" s="44" t="e">
        <f ca="1">AVERAGE($L$4:L276)</f>
        <v>#N/A</v>
      </c>
      <c r="Q276" s="44" t="e">
        <f ca="1">P276 + 1.96 * _xlfn.STDEV.P($P$4:P276)/SQRT(COUNT($P$4:P276))</f>
        <v>#N/A</v>
      </c>
      <c r="R276" s="44" t="e">
        <f ca="1">P276 - 1.96 * _xlfn.STDEV.P($P$4:P276)/SQRT(COUNT($P$4:P276))</f>
        <v>#N/A</v>
      </c>
    </row>
    <row r="277" spans="1:18" ht="14.5" x14ac:dyDescent="0.35">
      <c r="A277" s="47">
        <v>274</v>
      </c>
      <c r="B277" s="48">
        <f t="shared" ca="1" si="32"/>
        <v>0.53722560639640404</v>
      </c>
      <c r="C277" s="49">
        <f ca="1">RANDBETWEEN(0,VLOOKUP($B277,IBusJSQ!$E$6:$G$24,3,TRUE))</f>
        <v>10</v>
      </c>
      <c r="D277" s="44">
        <f ca="1">RANDBETWEEN(0,VLOOKUP($B277,ItrainJSQ!$F$5:$G$9,2,TRUE))</f>
        <v>4</v>
      </c>
      <c r="E277" s="44" t="e">
        <f ca="1">RANDBETWEEN(0,VLOOKUP($B277,ItrainNP!$G$11:$G$16,2,TRUE))</f>
        <v>#N/A</v>
      </c>
      <c r="F277" s="44">
        <f t="shared" ca="1" si="33"/>
        <v>25</v>
      </c>
      <c r="G277" s="44">
        <f t="shared" ca="1" si="34"/>
        <v>7</v>
      </c>
      <c r="H277" s="44">
        <f t="shared" ca="1" si="35"/>
        <v>5</v>
      </c>
      <c r="I277" s="50">
        <f t="shared" ca="1" si="36"/>
        <v>0.56153116195195962</v>
      </c>
      <c r="J277" s="50" t="e">
        <f t="shared" ca="1" si="37"/>
        <v>#N/A</v>
      </c>
      <c r="K277" s="52">
        <f t="shared" ca="1" si="38"/>
        <v>35.000000000000036</v>
      </c>
      <c r="L277" s="52" t="e">
        <f t="shared" ca="1" si="39"/>
        <v>#N/A</v>
      </c>
      <c r="M277" s="44">
        <f ca="1">AVERAGE($K$4:K277)</f>
        <v>32.463503649635044</v>
      </c>
      <c r="N277" s="44">
        <f ca="1">M277 + 1.96 * _xlfn.STDEV.P($M$4:M277)/SQRT(COUNT($M$4:M277))</f>
        <v>32.524617069144753</v>
      </c>
      <c r="O277" s="44">
        <f ca="1">M277 - 1.96 * _xlfn.STDEV.P($M$4:M277)/SQRT(COUNT($M$4:M277))</f>
        <v>32.402390230125334</v>
      </c>
      <c r="P277" s="44" t="e">
        <f ca="1">AVERAGE($L$4:L277)</f>
        <v>#N/A</v>
      </c>
      <c r="Q277" s="44" t="e">
        <f ca="1">P277 + 1.96 * _xlfn.STDEV.P($P$4:P277)/SQRT(COUNT($P$4:P277))</f>
        <v>#N/A</v>
      </c>
      <c r="R277" s="44" t="e">
        <f ca="1">P277 - 1.96 * _xlfn.STDEV.P($P$4:P277)/SQRT(COUNT($P$4:P277))</f>
        <v>#N/A</v>
      </c>
    </row>
    <row r="278" spans="1:18" ht="14.5" x14ac:dyDescent="0.35">
      <c r="A278" s="47">
        <v>275</v>
      </c>
      <c r="B278" s="48">
        <f t="shared" ca="1" si="32"/>
        <v>0.80885985365493918</v>
      </c>
      <c r="C278" s="49">
        <f ca="1">RANDBETWEEN(0,VLOOKUP($B278,IBusJSQ!$E$6:$G$24,3,TRUE))</f>
        <v>10</v>
      </c>
      <c r="D278" s="44">
        <f ca="1">RANDBETWEEN(0,VLOOKUP($B278,ItrainJSQ!$F$5:$G$9,2,TRUE))</f>
        <v>480</v>
      </c>
      <c r="E278" s="44" t="e">
        <f ca="1">RANDBETWEEN(0,VLOOKUP($B278,ItrainNP!$G$11:$G$16,2,TRUE))</f>
        <v>#N/A</v>
      </c>
      <c r="F278" s="44">
        <f t="shared" ca="1" si="33"/>
        <v>27</v>
      </c>
      <c r="G278" s="44">
        <f t="shared" ca="1" si="34"/>
        <v>8</v>
      </c>
      <c r="H278" s="44">
        <f t="shared" ca="1" si="35"/>
        <v>5</v>
      </c>
      <c r="I278" s="50">
        <f t="shared" ca="1" si="36"/>
        <v>0.83455429809938364</v>
      </c>
      <c r="J278" s="50" t="e">
        <f t="shared" ca="1" si="37"/>
        <v>#N/A</v>
      </c>
      <c r="K278" s="52">
        <f t="shared" ca="1" si="38"/>
        <v>37.000000000000028</v>
      </c>
      <c r="L278" s="52" t="e">
        <f t="shared" ca="1" si="39"/>
        <v>#N/A</v>
      </c>
      <c r="M278" s="44">
        <f ca="1">AVERAGE($K$4:K278)</f>
        <v>32.480000000000004</v>
      </c>
      <c r="N278" s="44">
        <f ca="1">M278 + 1.96 * _xlfn.STDEV.P($M$4:M278)/SQRT(COUNT($M$4:M278))</f>
        <v>32.540892651394891</v>
      </c>
      <c r="O278" s="44">
        <f ca="1">M278 - 1.96 * _xlfn.STDEV.P($M$4:M278)/SQRT(COUNT($M$4:M278))</f>
        <v>32.419107348605117</v>
      </c>
      <c r="P278" s="44" t="e">
        <f ca="1">AVERAGE($L$4:L278)</f>
        <v>#N/A</v>
      </c>
      <c r="Q278" s="44" t="e">
        <f ca="1">P278 + 1.96 * _xlfn.STDEV.P($P$4:P278)/SQRT(COUNT($P$4:P278))</f>
        <v>#N/A</v>
      </c>
      <c r="R278" s="44" t="e">
        <f ca="1">P278 - 1.96 * _xlfn.STDEV.P($P$4:P278)/SQRT(COUNT($P$4:P278))</f>
        <v>#N/A</v>
      </c>
    </row>
    <row r="279" spans="1:18" ht="14.5" x14ac:dyDescent="0.35">
      <c r="A279" s="47">
        <v>276</v>
      </c>
      <c r="B279" s="48">
        <f t="shared" ca="1" si="32"/>
        <v>0.35880485511552829</v>
      </c>
      <c r="C279" s="49">
        <f ca="1">RANDBETWEEN(0,VLOOKUP($B279,IBusJSQ!$E$6:$G$24,3,TRUE))</f>
        <v>2</v>
      </c>
      <c r="D279" s="44">
        <f ca="1">RANDBETWEEN(0,VLOOKUP($B279,ItrainJSQ!$F$5:$G$9,2,TRUE))</f>
        <v>1</v>
      </c>
      <c r="E279" s="44" t="e">
        <f ca="1">RANDBETWEEN(0,VLOOKUP($B279,ItrainNP!$G$11:$G$16,2,TRUE))</f>
        <v>#N/A</v>
      </c>
      <c r="F279" s="44">
        <f t="shared" ca="1" si="33"/>
        <v>24</v>
      </c>
      <c r="G279" s="44">
        <f t="shared" ca="1" si="34"/>
        <v>7</v>
      </c>
      <c r="H279" s="44">
        <f t="shared" ca="1" si="35"/>
        <v>4</v>
      </c>
      <c r="I279" s="50">
        <f t="shared" ca="1" si="36"/>
        <v>0.37686041067108383</v>
      </c>
      <c r="J279" s="50" t="e">
        <f t="shared" ca="1" si="37"/>
        <v>#N/A</v>
      </c>
      <c r="K279" s="52">
        <f t="shared" ca="1" si="38"/>
        <v>25.999999999999986</v>
      </c>
      <c r="L279" s="52" t="e">
        <f t="shared" ca="1" si="39"/>
        <v>#N/A</v>
      </c>
      <c r="M279" s="44">
        <f ca="1">AVERAGE($K$4:K279)</f>
        <v>32.456521739130444</v>
      </c>
      <c r="N279" s="44">
        <f ca="1">M279 + 1.96 * _xlfn.STDEV.P($M$4:M279)/SQRT(COUNT($M$4:M279))</f>
        <v>32.517194290586971</v>
      </c>
      <c r="O279" s="44">
        <f ca="1">M279 - 1.96 * _xlfn.STDEV.P($M$4:M279)/SQRT(COUNT($M$4:M279))</f>
        <v>32.395849187673917</v>
      </c>
      <c r="P279" s="44" t="e">
        <f ca="1">AVERAGE($L$4:L279)</f>
        <v>#N/A</v>
      </c>
      <c r="Q279" s="44" t="e">
        <f ca="1">P279 + 1.96 * _xlfn.STDEV.P($P$4:P279)/SQRT(COUNT($P$4:P279))</f>
        <v>#N/A</v>
      </c>
      <c r="R279" s="44" t="e">
        <f ca="1">P279 - 1.96 * _xlfn.STDEV.P($P$4:P279)/SQRT(COUNT($P$4:P279))</f>
        <v>#N/A</v>
      </c>
    </row>
    <row r="280" spans="1:18" ht="14.5" x14ac:dyDescent="0.35">
      <c r="A280" s="47">
        <v>277</v>
      </c>
      <c r="B280" s="48">
        <f t="shared" ca="1" si="32"/>
        <v>0.34453895918541061</v>
      </c>
      <c r="C280" s="49">
        <f ca="1">RANDBETWEEN(0,VLOOKUP($B280,IBusJSQ!$E$6:$G$24,3,TRUE))</f>
        <v>5</v>
      </c>
      <c r="D280" s="44">
        <f ca="1">RANDBETWEEN(0,VLOOKUP($B280,ItrainJSQ!$F$5:$G$9,2,TRUE))</f>
        <v>4</v>
      </c>
      <c r="E280" s="44" t="e">
        <f ca="1">RANDBETWEEN(0,VLOOKUP($B280,ItrainNP!$G$11:$G$16,2,TRUE))</f>
        <v>#N/A</v>
      </c>
      <c r="F280" s="44">
        <f t="shared" ca="1" si="33"/>
        <v>25</v>
      </c>
      <c r="G280" s="44">
        <f t="shared" ca="1" si="34"/>
        <v>7</v>
      </c>
      <c r="H280" s="44">
        <f t="shared" ca="1" si="35"/>
        <v>4</v>
      </c>
      <c r="I280" s="50">
        <f t="shared" ca="1" si="36"/>
        <v>0.36537229251874392</v>
      </c>
      <c r="J280" s="50" t="e">
        <f t="shared" ca="1" si="37"/>
        <v>#N/A</v>
      </c>
      <c r="K280" s="52">
        <f t="shared" ca="1" si="38"/>
        <v>29.999999999999972</v>
      </c>
      <c r="L280" s="52" t="e">
        <f t="shared" ca="1" si="39"/>
        <v>#N/A</v>
      </c>
      <c r="M280" s="44">
        <f ca="1">AVERAGE($K$4:K280)</f>
        <v>32.447653429602894</v>
      </c>
      <c r="N280" s="44">
        <f ca="1">M280 + 1.96 * _xlfn.STDEV.P($M$4:M280)/SQRT(COUNT($M$4:M280))</f>
        <v>32.508107239174407</v>
      </c>
      <c r="O280" s="44">
        <f ca="1">M280 - 1.96 * _xlfn.STDEV.P($M$4:M280)/SQRT(COUNT($M$4:M280))</f>
        <v>32.387199620031382</v>
      </c>
      <c r="P280" s="44" t="e">
        <f ca="1">AVERAGE($L$4:L280)</f>
        <v>#N/A</v>
      </c>
      <c r="Q280" s="44" t="e">
        <f ca="1">P280 + 1.96 * _xlfn.STDEV.P($P$4:P280)/SQRT(COUNT($P$4:P280))</f>
        <v>#N/A</v>
      </c>
      <c r="R280" s="44" t="e">
        <f ca="1">P280 - 1.96 * _xlfn.STDEV.P($P$4:P280)/SQRT(COUNT($P$4:P280))</f>
        <v>#N/A</v>
      </c>
    </row>
    <row r="281" spans="1:18" ht="14.5" x14ac:dyDescent="0.35">
      <c r="A281" s="47">
        <v>278</v>
      </c>
      <c r="B281" s="48">
        <f t="shared" ca="1" si="32"/>
        <v>0.80461534218742037</v>
      </c>
      <c r="C281" s="49">
        <f ca="1">RANDBETWEEN(0,VLOOKUP($B281,IBusJSQ!$E$6:$G$24,3,TRUE))</f>
        <v>3</v>
      </c>
      <c r="D281" s="44">
        <f ca="1">RANDBETWEEN(0,VLOOKUP($B281,ItrainJSQ!$F$5:$G$9,2,TRUE))</f>
        <v>35466</v>
      </c>
      <c r="E281" s="44" t="e">
        <f ca="1">RANDBETWEEN(0,VLOOKUP($B281,ItrainNP!$G$11:$G$16,2,TRUE))</f>
        <v>#N/A</v>
      </c>
      <c r="F281" s="44">
        <f t="shared" ca="1" si="33"/>
        <v>25</v>
      </c>
      <c r="G281" s="44">
        <f t="shared" ca="1" si="34"/>
        <v>7</v>
      </c>
      <c r="H281" s="44">
        <f t="shared" ca="1" si="35"/>
        <v>5</v>
      </c>
      <c r="I281" s="50">
        <f t="shared" ca="1" si="36"/>
        <v>0.82405978663186485</v>
      </c>
      <c r="J281" s="50" t="e">
        <f t="shared" ca="1" si="37"/>
        <v>#N/A</v>
      </c>
      <c r="K281" s="52">
        <f t="shared" ca="1" si="38"/>
        <v>28.00000000000006</v>
      </c>
      <c r="L281" s="52" t="e">
        <f t="shared" ca="1" si="39"/>
        <v>#N/A</v>
      </c>
      <c r="M281" s="44">
        <f ca="1">AVERAGE($K$4:K281)</f>
        <v>32.431654676259001</v>
      </c>
      <c r="N281" s="44">
        <f ca="1">M281 + 1.96 * _xlfn.STDEV.P($M$4:M281)/SQRT(COUNT($M$4:M281))</f>
        <v>32.491891071712914</v>
      </c>
      <c r="O281" s="44">
        <f ca="1">M281 - 1.96 * _xlfn.STDEV.P($M$4:M281)/SQRT(COUNT($M$4:M281))</f>
        <v>32.371418280805088</v>
      </c>
      <c r="P281" s="44" t="e">
        <f ca="1">AVERAGE($L$4:L281)</f>
        <v>#N/A</v>
      </c>
      <c r="Q281" s="44" t="e">
        <f ca="1">P281 + 1.96 * _xlfn.STDEV.P($P$4:P281)/SQRT(COUNT($P$4:P281))</f>
        <v>#N/A</v>
      </c>
      <c r="R281" s="44" t="e">
        <f ca="1">P281 - 1.96 * _xlfn.STDEV.P($P$4:P281)/SQRT(COUNT($P$4:P281))</f>
        <v>#N/A</v>
      </c>
    </row>
    <row r="282" spans="1:18" ht="14.5" x14ac:dyDescent="0.35">
      <c r="A282" s="47">
        <v>279</v>
      </c>
      <c r="B282" s="48">
        <f t="shared" ca="1" si="32"/>
        <v>0.64367589689114257</v>
      </c>
      <c r="C282" s="49">
        <f ca="1">RANDBETWEEN(0,VLOOKUP($B282,IBusJSQ!$E$6:$G$24,3,TRUE))</f>
        <v>7</v>
      </c>
      <c r="D282" s="44">
        <f ca="1">RANDBETWEEN(0,VLOOKUP($B282,ItrainJSQ!$F$5:$G$9,2,TRUE))</f>
        <v>0</v>
      </c>
      <c r="E282" s="44" t="e">
        <f ca="1">RANDBETWEEN(0,VLOOKUP($B282,ItrainNP!$G$11:$G$16,2,TRUE))</f>
        <v>#N/A</v>
      </c>
      <c r="F282" s="44">
        <f t="shared" ca="1" si="33"/>
        <v>29</v>
      </c>
      <c r="G282" s="44">
        <f t="shared" ca="1" si="34"/>
        <v>8</v>
      </c>
      <c r="H282" s="44">
        <f t="shared" ca="1" si="35"/>
        <v>4</v>
      </c>
      <c r="I282" s="50">
        <f t="shared" ca="1" si="36"/>
        <v>0.6686758968911426</v>
      </c>
      <c r="J282" s="50" t="e">
        <f t="shared" ca="1" si="37"/>
        <v>#N/A</v>
      </c>
      <c r="K282" s="52">
        <f t="shared" ca="1" si="38"/>
        <v>36.000000000000028</v>
      </c>
      <c r="L282" s="52" t="e">
        <f t="shared" ca="1" si="39"/>
        <v>#N/A</v>
      </c>
      <c r="M282" s="44">
        <f ca="1">AVERAGE($K$4:K282)</f>
        <v>32.44444444444445</v>
      </c>
      <c r="N282" s="44">
        <f ca="1">M282 + 1.96 * _xlfn.STDEV.P($M$4:M282)/SQRT(COUNT($M$4:M282))</f>
        <v>32.50446516098512</v>
      </c>
      <c r="O282" s="44">
        <f ca="1">M282 - 1.96 * _xlfn.STDEV.P($M$4:M282)/SQRT(COUNT($M$4:M282))</f>
        <v>32.38442372790378</v>
      </c>
      <c r="P282" s="44" t="e">
        <f ca="1">AVERAGE($L$4:L282)</f>
        <v>#N/A</v>
      </c>
      <c r="Q282" s="44" t="e">
        <f ca="1">P282 + 1.96 * _xlfn.STDEV.P($P$4:P282)/SQRT(COUNT($P$4:P282))</f>
        <v>#N/A</v>
      </c>
      <c r="R282" s="44" t="e">
        <f ca="1">P282 - 1.96 * _xlfn.STDEV.P($P$4:P282)/SQRT(COUNT($P$4:P282))</f>
        <v>#N/A</v>
      </c>
    </row>
    <row r="283" spans="1:18" ht="14.5" x14ac:dyDescent="0.35">
      <c r="A283" s="47">
        <v>280</v>
      </c>
      <c r="B283" s="48">
        <f t="shared" ca="1" si="32"/>
        <v>0.43283630606710216</v>
      </c>
      <c r="C283" s="49">
        <f ca="1">RANDBETWEEN(0,VLOOKUP($B283,IBusJSQ!$E$6:$G$24,3,TRUE))</f>
        <v>0</v>
      </c>
      <c r="D283" s="44">
        <f ca="1">RANDBETWEEN(0,VLOOKUP($B283,ItrainJSQ!$F$5:$G$9,2,TRUE))</f>
        <v>4</v>
      </c>
      <c r="E283" s="44" t="e">
        <f ca="1">RANDBETWEEN(0,VLOOKUP($B283,ItrainNP!$G$11:$G$16,2,TRUE))</f>
        <v>#N/A</v>
      </c>
      <c r="F283" s="44">
        <f t="shared" ca="1" si="33"/>
        <v>24</v>
      </c>
      <c r="G283" s="44">
        <f t="shared" ca="1" si="34"/>
        <v>8</v>
      </c>
      <c r="H283" s="44">
        <f t="shared" ca="1" si="35"/>
        <v>5</v>
      </c>
      <c r="I283" s="50">
        <f t="shared" ca="1" si="36"/>
        <v>0.44950297273376882</v>
      </c>
      <c r="J283" s="50" t="e">
        <f t="shared" ca="1" si="37"/>
        <v>#N/A</v>
      </c>
      <c r="K283" s="52">
        <f t="shared" ca="1" si="38"/>
        <v>23.999999999999993</v>
      </c>
      <c r="L283" s="52" t="e">
        <f t="shared" ca="1" si="39"/>
        <v>#N/A</v>
      </c>
      <c r="M283" s="44">
        <f ca="1">AVERAGE($K$4:K283)</f>
        <v>32.414285714285718</v>
      </c>
      <c r="N283" s="44">
        <f ca="1">M283 + 1.96 * _xlfn.STDEV.P($M$4:M283)/SQRT(COUNT($M$4:M283))</f>
        <v>32.474092090871125</v>
      </c>
      <c r="O283" s="44">
        <f ca="1">M283 - 1.96 * _xlfn.STDEV.P($M$4:M283)/SQRT(COUNT($M$4:M283))</f>
        <v>32.354479337700312</v>
      </c>
      <c r="P283" s="44" t="e">
        <f ca="1">AVERAGE($L$4:L283)</f>
        <v>#N/A</v>
      </c>
      <c r="Q283" s="44" t="e">
        <f ca="1">P283 + 1.96 * _xlfn.STDEV.P($P$4:P283)/SQRT(COUNT($P$4:P283))</f>
        <v>#N/A</v>
      </c>
      <c r="R283" s="44" t="e">
        <f ca="1">P283 - 1.96 * _xlfn.STDEV.P($P$4:P283)/SQRT(COUNT($P$4:P283))</f>
        <v>#N/A</v>
      </c>
    </row>
    <row r="284" spans="1:18" ht="14.5" x14ac:dyDescent="0.35">
      <c r="A284" s="47">
        <v>281</v>
      </c>
      <c r="B284" s="48">
        <f t="shared" ca="1" si="32"/>
        <v>0.53347326121258321</v>
      </c>
      <c r="C284" s="49">
        <f ca="1">RANDBETWEEN(0,VLOOKUP($B284,IBusJSQ!$E$6:$G$24,3,TRUE))</f>
        <v>6</v>
      </c>
      <c r="D284" s="44">
        <f ca="1">RANDBETWEEN(0,VLOOKUP($B284,ItrainJSQ!$F$5:$G$9,2,TRUE))</f>
        <v>4</v>
      </c>
      <c r="E284" s="44" t="e">
        <f ca="1">RANDBETWEEN(0,VLOOKUP($B284,ItrainNP!$G$11:$G$16,2,TRUE))</f>
        <v>#N/A</v>
      </c>
      <c r="F284" s="44">
        <f t="shared" ca="1" si="33"/>
        <v>24</v>
      </c>
      <c r="G284" s="44">
        <f t="shared" ca="1" si="34"/>
        <v>8</v>
      </c>
      <c r="H284" s="44">
        <f t="shared" ca="1" si="35"/>
        <v>5</v>
      </c>
      <c r="I284" s="50">
        <f t="shared" ca="1" si="36"/>
        <v>0.55430659454591658</v>
      </c>
      <c r="J284" s="50" t="e">
        <f t="shared" ca="1" si="37"/>
        <v>#N/A</v>
      </c>
      <c r="K284" s="52">
        <f t="shared" ca="1" si="38"/>
        <v>30.000000000000053</v>
      </c>
      <c r="L284" s="52" t="e">
        <f t="shared" ca="1" si="39"/>
        <v>#N/A</v>
      </c>
      <c r="M284" s="44">
        <f ca="1">AVERAGE($K$4:K284)</f>
        <v>32.405693950177941</v>
      </c>
      <c r="N284" s="44">
        <f ca="1">M284 + 1.96 * _xlfn.STDEV.P($M$4:M284)/SQRT(COUNT($M$4:M284))</f>
        <v>32.465287590683481</v>
      </c>
      <c r="O284" s="44">
        <f ca="1">M284 - 1.96 * _xlfn.STDEV.P($M$4:M284)/SQRT(COUNT($M$4:M284))</f>
        <v>32.346100309672401</v>
      </c>
      <c r="P284" s="44" t="e">
        <f ca="1">AVERAGE($L$4:L284)</f>
        <v>#N/A</v>
      </c>
      <c r="Q284" s="44" t="e">
        <f ca="1">P284 + 1.96 * _xlfn.STDEV.P($P$4:P284)/SQRT(COUNT($P$4:P284))</f>
        <v>#N/A</v>
      </c>
      <c r="R284" s="44" t="e">
        <f ca="1">P284 - 1.96 * _xlfn.STDEV.P($P$4:P284)/SQRT(COUNT($P$4:P284))</f>
        <v>#N/A</v>
      </c>
    </row>
    <row r="285" spans="1:18" ht="14.5" x14ac:dyDescent="0.35">
      <c r="A285" s="47">
        <v>282</v>
      </c>
      <c r="B285" s="48">
        <f t="shared" ca="1" si="32"/>
        <v>0.4647690357862716</v>
      </c>
      <c r="C285" s="49">
        <f ca="1">RANDBETWEEN(0,VLOOKUP($B285,IBusJSQ!$E$6:$G$24,3,TRUE))</f>
        <v>9</v>
      </c>
      <c r="D285" s="44">
        <f ca="1">RANDBETWEEN(0,VLOOKUP($B285,ItrainJSQ!$F$5:$G$9,2,TRUE))</f>
        <v>3</v>
      </c>
      <c r="E285" s="44" t="e">
        <f ca="1">RANDBETWEEN(0,VLOOKUP($B285,ItrainNP!$G$11:$G$16,2,TRUE))</f>
        <v>#N/A</v>
      </c>
      <c r="F285" s="44">
        <f t="shared" ca="1" si="33"/>
        <v>25</v>
      </c>
      <c r="G285" s="44">
        <f t="shared" ca="1" si="34"/>
        <v>8</v>
      </c>
      <c r="H285" s="44">
        <f t="shared" ca="1" si="35"/>
        <v>4</v>
      </c>
      <c r="I285" s="50">
        <f t="shared" ca="1" si="36"/>
        <v>0.48838014689738274</v>
      </c>
      <c r="J285" s="50" t="e">
        <f t="shared" ca="1" si="37"/>
        <v>#N/A</v>
      </c>
      <c r="K285" s="52">
        <f t="shared" ca="1" si="38"/>
        <v>34.000000000000043</v>
      </c>
      <c r="L285" s="52" t="e">
        <f t="shared" ca="1" si="39"/>
        <v>#N/A</v>
      </c>
      <c r="M285" s="44">
        <f ca="1">AVERAGE($K$4:K285)</f>
        <v>32.411347517730505</v>
      </c>
      <c r="N285" s="44">
        <f ca="1">M285 + 1.96 * _xlfn.STDEV.P($M$4:M285)/SQRT(COUNT($M$4:M285))</f>
        <v>32.47072987230186</v>
      </c>
      <c r="O285" s="44">
        <f ca="1">M285 - 1.96 * _xlfn.STDEV.P($M$4:M285)/SQRT(COUNT($M$4:M285))</f>
        <v>32.35196516315915</v>
      </c>
      <c r="P285" s="44" t="e">
        <f ca="1">AVERAGE($L$4:L285)</f>
        <v>#N/A</v>
      </c>
      <c r="Q285" s="44" t="e">
        <f ca="1">P285 + 1.96 * _xlfn.STDEV.P($P$4:P285)/SQRT(COUNT($P$4:P285))</f>
        <v>#N/A</v>
      </c>
      <c r="R285" s="44" t="e">
        <f ca="1">P285 - 1.96 * _xlfn.STDEV.P($P$4:P285)/SQRT(COUNT($P$4:P285))</f>
        <v>#N/A</v>
      </c>
    </row>
    <row r="286" spans="1:18" ht="14.5" x14ac:dyDescent="0.35">
      <c r="A286" s="47">
        <v>283</v>
      </c>
      <c r="B286" s="48">
        <f t="shared" ca="1" si="32"/>
        <v>0.89076077143713039</v>
      </c>
      <c r="C286" s="49">
        <f ca="1">RANDBETWEEN(0,VLOOKUP($B286,IBusJSQ!$E$6:$G$24,3,TRUE))</f>
        <v>6</v>
      </c>
      <c r="D286" s="44">
        <f ca="1">RANDBETWEEN(0,VLOOKUP($B286,ItrainJSQ!$F$5:$G$9,2,TRUE))</f>
        <v>11525</v>
      </c>
      <c r="E286" s="44" t="e">
        <f ca="1">RANDBETWEEN(0,VLOOKUP($B286,ItrainNP!$G$11:$G$16,2,TRUE))</f>
        <v>#N/A</v>
      </c>
      <c r="F286" s="44">
        <f t="shared" ca="1" si="33"/>
        <v>25</v>
      </c>
      <c r="G286" s="44">
        <f t="shared" ca="1" si="34"/>
        <v>7</v>
      </c>
      <c r="H286" s="44">
        <f t="shared" ca="1" si="35"/>
        <v>5</v>
      </c>
      <c r="I286" s="50">
        <f t="shared" ca="1" si="36"/>
        <v>0.91228854921490821</v>
      </c>
      <c r="J286" s="50" t="e">
        <f t="shared" ca="1" si="37"/>
        <v>#N/A</v>
      </c>
      <c r="K286" s="52">
        <f t="shared" ca="1" si="38"/>
        <v>31.00000000000005</v>
      </c>
      <c r="L286" s="52" t="e">
        <f t="shared" ca="1" si="39"/>
        <v>#N/A</v>
      </c>
      <c r="M286" s="44">
        <f ca="1">AVERAGE($K$4:K286)</f>
        <v>32.406360424028271</v>
      </c>
      <c r="N286" s="44">
        <f ca="1">M286 + 1.96 * _xlfn.STDEV.P($M$4:M286)/SQRT(COUNT($M$4:M286))</f>
        <v>32.465533035014047</v>
      </c>
      <c r="O286" s="44">
        <f ca="1">M286 - 1.96 * _xlfn.STDEV.P($M$4:M286)/SQRT(COUNT($M$4:M286))</f>
        <v>32.347187813042495</v>
      </c>
      <c r="P286" s="44" t="e">
        <f ca="1">AVERAGE($L$4:L286)</f>
        <v>#N/A</v>
      </c>
      <c r="Q286" s="44" t="e">
        <f ca="1">P286 + 1.96 * _xlfn.STDEV.P($P$4:P286)/SQRT(COUNT($P$4:P286))</f>
        <v>#N/A</v>
      </c>
      <c r="R286" s="44" t="e">
        <f ca="1">P286 - 1.96 * _xlfn.STDEV.P($P$4:P286)/SQRT(COUNT($P$4:P286))</f>
        <v>#N/A</v>
      </c>
    </row>
    <row r="287" spans="1:18" ht="14.5" x14ac:dyDescent="0.35">
      <c r="A287" s="47">
        <v>284</v>
      </c>
      <c r="B287" s="48">
        <f t="shared" ca="1" si="32"/>
        <v>0.89476921327032222</v>
      </c>
      <c r="C287" s="49">
        <f ca="1">RANDBETWEEN(0,VLOOKUP($B287,IBusJSQ!$E$6:$G$24,3,TRUE))</f>
        <v>9</v>
      </c>
      <c r="D287" s="44">
        <f ca="1">RANDBETWEEN(0,VLOOKUP($B287,ItrainJSQ!$F$5:$G$9,2,TRUE))</f>
        <v>30544</v>
      </c>
      <c r="E287" s="44" t="e">
        <f ca="1">RANDBETWEEN(0,VLOOKUP($B287,ItrainNP!$G$11:$G$16,2,TRUE))</f>
        <v>#N/A</v>
      </c>
      <c r="F287" s="44">
        <f t="shared" ca="1" si="33"/>
        <v>25</v>
      </c>
      <c r="G287" s="44">
        <f t="shared" ca="1" si="34"/>
        <v>8</v>
      </c>
      <c r="H287" s="44">
        <f t="shared" ca="1" si="35"/>
        <v>4</v>
      </c>
      <c r="I287" s="50">
        <f t="shared" ca="1" si="36"/>
        <v>0.91838032438143336</v>
      </c>
      <c r="J287" s="50" t="e">
        <f t="shared" ca="1" si="37"/>
        <v>#N/A</v>
      </c>
      <c r="K287" s="52">
        <f t="shared" ca="1" si="38"/>
        <v>34.000000000000043</v>
      </c>
      <c r="L287" s="52" t="e">
        <f t="shared" ca="1" si="39"/>
        <v>#N/A</v>
      </c>
      <c r="M287" s="44">
        <f ca="1">AVERAGE($K$4:K287)</f>
        <v>32.411971830985919</v>
      </c>
      <c r="N287" s="44">
        <f ca="1">M287 + 1.96 * _xlfn.STDEV.P($M$4:M287)/SQRT(COUNT($M$4:M287))</f>
        <v>32.470936121050954</v>
      </c>
      <c r="O287" s="44">
        <f ca="1">M287 - 1.96 * _xlfn.STDEV.P($M$4:M287)/SQRT(COUNT($M$4:M287))</f>
        <v>32.353007540920885</v>
      </c>
      <c r="P287" s="44" t="e">
        <f ca="1">AVERAGE($L$4:L287)</f>
        <v>#N/A</v>
      </c>
      <c r="Q287" s="44" t="e">
        <f ca="1">P287 + 1.96 * _xlfn.STDEV.P($P$4:P287)/SQRT(COUNT($P$4:P287))</f>
        <v>#N/A</v>
      </c>
      <c r="R287" s="44" t="e">
        <f ca="1">P287 - 1.96 * _xlfn.STDEV.P($P$4:P287)/SQRT(COUNT($P$4:P287))</f>
        <v>#N/A</v>
      </c>
    </row>
    <row r="288" spans="1:18" ht="14.5" x14ac:dyDescent="0.35">
      <c r="A288" s="47">
        <v>285</v>
      </c>
      <c r="B288" s="48">
        <f t="shared" ca="1" si="32"/>
        <v>0.60794595325594969</v>
      </c>
      <c r="C288" s="49">
        <f ca="1">RANDBETWEEN(0,VLOOKUP($B288,IBusJSQ!$E$6:$G$24,3,TRUE))</f>
        <v>1</v>
      </c>
      <c r="D288" s="44">
        <f ca="1">RANDBETWEEN(0,VLOOKUP($B288,ItrainJSQ!$F$5:$G$9,2,TRUE))</f>
        <v>4</v>
      </c>
      <c r="E288" s="44" t="e">
        <f ca="1">RANDBETWEEN(0,VLOOKUP($B288,ItrainNP!$G$11:$G$16,2,TRUE))</f>
        <v>#N/A</v>
      </c>
      <c r="F288" s="44">
        <f t="shared" ca="1" si="33"/>
        <v>26</v>
      </c>
      <c r="G288" s="44">
        <f t="shared" ca="1" si="34"/>
        <v>8</v>
      </c>
      <c r="H288" s="44">
        <f t="shared" ca="1" si="35"/>
        <v>4</v>
      </c>
      <c r="I288" s="50">
        <f t="shared" ca="1" si="36"/>
        <v>0.62669595325594973</v>
      </c>
      <c r="J288" s="50" t="e">
        <f t="shared" ca="1" si="37"/>
        <v>#N/A</v>
      </c>
      <c r="K288" s="52">
        <f t="shared" ca="1" si="38"/>
        <v>27.000000000000064</v>
      </c>
      <c r="L288" s="52" t="e">
        <f t="shared" ca="1" si="39"/>
        <v>#N/A</v>
      </c>
      <c r="M288" s="44">
        <f ca="1">AVERAGE($K$4:K288)</f>
        <v>32.392982456140359</v>
      </c>
      <c r="N288" s="44">
        <f ca="1">M288 + 1.96 * _xlfn.STDEV.P($M$4:M288)/SQRT(COUNT($M$4:M288))</f>
        <v>32.45174016972161</v>
      </c>
      <c r="O288" s="44">
        <f ca="1">M288 - 1.96 * _xlfn.STDEV.P($M$4:M288)/SQRT(COUNT($M$4:M288))</f>
        <v>32.334224742559108</v>
      </c>
      <c r="P288" s="44" t="e">
        <f ca="1">AVERAGE($L$4:L288)</f>
        <v>#N/A</v>
      </c>
      <c r="Q288" s="44" t="e">
        <f ca="1">P288 + 1.96 * _xlfn.STDEV.P($P$4:P288)/SQRT(COUNT($P$4:P288))</f>
        <v>#N/A</v>
      </c>
      <c r="R288" s="44" t="e">
        <f ca="1">P288 - 1.96 * _xlfn.STDEV.P($P$4:P288)/SQRT(COUNT($P$4:P288))</f>
        <v>#N/A</v>
      </c>
    </row>
    <row r="289" spans="1:18" ht="14.5" x14ac:dyDescent="0.35">
      <c r="A289" s="47">
        <v>286</v>
      </c>
      <c r="B289" s="48">
        <f t="shared" ca="1" si="32"/>
        <v>0.61778107897418089</v>
      </c>
      <c r="C289" s="49">
        <f ca="1">RANDBETWEEN(0,VLOOKUP($B289,IBusJSQ!$E$6:$G$24,3,TRUE))</f>
        <v>11</v>
      </c>
      <c r="D289" s="44">
        <f ca="1">RANDBETWEEN(0,VLOOKUP($B289,ItrainJSQ!$F$5:$G$9,2,TRUE))</f>
        <v>2</v>
      </c>
      <c r="E289" s="44" t="e">
        <f ca="1">RANDBETWEEN(0,VLOOKUP($B289,ItrainNP!$G$11:$G$16,2,TRUE))</f>
        <v>#N/A</v>
      </c>
      <c r="F289" s="44">
        <f t="shared" ca="1" si="33"/>
        <v>26</v>
      </c>
      <c r="G289" s="44">
        <f t="shared" ca="1" si="34"/>
        <v>7</v>
      </c>
      <c r="H289" s="44">
        <f t="shared" ca="1" si="35"/>
        <v>5</v>
      </c>
      <c r="I289" s="50">
        <f t="shared" ca="1" si="36"/>
        <v>0.64347552341862535</v>
      </c>
      <c r="J289" s="50" t="e">
        <f t="shared" ca="1" si="37"/>
        <v>#N/A</v>
      </c>
      <c r="K289" s="52">
        <f t="shared" ca="1" si="38"/>
        <v>37.000000000000028</v>
      </c>
      <c r="L289" s="52" t="e">
        <f t="shared" ca="1" si="39"/>
        <v>#N/A</v>
      </c>
      <c r="M289" s="44">
        <f ca="1">AVERAGE($K$4:K289)</f>
        <v>32.409090909090914</v>
      </c>
      <c r="N289" s="44">
        <f ca="1">M289 + 1.96 * _xlfn.STDEV.P($M$4:M289)/SQRT(COUNT($M$4:M289))</f>
        <v>32.467643232265623</v>
      </c>
      <c r="O289" s="44">
        <f ca="1">M289 - 1.96 * _xlfn.STDEV.P($M$4:M289)/SQRT(COUNT($M$4:M289))</f>
        <v>32.350538585916205</v>
      </c>
      <c r="P289" s="44" t="e">
        <f ca="1">AVERAGE($L$4:L289)</f>
        <v>#N/A</v>
      </c>
      <c r="Q289" s="44" t="e">
        <f ca="1">P289 + 1.96 * _xlfn.STDEV.P($P$4:P289)/SQRT(COUNT($P$4:P289))</f>
        <v>#N/A</v>
      </c>
      <c r="R289" s="44" t="e">
        <f ca="1">P289 - 1.96 * _xlfn.STDEV.P($P$4:P289)/SQRT(COUNT($P$4:P289))</f>
        <v>#N/A</v>
      </c>
    </row>
    <row r="290" spans="1:18" ht="14.5" x14ac:dyDescent="0.35">
      <c r="A290" s="47">
        <v>287</v>
      </c>
      <c r="B290" s="48">
        <f t="shared" ca="1" si="32"/>
        <v>0.48829907617180734</v>
      </c>
      <c r="C290" s="49">
        <f ca="1">RANDBETWEEN(0,VLOOKUP($B290,IBusJSQ!$E$6:$G$24,3,TRUE))</f>
        <v>4</v>
      </c>
      <c r="D290" s="44">
        <f ca="1">RANDBETWEEN(0,VLOOKUP($B290,ItrainJSQ!$F$5:$G$9,2,TRUE))</f>
        <v>0</v>
      </c>
      <c r="E290" s="44" t="e">
        <f ca="1">RANDBETWEEN(0,VLOOKUP($B290,ItrainNP!$G$11:$G$16,2,TRUE))</f>
        <v>#N/A</v>
      </c>
      <c r="F290" s="44">
        <f t="shared" ca="1" si="33"/>
        <v>25</v>
      </c>
      <c r="G290" s="44">
        <f t="shared" ca="1" si="34"/>
        <v>8</v>
      </c>
      <c r="H290" s="44">
        <f t="shared" ca="1" si="35"/>
        <v>4</v>
      </c>
      <c r="I290" s="50">
        <f t="shared" ca="1" si="36"/>
        <v>0.50843796506069627</v>
      </c>
      <c r="J290" s="50" t="e">
        <f t="shared" ca="1" si="37"/>
        <v>#N/A</v>
      </c>
      <c r="K290" s="52">
        <f t="shared" ca="1" si="38"/>
        <v>29.000000000000057</v>
      </c>
      <c r="L290" s="52" t="e">
        <f t="shared" ca="1" si="39"/>
        <v>#N/A</v>
      </c>
      <c r="M290" s="44">
        <f ca="1">AVERAGE($K$4:K290)</f>
        <v>32.397212543554012</v>
      </c>
      <c r="N290" s="44">
        <f ca="1">M290 + 1.96 * _xlfn.STDEV.P($M$4:M290)/SQRT(COUNT($M$4:M290))</f>
        <v>32.455561075168355</v>
      </c>
      <c r="O290" s="44">
        <f ca="1">M290 - 1.96 * _xlfn.STDEV.P($M$4:M290)/SQRT(COUNT($M$4:M290))</f>
        <v>32.33886401193967</v>
      </c>
      <c r="P290" s="44" t="e">
        <f ca="1">AVERAGE($L$4:L290)</f>
        <v>#N/A</v>
      </c>
      <c r="Q290" s="44" t="e">
        <f ca="1">P290 + 1.96 * _xlfn.STDEV.P($P$4:P290)/SQRT(COUNT($P$4:P290))</f>
        <v>#N/A</v>
      </c>
      <c r="R290" s="44" t="e">
        <f ca="1">P290 - 1.96 * _xlfn.STDEV.P($P$4:P290)/SQRT(COUNT($P$4:P290))</f>
        <v>#N/A</v>
      </c>
    </row>
    <row r="291" spans="1:18" ht="14.5" x14ac:dyDescent="0.35">
      <c r="A291" s="47">
        <v>288</v>
      </c>
      <c r="B291" s="48">
        <f t="shared" ca="1" si="32"/>
        <v>0.61424052886071068</v>
      </c>
      <c r="C291" s="49">
        <f ca="1">RANDBETWEEN(0,VLOOKUP($B291,IBusJSQ!$E$6:$G$24,3,TRUE))</f>
        <v>10</v>
      </c>
      <c r="D291" s="44">
        <f ca="1">RANDBETWEEN(0,VLOOKUP($B291,ItrainJSQ!$F$5:$G$9,2,TRUE))</f>
        <v>1</v>
      </c>
      <c r="E291" s="44" t="e">
        <f ca="1">RANDBETWEEN(0,VLOOKUP($B291,ItrainNP!$G$11:$G$16,2,TRUE))</f>
        <v>#N/A</v>
      </c>
      <c r="F291" s="44">
        <f t="shared" ca="1" si="33"/>
        <v>24</v>
      </c>
      <c r="G291" s="44">
        <f t="shared" ca="1" si="34"/>
        <v>7</v>
      </c>
      <c r="H291" s="44">
        <f t="shared" ca="1" si="35"/>
        <v>5</v>
      </c>
      <c r="I291" s="50">
        <f t="shared" ca="1" si="36"/>
        <v>0.63785163997182182</v>
      </c>
      <c r="J291" s="50" t="e">
        <f t="shared" ca="1" si="37"/>
        <v>#N/A</v>
      </c>
      <c r="K291" s="52">
        <f t="shared" ca="1" si="38"/>
        <v>34.000000000000043</v>
      </c>
      <c r="L291" s="52" t="e">
        <f t="shared" ca="1" si="39"/>
        <v>#N/A</v>
      </c>
      <c r="M291" s="44">
        <f ca="1">AVERAGE($K$4:K291)</f>
        <v>32.402777777777786</v>
      </c>
      <c r="N291" s="44">
        <f ca="1">M291 + 1.96 * _xlfn.STDEV.P($M$4:M291)/SQRT(COUNT($M$4:M291))</f>
        <v>32.46092383951148</v>
      </c>
      <c r="O291" s="44">
        <f ca="1">M291 - 1.96 * _xlfn.STDEV.P($M$4:M291)/SQRT(COUNT($M$4:M291))</f>
        <v>32.344631716044091</v>
      </c>
      <c r="P291" s="44" t="e">
        <f ca="1">AVERAGE($L$4:L291)</f>
        <v>#N/A</v>
      </c>
      <c r="Q291" s="44" t="e">
        <f ca="1">P291 + 1.96 * _xlfn.STDEV.P($P$4:P291)/SQRT(COUNT($P$4:P291))</f>
        <v>#N/A</v>
      </c>
      <c r="R291" s="44" t="e">
        <f ca="1">P291 - 1.96 * _xlfn.STDEV.P($P$4:P291)/SQRT(COUNT($P$4:P291))</f>
        <v>#N/A</v>
      </c>
    </row>
    <row r="292" spans="1:18" ht="14.5" x14ac:dyDescent="0.35">
      <c r="A292" s="47">
        <v>289</v>
      </c>
      <c r="B292" s="48">
        <f t="shared" ca="1" si="32"/>
        <v>0.68987409870214922</v>
      </c>
      <c r="C292" s="49">
        <f ca="1">RANDBETWEEN(0,VLOOKUP($B292,IBusJSQ!$E$6:$G$24,3,TRUE))</f>
        <v>9</v>
      </c>
      <c r="D292" s="44">
        <f ca="1">RANDBETWEEN(0,VLOOKUP($B292,ItrainJSQ!$F$5:$G$9,2,TRUE))</f>
        <v>2</v>
      </c>
      <c r="E292" s="44" t="e">
        <f ca="1">RANDBETWEEN(0,VLOOKUP($B292,ItrainNP!$G$11:$G$16,2,TRUE))</f>
        <v>#N/A</v>
      </c>
      <c r="F292" s="44">
        <f t="shared" ca="1" si="33"/>
        <v>24</v>
      </c>
      <c r="G292" s="44">
        <f t="shared" ca="1" si="34"/>
        <v>8</v>
      </c>
      <c r="H292" s="44">
        <f t="shared" ca="1" si="35"/>
        <v>4</v>
      </c>
      <c r="I292" s="50">
        <f t="shared" ca="1" si="36"/>
        <v>0.71279076536881592</v>
      </c>
      <c r="J292" s="50" t="e">
        <f t="shared" ca="1" si="37"/>
        <v>#N/A</v>
      </c>
      <c r="K292" s="52">
        <f t="shared" ca="1" si="38"/>
        <v>33.000000000000043</v>
      </c>
      <c r="L292" s="52" t="e">
        <f t="shared" ca="1" si="39"/>
        <v>#N/A</v>
      </c>
      <c r="M292" s="44">
        <f ca="1">AVERAGE($K$4:K292)</f>
        <v>32.404844290657444</v>
      </c>
      <c r="N292" s="44">
        <f ca="1">M292 + 1.96 * _xlfn.STDEV.P($M$4:M292)/SQRT(COUNT($M$4:M292))</f>
        <v>32.462789255093959</v>
      </c>
      <c r="O292" s="44">
        <f ca="1">M292 - 1.96 * _xlfn.STDEV.P($M$4:M292)/SQRT(COUNT($M$4:M292))</f>
        <v>32.346899326220928</v>
      </c>
      <c r="P292" s="44" t="e">
        <f ca="1">AVERAGE($L$4:L292)</f>
        <v>#N/A</v>
      </c>
      <c r="Q292" s="44" t="e">
        <f ca="1">P292 + 1.96 * _xlfn.STDEV.P($P$4:P292)/SQRT(COUNT($P$4:P292))</f>
        <v>#N/A</v>
      </c>
      <c r="R292" s="44" t="e">
        <f ca="1">P292 - 1.96 * _xlfn.STDEV.P($P$4:P292)/SQRT(COUNT($P$4:P292))</f>
        <v>#N/A</v>
      </c>
    </row>
    <row r="293" spans="1:18" ht="14.5" x14ac:dyDescent="0.35">
      <c r="A293" s="47">
        <v>290</v>
      </c>
      <c r="B293" s="48">
        <f t="shared" ca="1" si="32"/>
        <v>0.58069572804722014</v>
      </c>
      <c r="C293" s="49">
        <f ca="1">RANDBETWEEN(0,VLOOKUP($B293,IBusJSQ!$E$6:$G$24,3,TRUE))</f>
        <v>10</v>
      </c>
      <c r="D293" s="44">
        <f ca="1">RANDBETWEEN(0,VLOOKUP($B293,ItrainJSQ!$F$5:$G$9,2,TRUE))</f>
        <v>0</v>
      </c>
      <c r="E293" s="44" t="e">
        <f ca="1">RANDBETWEEN(0,VLOOKUP($B293,ItrainNP!$G$11:$G$16,2,TRUE))</f>
        <v>#N/A</v>
      </c>
      <c r="F293" s="44">
        <f t="shared" ca="1" si="33"/>
        <v>29</v>
      </c>
      <c r="G293" s="44">
        <f t="shared" ca="1" si="34"/>
        <v>7</v>
      </c>
      <c r="H293" s="44">
        <f t="shared" ca="1" si="35"/>
        <v>5</v>
      </c>
      <c r="I293" s="50">
        <f t="shared" ca="1" si="36"/>
        <v>0.60777906138055349</v>
      </c>
      <c r="J293" s="50" t="e">
        <f t="shared" ca="1" si="37"/>
        <v>#N/A</v>
      </c>
      <c r="K293" s="52">
        <f t="shared" ca="1" si="38"/>
        <v>39.000000000000021</v>
      </c>
      <c r="L293" s="52" t="e">
        <f t="shared" ca="1" si="39"/>
        <v>#N/A</v>
      </c>
      <c r="M293" s="44">
        <f ca="1">AVERAGE($K$4:K293)</f>
        <v>32.427586206896557</v>
      </c>
      <c r="N293" s="44">
        <f ca="1">M293 + 1.96 * _xlfn.STDEV.P($M$4:M293)/SQRT(COUNT($M$4:M293))</f>
        <v>32.485331379792314</v>
      </c>
      <c r="O293" s="44">
        <f ca="1">M293 - 1.96 * _xlfn.STDEV.P($M$4:M293)/SQRT(COUNT($M$4:M293))</f>
        <v>32.3698410340008</v>
      </c>
      <c r="P293" s="44" t="e">
        <f ca="1">AVERAGE($L$4:L293)</f>
        <v>#N/A</v>
      </c>
      <c r="Q293" s="44" t="e">
        <f ca="1">P293 + 1.96 * _xlfn.STDEV.P($P$4:P293)/SQRT(COUNT($P$4:P293))</f>
        <v>#N/A</v>
      </c>
      <c r="R293" s="44" t="e">
        <f ca="1">P293 - 1.96 * _xlfn.STDEV.P($P$4:P293)/SQRT(COUNT($P$4:P293))</f>
        <v>#N/A</v>
      </c>
    </row>
    <row r="294" spans="1:18" ht="14.5" x14ac:dyDescent="0.35">
      <c r="A294" s="47">
        <v>291</v>
      </c>
      <c r="B294" s="48">
        <f t="shared" ca="1" si="32"/>
        <v>0.52655830592877151</v>
      </c>
      <c r="C294" s="49">
        <f ca="1">RANDBETWEEN(0,VLOOKUP($B294,IBusJSQ!$E$6:$G$24,3,TRUE))</f>
        <v>8</v>
      </c>
      <c r="D294" s="44">
        <f ca="1">RANDBETWEEN(0,VLOOKUP($B294,ItrainJSQ!$F$5:$G$9,2,TRUE))</f>
        <v>4</v>
      </c>
      <c r="E294" s="44" t="e">
        <f ca="1">RANDBETWEEN(0,VLOOKUP($B294,ItrainNP!$G$11:$G$16,2,TRUE))</f>
        <v>#N/A</v>
      </c>
      <c r="F294" s="44">
        <f t="shared" ca="1" si="33"/>
        <v>29</v>
      </c>
      <c r="G294" s="44">
        <f t="shared" ca="1" si="34"/>
        <v>8</v>
      </c>
      <c r="H294" s="44">
        <f t="shared" ca="1" si="35"/>
        <v>4</v>
      </c>
      <c r="I294" s="50">
        <f t="shared" ca="1" si="36"/>
        <v>0.55225275037321597</v>
      </c>
      <c r="J294" s="50" t="e">
        <f t="shared" ca="1" si="37"/>
        <v>#N/A</v>
      </c>
      <c r="K294" s="52">
        <f t="shared" ca="1" si="38"/>
        <v>37.000000000000028</v>
      </c>
      <c r="L294" s="52" t="e">
        <f t="shared" ca="1" si="39"/>
        <v>#N/A</v>
      </c>
      <c r="M294" s="44">
        <f ca="1">AVERAGE($K$4:K294)</f>
        <v>32.443298969072174</v>
      </c>
      <c r="N294" s="44">
        <f ca="1">M294 + 1.96 * _xlfn.STDEV.P($M$4:M294)/SQRT(COUNT($M$4:M294))</f>
        <v>32.500845905107511</v>
      </c>
      <c r="O294" s="44">
        <f ca="1">M294 - 1.96 * _xlfn.STDEV.P($M$4:M294)/SQRT(COUNT($M$4:M294))</f>
        <v>32.385752033036837</v>
      </c>
      <c r="P294" s="44" t="e">
        <f ca="1">AVERAGE($L$4:L294)</f>
        <v>#N/A</v>
      </c>
      <c r="Q294" s="44" t="e">
        <f ca="1">P294 + 1.96 * _xlfn.STDEV.P($P$4:P294)/SQRT(COUNT($P$4:P294))</f>
        <v>#N/A</v>
      </c>
      <c r="R294" s="44" t="e">
        <f ca="1">P294 - 1.96 * _xlfn.STDEV.P($P$4:P294)/SQRT(COUNT($P$4:P294))</f>
        <v>#N/A</v>
      </c>
    </row>
    <row r="295" spans="1:18" ht="14.5" x14ac:dyDescent="0.35">
      <c r="A295" s="47">
        <v>292</v>
      </c>
      <c r="B295" s="48">
        <f t="shared" ca="1" si="32"/>
        <v>0.38629184989748933</v>
      </c>
      <c r="C295" s="49">
        <f ca="1">RANDBETWEEN(0,VLOOKUP($B295,IBusJSQ!$E$6:$G$24,3,TRUE))</f>
        <v>2</v>
      </c>
      <c r="D295" s="44">
        <f ca="1">RANDBETWEEN(0,VLOOKUP($B295,ItrainJSQ!$F$5:$G$9,2,TRUE))</f>
        <v>0</v>
      </c>
      <c r="E295" s="44" t="e">
        <f ca="1">RANDBETWEEN(0,VLOOKUP($B295,ItrainNP!$G$11:$G$16,2,TRUE))</f>
        <v>#N/A</v>
      </c>
      <c r="F295" s="44">
        <f t="shared" ca="1" si="33"/>
        <v>24</v>
      </c>
      <c r="G295" s="44">
        <f t="shared" ca="1" si="34"/>
        <v>7</v>
      </c>
      <c r="H295" s="44">
        <f t="shared" ca="1" si="35"/>
        <v>4</v>
      </c>
      <c r="I295" s="50">
        <f t="shared" ca="1" si="36"/>
        <v>0.40434740545304487</v>
      </c>
      <c r="J295" s="50" t="e">
        <f t="shared" ca="1" si="37"/>
        <v>#N/A</v>
      </c>
      <c r="K295" s="52">
        <f t="shared" ca="1" si="38"/>
        <v>25.999999999999986</v>
      </c>
      <c r="L295" s="52" t="e">
        <f t="shared" ca="1" si="39"/>
        <v>#N/A</v>
      </c>
      <c r="M295" s="44">
        <f ca="1">AVERAGE($K$4:K295)</f>
        <v>32.421232876712338</v>
      </c>
      <c r="N295" s="44">
        <f ca="1">M295 + 1.96 * _xlfn.STDEV.P($M$4:M295)/SQRT(COUNT($M$4:M295))</f>
        <v>32.478582734271932</v>
      </c>
      <c r="O295" s="44">
        <f ca="1">M295 - 1.96 * _xlfn.STDEV.P($M$4:M295)/SQRT(COUNT($M$4:M295))</f>
        <v>32.363883019152745</v>
      </c>
      <c r="P295" s="44" t="e">
        <f ca="1">AVERAGE($L$4:L295)</f>
        <v>#N/A</v>
      </c>
      <c r="Q295" s="44" t="e">
        <f ca="1">P295 + 1.96 * _xlfn.STDEV.P($P$4:P295)/SQRT(COUNT($P$4:P295))</f>
        <v>#N/A</v>
      </c>
      <c r="R295" s="44" t="e">
        <f ca="1">P295 - 1.96 * _xlfn.STDEV.P($P$4:P295)/SQRT(COUNT($P$4:P295))</f>
        <v>#N/A</v>
      </c>
    </row>
    <row r="296" spans="1:18" ht="14.5" x14ac:dyDescent="0.35">
      <c r="A296" s="47">
        <v>293</v>
      </c>
      <c r="B296" s="48">
        <f t="shared" ca="1" si="32"/>
        <v>0.80122286951218835</v>
      </c>
      <c r="C296" s="49">
        <f ca="1">RANDBETWEEN(0,VLOOKUP($B296,IBusJSQ!$E$6:$G$24,3,TRUE))</f>
        <v>2</v>
      </c>
      <c r="D296" s="44">
        <f ca="1">RANDBETWEEN(0,VLOOKUP($B296,ItrainJSQ!$F$5:$G$9,2,TRUE))</f>
        <v>11271</v>
      </c>
      <c r="E296" s="44" t="e">
        <f ca="1">RANDBETWEEN(0,VLOOKUP($B296,ItrainNP!$G$11:$G$16,2,TRUE))</f>
        <v>#N/A</v>
      </c>
      <c r="F296" s="44">
        <f t="shared" ca="1" si="33"/>
        <v>29</v>
      </c>
      <c r="G296" s="44">
        <f t="shared" ca="1" si="34"/>
        <v>8</v>
      </c>
      <c r="H296" s="44">
        <f t="shared" ca="1" si="35"/>
        <v>4</v>
      </c>
      <c r="I296" s="50">
        <f t="shared" ca="1" si="36"/>
        <v>0.82275064728996616</v>
      </c>
      <c r="J296" s="50" t="e">
        <f t="shared" ca="1" si="37"/>
        <v>#N/A</v>
      </c>
      <c r="K296" s="52">
        <f t="shared" ca="1" si="38"/>
        <v>31.00000000000005</v>
      </c>
      <c r="L296" s="52" t="e">
        <f t="shared" ca="1" si="39"/>
        <v>#N/A</v>
      </c>
      <c r="M296" s="44">
        <f ca="1">AVERAGE($K$4:K296)</f>
        <v>32.416382252559735</v>
      </c>
      <c r="N296" s="44">
        <f ca="1">M296 + 1.96 * _xlfn.STDEV.P($M$4:M296)/SQRT(COUNT($M$4:M296))</f>
        <v>32.473536384446753</v>
      </c>
      <c r="O296" s="44">
        <f ca="1">M296 - 1.96 * _xlfn.STDEV.P($M$4:M296)/SQRT(COUNT($M$4:M296))</f>
        <v>32.359228120672718</v>
      </c>
      <c r="P296" s="44" t="e">
        <f ca="1">AVERAGE($L$4:L296)</f>
        <v>#N/A</v>
      </c>
      <c r="Q296" s="44" t="e">
        <f ca="1">P296 + 1.96 * _xlfn.STDEV.P($P$4:P296)/SQRT(COUNT($P$4:P296))</f>
        <v>#N/A</v>
      </c>
      <c r="R296" s="44" t="e">
        <f ca="1">P296 - 1.96 * _xlfn.STDEV.P($P$4:P296)/SQRT(COUNT($P$4:P296))</f>
        <v>#N/A</v>
      </c>
    </row>
    <row r="297" spans="1:18" ht="14.5" x14ac:dyDescent="0.35">
      <c r="A297" s="47">
        <v>294</v>
      </c>
      <c r="B297" s="48">
        <f t="shared" ca="1" si="32"/>
        <v>0.36920527928147756</v>
      </c>
      <c r="C297" s="49">
        <f ca="1">RANDBETWEEN(0,VLOOKUP($B297,IBusJSQ!$E$6:$G$24,3,TRUE))</f>
        <v>4</v>
      </c>
      <c r="D297" s="44">
        <f ca="1">RANDBETWEEN(0,VLOOKUP($B297,ItrainJSQ!$F$5:$G$9,2,TRUE))</f>
        <v>2</v>
      </c>
      <c r="E297" s="44" t="e">
        <f ca="1">RANDBETWEEN(0,VLOOKUP($B297,ItrainNP!$G$11:$G$16,2,TRUE))</f>
        <v>#N/A</v>
      </c>
      <c r="F297" s="44">
        <f t="shared" ca="1" si="33"/>
        <v>27</v>
      </c>
      <c r="G297" s="44">
        <f t="shared" ca="1" si="34"/>
        <v>8</v>
      </c>
      <c r="H297" s="44">
        <f t="shared" ca="1" si="35"/>
        <v>4</v>
      </c>
      <c r="I297" s="50">
        <f t="shared" ca="1" si="36"/>
        <v>0.39073305705925532</v>
      </c>
      <c r="J297" s="50" t="e">
        <f t="shared" ca="1" si="37"/>
        <v>#N/A</v>
      </c>
      <c r="K297" s="52">
        <f t="shared" ca="1" si="38"/>
        <v>30.999999999999972</v>
      </c>
      <c r="L297" s="52" t="e">
        <f t="shared" ca="1" si="39"/>
        <v>#N/A</v>
      </c>
      <c r="M297" s="44">
        <f ca="1">AVERAGE($K$4:K297)</f>
        <v>32.411564625850346</v>
      </c>
      <c r="N297" s="44">
        <f ca="1">M297 + 1.96 * _xlfn.STDEV.P($M$4:M297)/SQRT(COUNT($M$4:M297))</f>
        <v>32.468524389015009</v>
      </c>
      <c r="O297" s="44">
        <f ca="1">M297 - 1.96 * _xlfn.STDEV.P($M$4:M297)/SQRT(COUNT($M$4:M297))</f>
        <v>32.354604862685683</v>
      </c>
      <c r="P297" s="44" t="e">
        <f ca="1">AVERAGE($L$4:L297)</f>
        <v>#N/A</v>
      </c>
      <c r="Q297" s="44" t="e">
        <f ca="1">P297 + 1.96 * _xlfn.STDEV.P($P$4:P297)/SQRT(COUNT($P$4:P297))</f>
        <v>#N/A</v>
      </c>
      <c r="R297" s="44" t="e">
        <f ca="1">P297 - 1.96 * _xlfn.STDEV.P($P$4:P297)/SQRT(COUNT($P$4:P297))</f>
        <v>#N/A</v>
      </c>
    </row>
    <row r="298" spans="1:18" ht="14.5" x14ac:dyDescent="0.35">
      <c r="A298" s="47">
        <v>295</v>
      </c>
      <c r="B298" s="48">
        <f t="shared" ca="1" si="32"/>
        <v>0.39579560536848274</v>
      </c>
      <c r="C298" s="49">
        <f ca="1">RANDBETWEEN(0,VLOOKUP($B298,IBusJSQ!$E$6:$G$24,3,TRUE))</f>
        <v>2</v>
      </c>
      <c r="D298" s="44">
        <f ca="1">RANDBETWEEN(0,VLOOKUP($B298,ItrainJSQ!$F$5:$G$9,2,TRUE))</f>
        <v>2</v>
      </c>
      <c r="E298" s="44" t="e">
        <f ca="1">RANDBETWEEN(0,VLOOKUP($B298,ItrainNP!$G$11:$G$16,2,TRUE))</f>
        <v>#N/A</v>
      </c>
      <c r="F298" s="44">
        <f t="shared" ca="1" si="33"/>
        <v>24</v>
      </c>
      <c r="G298" s="44">
        <f t="shared" ca="1" si="34"/>
        <v>8</v>
      </c>
      <c r="H298" s="44">
        <f t="shared" ca="1" si="35"/>
        <v>5</v>
      </c>
      <c r="I298" s="50">
        <f t="shared" ca="1" si="36"/>
        <v>0.41385116092403829</v>
      </c>
      <c r="J298" s="50" t="e">
        <f t="shared" ca="1" si="37"/>
        <v>#N/A</v>
      </c>
      <c r="K298" s="52">
        <f t="shared" ca="1" si="38"/>
        <v>25.999999999999986</v>
      </c>
      <c r="L298" s="52" t="e">
        <f t="shared" ca="1" si="39"/>
        <v>#N/A</v>
      </c>
      <c r="M298" s="44">
        <f ca="1">AVERAGE($K$4:K298)</f>
        <v>32.389830508474581</v>
      </c>
      <c r="N298" s="44">
        <f ca="1">M298 + 1.96 * _xlfn.STDEV.P($M$4:M298)/SQRT(COUNT($M$4:M298))</f>
        <v>32.446597558342518</v>
      </c>
      <c r="O298" s="44">
        <f ca="1">M298 - 1.96 * _xlfn.STDEV.P($M$4:M298)/SQRT(COUNT($M$4:M298))</f>
        <v>32.333063458606645</v>
      </c>
      <c r="P298" s="44" t="e">
        <f ca="1">AVERAGE($L$4:L298)</f>
        <v>#N/A</v>
      </c>
      <c r="Q298" s="44" t="e">
        <f ca="1">P298 + 1.96 * _xlfn.STDEV.P($P$4:P298)/SQRT(COUNT($P$4:P298))</f>
        <v>#N/A</v>
      </c>
      <c r="R298" s="44" t="e">
        <f ca="1">P298 - 1.96 * _xlfn.STDEV.P($P$4:P298)/SQRT(COUNT($P$4:P298))</f>
        <v>#N/A</v>
      </c>
    </row>
    <row r="299" spans="1:18" ht="14.5" x14ac:dyDescent="0.35">
      <c r="A299" s="47">
        <v>296</v>
      </c>
      <c r="B299" s="48">
        <f t="shared" ca="1" si="32"/>
        <v>0.5595888474094568</v>
      </c>
      <c r="C299" s="49">
        <f ca="1">RANDBETWEEN(0,VLOOKUP($B299,IBusJSQ!$E$6:$G$24,3,TRUE))</f>
        <v>0</v>
      </c>
      <c r="D299" s="44">
        <f ca="1">RANDBETWEEN(0,VLOOKUP($B299,ItrainJSQ!$F$5:$G$9,2,TRUE))</f>
        <v>2</v>
      </c>
      <c r="E299" s="44" t="e">
        <f ca="1">RANDBETWEEN(0,VLOOKUP($B299,ItrainNP!$G$11:$G$16,2,TRUE))</f>
        <v>#N/A</v>
      </c>
      <c r="F299" s="44">
        <f t="shared" ca="1" si="33"/>
        <v>25</v>
      </c>
      <c r="G299" s="44">
        <f t="shared" ca="1" si="34"/>
        <v>8</v>
      </c>
      <c r="H299" s="44">
        <f t="shared" ca="1" si="35"/>
        <v>5</v>
      </c>
      <c r="I299" s="50">
        <f t="shared" ca="1" si="36"/>
        <v>0.57694995852056796</v>
      </c>
      <c r="J299" s="50" t="e">
        <f t="shared" ca="1" si="37"/>
        <v>#N/A</v>
      </c>
      <c r="K299" s="52">
        <f t="shared" ca="1" si="38"/>
        <v>25.000000000000071</v>
      </c>
      <c r="L299" s="52" t="e">
        <f t="shared" ca="1" si="39"/>
        <v>#N/A</v>
      </c>
      <c r="M299" s="44">
        <f ca="1">AVERAGE($K$4:K299)</f>
        <v>32.36486486486487</v>
      </c>
      <c r="N299" s="44">
        <f ca="1">M299 + 1.96 * _xlfn.STDEV.P($M$4:M299)/SQRT(COUNT($M$4:M299))</f>
        <v>32.421441336104749</v>
      </c>
      <c r="O299" s="44">
        <f ca="1">M299 - 1.96 * _xlfn.STDEV.P($M$4:M299)/SQRT(COUNT($M$4:M299))</f>
        <v>32.308288393624991</v>
      </c>
      <c r="P299" s="44" t="e">
        <f ca="1">AVERAGE($L$4:L299)</f>
        <v>#N/A</v>
      </c>
      <c r="Q299" s="44" t="e">
        <f ca="1">P299 + 1.96 * _xlfn.STDEV.P($P$4:P299)/SQRT(COUNT($P$4:P299))</f>
        <v>#N/A</v>
      </c>
      <c r="R299" s="44" t="e">
        <f ca="1">P299 - 1.96 * _xlfn.STDEV.P($P$4:P299)/SQRT(COUNT($P$4:P299))</f>
        <v>#N/A</v>
      </c>
    </row>
    <row r="300" spans="1:18" ht="14.5" x14ac:dyDescent="0.35">
      <c r="A300" s="47">
        <v>297</v>
      </c>
      <c r="B300" s="48">
        <f t="shared" ca="1" si="32"/>
        <v>0.79870883589197317</v>
      </c>
      <c r="C300" s="49">
        <f ca="1">RANDBETWEEN(0,VLOOKUP($B300,IBusJSQ!$E$6:$G$24,3,TRUE))</f>
        <v>4</v>
      </c>
      <c r="D300" s="44">
        <f ca="1">RANDBETWEEN(0,VLOOKUP($B300,ItrainJSQ!$F$5:$G$9,2,TRUE))</f>
        <v>35521</v>
      </c>
      <c r="E300" s="44" t="e">
        <f ca="1">RANDBETWEEN(0,VLOOKUP($B300,ItrainNP!$G$11:$G$16,2,TRUE))</f>
        <v>#N/A</v>
      </c>
      <c r="F300" s="44">
        <f t="shared" ca="1" si="33"/>
        <v>27</v>
      </c>
      <c r="G300" s="44">
        <f t="shared" ca="1" si="34"/>
        <v>8</v>
      </c>
      <c r="H300" s="44">
        <f t="shared" ca="1" si="35"/>
        <v>5</v>
      </c>
      <c r="I300" s="50">
        <f t="shared" ca="1" si="36"/>
        <v>0.82023661366975098</v>
      </c>
      <c r="J300" s="50" t="e">
        <f t="shared" ca="1" si="37"/>
        <v>#N/A</v>
      </c>
      <c r="K300" s="52">
        <f t="shared" ca="1" si="38"/>
        <v>31.00000000000005</v>
      </c>
      <c r="L300" s="52" t="e">
        <f t="shared" ca="1" si="39"/>
        <v>#N/A</v>
      </c>
      <c r="M300" s="44">
        <f ca="1">AVERAGE($K$4:K300)</f>
        <v>32.360269360269363</v>
      </c>
      <c r="N300" s="44">
        <f ca="1">M300 + 1.96 * _xlfn.STDEV.P($M$4:M300)/SQRT(COUNT($M$4:M300))</f>
        <v>32.416656732955353</v>
      </c>
      <c r="O300" s="44">
        <f ca="1">M300 - 1.96 * _xlfn.STDEV.P($M$4:M300)/SQRT(COUNT($M$4:M300))</f>
        <v>32.303881987583374</v>
      </c>
      <c r="P300" s="44" t="e">
        <f ca="1">AVERAGE($L$4:L300)</f>
        <v>#N/A</v>
      </c>
      <c r="Q300" s="44" t="e">
        <f ca="1">P300 + 1.96 * _xlfn.STDEV.P($P$4:P300)/SQRT(COUNT($P$4:P300))</f>
        <v>#N/A</v>
      </c>
      <c r="R300" s="44" t="e">
        <f ca="1">P300 - 1.96 * _xlfn.STDEV.P($P$4:P300)/SQRT(COUNT($P$4:P300))</f>
        <v>#N/A</v>
      </c>
    </row>
    <row r="301" spans="1:18" ht="14.5" x14ac:dyDescent="0.35">
      <c r="A301" s="47">
        <v>298</v>
      </c>
      <c r="B301" s="48">
        <f t="shared" ca="1" si="32"/>
        <v>0.67511909037268847</v>
      </c>
      <c r="C301" s="49">
        <f ca="1">RANDBETWEEN(0,VLOOKUP($B301,IBusJSQ!$E$6:$G$24,3,TRUE))</f>
        <v>11</v>
      </c>
      <c r="D301" s="44">
        <f ca="1">RANDBETWEEN(0,VLOOKUP($B301,ItrainJSQ!$F$5:$G$9,2,TRUE))</f>
        <v>3</v>
      </c>
      <c r="E301" s="44" t="e">
        <f ca="1">RANDBETWEEN(0,VLOOKUP($B301,ItrainNP!$G$11:$G$16,2,TRUE))</f>
        <v>#N/A</v>
      </c>
      <c r="F301" s="44">
        <f t="shared" ca="1" si="33"/>
        <v>25</v>
      </c>
      <c r="G301" s="44">
        <f t="shared" ca="1" si="34"/>
        <v>7</v>
      </c>
      <c r="H301" s="44">
        <f t="shared" ca="1" si="35"/>
        <v>5</v>
      </c>
      <c r="I301" s="50">
        <f t="shared" ca="1" si="36"/>
        <v>0.70011909037268849</v>
      </c>
      <c r="J301" s="50" t="e">
        <f t="shared" ca="1" si="37"/>
        <v>#N/A</v>
      </c>
      <c r="K301" s="52">
        <f t="shared" ca="1" si="38"/>
        <v>36.000000000000028</v>
      </c>
      <c r="L301" s="52" t="e">
        <f t="shared" ca="1" si="39"/>
        <v>#N/A</v>
      </c>
      <c r="M301" s="44">
        <f ca="1">AVERAGE($K$4:K301)</f>
        <v>32.372483221476514</v>
      </c>
      <c r="N301" s="44">
        <f ca="1">M301 + 1.96 * _xlfn.STDEV.P($M$4:M301)/SQRT(COUNT($M$4:M301))</f>
        <v>32.428682250451416</v>
      </c>
      <c r="O301" s="44">
        <f ca="1">M301 - 1.96 * _xlfn.STDEV.P($M$4:M301)/SQRT(COUNT($M$4:M301))</f>
        <v>32.316284192501612</v>
      </c>
      <c r="P301" s="44" t="e">
        <f ca="1">AVERAGE($L$4:L301)</f>
        <v>#N/A</v>
      </c>
      <c r="Q301" s="44" t="e">
        <f ca="1">P301 + 1.96 * _xlfn.STDEV.P($P$4:P301)/SQRT(COUNT($P$4:P301))</f>
        <v>#N/A</v>
      </c>
      <c r="R301" s="44" t="e">
        <f ca="1">P301 - 1.96 * _xlfn.STDEV.P($P$4:P301)/SQRT(COUNT($P$4:P301))</f>
        <v>#N/A</v>
      </c>
    </row>
    <row r="302" spans="1:18" ht="14.5" x14ac:dyDescent="0.35">
      <c r="A302" s="47">
        <v>299</v>
      </c>
      <c r="B302" s="48">
        <f t="shared" ca="1" si="32"/>
        <v>0.61654042046036861</v>
      </c>
      <c r="C302" s="49">
        <f ca="1">RANDBETWEEN(0,VLOOKUP($B302,IBusJSQ!$E$6:$G$24,3,TRUE))</f>
        <v>6</v>
      </c>
      <c r="D302" s="44">
        <f ca="1">RANDBETWEEN(0,VLOOKUP($B302,ItrainJSQ!$F$5:$G$9,2,TRUE))</f>
        <v>3</v>
      </c>
      <c r="E302" s="44" t="e">
        <f ca="1">RANDBETWEEN(0,VLOOKUP($B302,ItrainNP!$G$11:$G$16,2,TRUE))</f>
        <v>#N/A</v>
      </c>
      <c r="F302" s="44">
        <f t="shared" ca="1" si="33"/>
        <v>29</v>
      </c>
      <c r="G302" s="44">
        <f t="shared" ca="1" si="34"/>
        <v>7</v>
      </c>
      <c r="H302" s="44">
        <f t="shared" ca="1" si="35"/>
        <v>4</v>
      </c>
      <c r="I302" s="50">
        <f t="shared" ca="1" si="36"/>
        <v>0.64084597601592419</v>
      </c>
      <c r="J302" s="50" t="e">
        <f t="shared" ca="1" si="37"/>
        <v>#N/A</v>
      </c>
      <c r="K302" s="52">
        <f t="shared" ca="1" si="38"/>
        <v>35.000000000000036</v>
      </c>
      <c r="L302" s="52" t="e">
        <f t="shared" ca="1" si="39"/>
        <v>#N/A</v>
      </c>
      <c r="M302" s="44">
        <f ca="1">AVERAGE($K$4:K302)</f>
        <v>32.381270903010041</v>
      </c>
      <c r="N302" s="44">
        <f ca="1">M302 + 1.96 * _xlfn.STDEV.P($M$4:M302)/SQRT(COUNT($M$4:M302))</f>
        <v>32.437282551816942</v>
      </c>
      <c r="O302" s="44">
        <f ca="1">M302 - 1.96 * _xlfn.STDEV.P($M$4:M302)/SQRT(COUNT($M$4:M302))</f>
        <v>32.325259254203139</v>
      </c>
      <c r="P302" s="44" t="e">
        <f ca="1">AVERAGE($L$4:L302)</f>
        <v>#N/A</v>
      </c>
      <c r="Q302" s="44" t="e">
        <f ca="1">P302 + 1.96 * _xlfn.STDEV.P($P$4:P302)/SQRT(COUNT($P$4:P302))</f>
        <v>#N/A</v>
      </c>
      <c r="R302" s="44" t="e">
        <f ca="1">P302 - 1.96 * _xlfn.STDEV.P($P$4:P302)/SQRT(COUNT($P$4:P302))</f>
        <v>#N/A</v>
      </c>
    </row>
    <row r="303" spans="1:18" ht="14.5" x14ac:dyDescent="0.35">
      <c r="A303" s="47">
        <v>300</v>
      </c>
      <c r="B303" s="48">
        <f t="shared" ca="1" si="32"/>
        <v>0.84504726150972842</v>
      </c>
      <c r="C303" s="49">
        <f ca="1">RANDBETWEEN(0,VLOOKUP($B303,IBusJSQ!$E$6:$G$24,3,TRUE))</f>
        <v>14</v>
      </c>
      <c r="D303" s="44">
        <f ca="1">RANDBETWEEN(0,VLOOKUP($B303,ItrainJSQ!$F$5:$G$9,2,TRUE))</f>
        <v>17256</v>
      </c>
      <c r="E303" s="44" t="e">
        <f ca="1">RANDBETWEEN(0,VLOOKUP($B303,ItrainNP!$G$11:$G$16,2,TRUE))</f>
        <v>#N/A</v>
      </c>
      <c r="F303" s="44">
        <f t="shared" ca="1" si="33"/>
        <v>24</v>
      </c>
      <c r="G303" s="44">
        <f t="shared" ca="1" si="34"/>
        <v>8</v>
      </c>
      <c r="H303" s="44">
        <f t="shared" ca="1" si="35"/>
        <v>5</v>
      </c>
      <c r="I303" s="50">
        <f t="shared" ca="1" si="36"/>
        <v>0.87143615039861733</v>
      </c>
      <c r="J303" s="50" t="e">
        <f t="shared" ca="1" si="37"/>
        <v>#N/A</v>
      </c>
      <c r="K303" s="52">
        <f t="shared" ca="1" si="38"/>
        <v>38.000000000000028</v>
      </c>
      <c r="L303" s="52" t="e">
        <f t="shared" ca="1" si="39"/>
        <v>#N/A</v>
      </c>
      <c r="M303" s="44">
        <f ca="1">AVERAGE($K$4:K303)</f>
        <v>32.400000000000006</v>
      </c>
      <c r="N303" s="44">
        <f ca="1">M303 + 1.96 * _xlfn.STDEV.P($M$4:M303)/SQRT(COUNT($M$4:M303))</f>
        <v>32.455825095294927</v>
      </c>
      <c r="O303" s="44">
        <f ca="1">M303 - 1.96 * _xlfn.STDEV.P($M$4:M303)/SQRT(COUNT($M$4:M303))</f>
        <v>32.344174904705085</v>
      </c>
      <c r="P303" s="44" t="e">
        <f ca="1">AVERAGE($L$4:L303)</f>
        <v>#N/A</v>
      </c>
      <c r="Q303" s="44" t="e">
        <f ca="1">P303 + 1.96 * _xlfn.STDEV.P($P$4:P303)/SQRT(COUNT($P$4:P303))</f>
        <v>#N/A</v>
      </c>
      <c r="R303" s="44" t="e">
        <f ca="1">P303 - 1.96 * _xlfn.STDEV.P($P$4:P303)/SQRT(COUNT($P$4:P303))</f>
        <v>#N/A</v>
      </c>
    </row>
    <row r="304" spans="1:18" ht="14.5" x14ac:dyDescent="0.35">
      <c r="A304" s="47">
        <v>301</v>
      </c>
      <c r="B304" s="48">
        <f t="shared" ca="1" si="32"/>
        <v>0.77036226003231767</v>
      </c>
      <c r="C304" s="49">
        <f ca="1">RANDBETWEEN(0,VLOOKUP($B304,IBusJSQ!$E$6:$G$24,3,TRUE))</f>
        <v>14</v>
      </c>
      <c r="D304" s="44">
        <f ca="1">RANDBETWEEN(0,VLOOKUP($B304,ItrainJSQ!$F$5:$G$9,2,TRUE))</f>
        <v>10673</v>
      </c>
      <c r="E304" s="44" t="e">
        <f ca="1">RANDBETWEEN(0,VLOOKUP($B304,ItrainNP!$G$11:$G$16,2,TRUE))</f>
        <v>#N/A</v>
      </c>
      <c r="F304" s="44">
        <f t="shared" ca="1" si="33"/>
        <v>28</v>
      </c>
      <c r="G304" s="44">
        <f t="shared" ca="1" si="34"/>
        <v>8</v>
      </c>
      <c r="H304" s="44">
        <f t="shared" ca="1" si="35"/>
        <v>5</v>
      </c>
      <c r="I304" s="50">
        <f t="shared" ca="1" si="36"/>
        <v>0.79952892669898434</v>
      </c>
      <c r="J304" s="50" t="e">
        <f t="shared" ca="1" si="37"/>
        <v>#N/A</v>
      </c>
      <c r="K304" s="52">
        <f t="shared" ca="1" si="38"/>
        <v>42.000000000000014</v>
      </c>
      <c r="L304" s="52" t="e">
        <f t="shared" ca="1" si="39"/>
        <v>#N/A</v>
      </c>
      <c r="M304" s="44">
        <f ca="1">AVERAGE($K$4:K304)</f>
        <v>32.43189368770765</v>
      </c>
      <c r="N304" s="44">
        <f ca="1">M304 + 1.96 * _xlfn.STDEV.P($M$4:M304)/SQRT(COUNT($M$4:M304))</f>
        <v>32.487533372150693</v>
      </c>
      <c r="O304" s="44">
        <f ca="1">M304 - 1.96 * _xlfn.STDEV.P($M$4:M304)/SQRT(COUNT($M$4:M304))</f>
        <v>32.376254003264606</v>
      </c>
      <c r="P304" s="44" t="e">
        <f ca="1">AVERAGE($L$4:L304)</f>
        <v>#N/A</v>
      </c>
      <c r="Q304" s="44" t="e">
        <f ca="1">P304 + 1.96 * _xlfn.STDEV.P($P$4:P304)/SQRT(COUNT($P$4:P304))</f>
        <v>#N/A</v>
      </c>
      <c r="R304" s="44" t="e">
        <f ca="1">P304 - 1.96 * _xlfn.STDEV.P($P$4:P304)/SQRT(COUNT($P$4:P304))</f>
        <v>#N/A</v>
      </c>
    </row>
    <row r="305" spans="1:18" ht="14.5" x14ac:dyDescent="0.35">
      <c r="A305" s="47">
        <v>302</v>
      </c>
      <c r="B305" s="48">
        <f t="shared" ca="1" si="32"/>
        <v>0.53193654077857233</v>
      </c>
      <c r="C305" s="49">
        <f ca="1">RANDBETWEEN(0,VLOOKUP($B305,IBusJSQ!$E$6:$G$24,3,TRUE))</f>
        <v>6</v>
      </c>
      <c r="D305" s="44">
        <f ca="1">RANDBETWEEN(0,VLOOKUP($B305,ItrainJSQ!$F$5:$G$9,2,TRUE))</f>
        <v>3</v>
      </c>
      <c r="E305" s="44" t="e">
        <f ca="1">RANDBETWEEN(0,VLOOKUP($B305,ItrainNP!$G$11:$G$16,2,TRUE))</f>
        <v>#N/A</v>
      </c>
      <c r="F305" s="44">
        <f t="shared" ca="1" si="33"/>
        <v>24</v>
      </c>
      <c r="G305" s="44">
        <f t="shared" ca="1" si="34"/>
        <v>8</v>
      </c>
      <c r="H305" s="44">
        <f t="shared" ca="1" si="35"/>
        <v>4</v>
      </c>
      <c r="I305" s="50">
        <f t="shared" ca="1" si="36"/>
        <v>0.5527698741119057</v>
      </c>
      <c r="J305" s="50" t="e">
        <f t="shared" ca="1" si="37"/>
        <v>#N/A</v>
      </c>
      <c r="K305" s="52">
        <f t="shared" ca="1" si="38"/>
        <v>30.000000000000053</v>
      </c>
      <c r="L305" s="52" t="e">
        <f t="shared" ca="1" si="39"/>
        <v>#N/A</v>
      </c>
      <c r="M305" s="44">
        <f ca="1">AVERAGE($K$4:K305)</f>
        <v>32.423841059602658</v>
      </c>
      <c r="N305" s="44">
        <f ca="1">M305 + 1.96 * _xlfn.STDEV.P($M$4:M305)/SQRT(COUNT($M$4:M305))</f>
        <v>32.479296512425229</v>
      </c>
      <c r="O305" s="44">
        <f ca="1">M305 - 1.96 * _xlfn.STDEV.P($M$4:M305)/SQRT(COUNT($M$4:M305))</f>
        <v>32.368385606780087</v>
      </c>
      <c r="P305" s="44" t="e">
        <f ca="1">AVERAGE($L$4:L305)</f>
        <v>#N/A</v>
      </c>
      <c r="Q305" s="44" t="e">
        <f ca="1">P305 + 1.96 * _xlfn.STDEV.P($P$4:P305)/SQRT(COUNT($P$4:P305))</f>
        <v>#N/A</v>
      </c>
      <c r="R305" s="44" t="e">
        <f ca="1">P305 - 1.96 * _xlfn.STDEV.P($P$4:P305)/SQRT(COUNT($P$4:P305))</f>
        <v>#N/A</v>
      </c>
    </row>
    <row r="306" spans="1:18" ht="14.5" x14ac:dyDescent="0.35">
      <c r="A306" s="47">
        <v>303</v>
      </c>
      <c r="B306" s="48">
        <f t="shared" ca="1" si="32"/>
        <v>0.78037981210232499</v>
      </c>
      <c r="C306" s="49">
        <f ca="1">RANDBETWEEN(0,VLOOKUP($B306,IBusJSQ!$E$6:$G$24,3,TRUE))</f>
        <v>5</v>
      </c>
      <c r="D306" s="44">
        <f ca="1">RANDBETWEEN(0,VLOOKUP($B306,ItrainJSQ!$F$5:$G$9,2,TRUE))</f>
        <v>34370</v>
      </c>
      <c r="E306" s="44" t="e">
        <f ca="1">RANDBETWEEN(0,VLOOKUP($B306,ItrainNP!$G$11:$G$16,2,TRUE))</f>
        <v>#N/A</v>
      </c>
      <c r="F306" s="44">
        <f t="shared" ca="1" si="33"/>
        <v>27</v>
      </c>
      <c r="G306" s="44">
        <f t="shared" ca="1" si="34"/>
        <v>8</v>
      </c>
      <c r="H306" s="44">
        <f t="shared" ca="1" si="35"/>
        <v>5</v>
      </c>
      <c r="I306" s="50">
        <f t="shared" ca="1" si="36"/>
        <v>0.80260203432454724</v>
      </c>
      <c r="J306" s="50" t="e">
        <f t="shared" ca="1" si="37"/>
        <v>#N/A</v>
      </c>
      <c r="K306" s="52">
        <f t="shared" ca="1" si="38"/>
        <v>32.000000000000043</v>
      </c>
      <c r="L306" s="52" t="e">
        <f t="shared" ca="1" si="39"/>
        <v>#N/A</v>
      </c>
      <c r="M306" s="44">
        <f ca="1">AVERAGE($K$4:K306)</f>
        <v>32.422442244224428</v>
      </c>
      <c r="N306" s="44">
        <f ca="1">M306 + 1.96 * _xlfn.STDEV.P($M$4:M306)/SQRT(COUNT($M$4:M306))</f>
        <v>32.477714678078826</v>
      </c>
      <c r="O306" s="44">
        <f ca="1">M306 - 1.96 * _xlfn.STDEV.P($M$4:M306)/SQRT(COUNT($M$4:M306))</f>
        <v>32.367169810370029</v>
      </c>
      <c r="P306" s="44" t="e">
        <f ca="1">AVERAGE($L$4:L306)</f>
        <v>#N/A</v>
      </c>
      <c r="Q306" s="44" t="e">
        <f ca="1">P306 + 1.96 * _xlfn.STDEV.P($P$4:P306)/SQRT(COUNT($P$4:P306))</f>
        <v>#N/A</v>
      </c>
      <c r="R306" s="44" t="e">
        <f ca="1">P306 - 1.96 * _xlfn.STDEV.P($P$4:P306)/SQRT(COUNT($P$4:P306))</f>
        <v>#N/A</v>
      </c>
    </row>
    <row r="307" spans="1:18" ht="14.5" x14ac:dyDescent="0.35">
      <c r="A307" s="47">
        <v>304</v>
      </c>
      <c r="B307" s="48">
        <f t="shared" ca="1" si="32"/>
        <v>0.51178071670502701</v>
      </c>
      <c r="C307" s="49">
        <f ca="1">RANDBETWEEN(0,VLOOKUP($B307,IBusJSQ!$E$6:$G$24,3,TRUE))</f>
        <v>8</v>
      </c>
      <c r="D307" s="44">
        <f ca="1">RANDBETWEEN(0,VLOOKUP($B307,ItrainJSQ!$F$5:$G$9,2,TRUE))</f>
        <v>2</v>
      </c>
      <c r="E307" s="44" t="e">
        <f ca="1">RANDBETWEEN(0,VLOOKUP($B307,ItrainNP!$G$11:$G$16,2,TRUE))</f>
        <v>#N/A</v>
      </c>
      <c r="F307" s="44">
        <f t="shared" ca="1" si="33"/>
        <v>27</v>
      </c>
      <c r="G307" s="44">
        <f t="shared" ca="1" si="34"/>
        <v>7</v>
      </c>
      <c r="H307" s="44">
        <f t="shared" ca="1" si="35"/>
        <v>5</v>
      </c>
      <c r="I307" s="50">
        <f t="shared" ca="1" si="36"/>
        <v>0.53608627226058259</v>
      </c>
      <c r="J307" s="50" t="e">
        <f t="shared" ca="1" si="37"/>
        <v>#N/A</v>
      </c>
      <c r="K307" s="52">
        <f t="shared" ca="1" si="38"/>
        <v>35.000000000000036</v>
      </c>
      <c r="L307" s="52" t="e">
        <f t="shared" ca="1" si="39"/>
        <v>#N/A</v>
      </c>
      <c r="M307" s="44">
        <f ca="1">AVERAGE($K$4:K307)</f>
        <v>32.430921052631582</v>
      </c>
      <c r="N307" s="44">
        <f ca="1">M307 + 1.96 * _xlfn.STDEV.P($M$4:M307)/SQRT(COUNT($M$4:M307))</f>
        <v>32.486011714396476</v>
      </c>
      <c r="O307" s="44">
        <f ca="1">M307 - 1.96 * _xlfn.STDEV.P($M$4:M307)/SQRT(COUNT($M$4:M307))</f>
        <v>32.375830390866689</v>
      </c>
      <c r="P307" s="44" t="e">
        <f ca="1">AVERAGE($L$4:L307)</f>
        <v>#N/A</v>
      </c>
      <c r="Q307" s="44" t="e">
        <f ca="1">P307 + 1.96 * _xlfn.STDEV.P($P$4:P307)/SQRT(COUNT($P$4:P307))</f>
        <v>#N/A</v>
      </c>
      <c r="R307" s="44" t="e">
        <f ca="1">P307 - 1.96 * _xlfn.STDEV.P($P$4:P307)/SQRT(COUNT($P$4:P307))</f>
        <v>#N/A</v>
      </c>
    </row>
    <row r="308" spans="1:18" ht="14.5" x14ac:dyDescent="0.35">
      <c r="A308" s="47">
        <v>305</v>
      </c>
      <c r="B308" s="48">
        <f t="shared" ca="1" si="32"/>
        <v>0.49006907256602616</v>
      </c>
      <c r="C308" s="49">
        <f ca="1">RANDBETWEEN(0,VLOOKUP($B308,IBusJSQ!$E$6:$G$24,3,TRUE))</f>
        <v>3</v>
      </c>
      <c r="D308" s="44">
        <f ca="1">RANDBETWEEN(0,VLOOKUP($B308,ItrainJSQ!$F$5:$G$9,2,TRUE))</f>
        <v>1</v>
      </c>
      <c r="E308" s="44" t="e">
        <f ca="1">RANDBETWEEN(0,VLOOKUP($B308,ItrainNP!$G$11:$G$16,2,TRUE))</f>
        <v>#N/A</v>
      </c>
      <c r="F308" s="44">
        <f t="shared" ca="1" si="33"/>
        <v>25</v>
      </c>
      <c r="G308" s="44">
        <f t="shared" ca="1" si="34"/>
        <v>8</v>
      </c>
      <c r="H308" s="44">
        <f t="shared" ca="1" si="35"/>
        <v>5</v>
      </c>
      <c r="I308" s="50">
        <f t="shared" ca="1" si="36"/>
        <v>0.50951351701047065</v>
      </c>
      <c r="J308" s="50" t="e">
        <f t="shared" ca="1" si="37"/>
        <v>#N/A</v>
      </c>
      <c r="K308" s="52">
        <f t="shared" ca="1" si="38"/>
        <v>28.00000000000006</v>
      </c>
      <c r="L308" s="52" t="e">
        <f t="shared" ca="1" si="39"/>
        <v>#N/A</v>
      </c>
      <c r="M308" s="44">
        <f ca="1">AVERAGE($K$4:K308)</f>
        <v>32.416393442622955</v>
      </c>
      <c r="N308" s="44">
        <f ca="1">M308 + 1.96 * _xlfn.STDEV.P($M$4:M308)/SQRT(COUNT($M$4:M308))</f>
        <v>32.471303484148585</v>
      </c>
      <c r="O308" s="44">
        <f ca="1">M308 - 1.96 * _xlfn.STDEV.P($M$4:M308)/SQRT(COUNT($M$4:M308))</f>
        <v>32.361483401097324</v>
      </c>
      <c r="P308" s="44" t="e">
        <f ca="1">AVERAGE($L$4:L308)</f>
        <v>#N/A</v>
      </c>
      <c r="Q308" s="44" t="e">
        <f ca="1">P308 + 1.96 * _xlfn.STDEV.P($P$4:P308)/SQRT(COUNT($P$4:P308))</f>
        <v>#N/A</v>
      </c>
      <c r="R308" s="44" t="e">
        <f ca="1">P308 - 1.96 * _xlfn.STDEV.P($P$4:P308)/SQRT(COUNT($P$4:P308))</f>
        <v>#N/A</v>
      </c>
    </row>
    <row r="309" spans="1:18" ht="14.5" x14ac:dyDescent="0.35">
      <c r="A309" s="47">
        <v>306</v>
      </c>
      <c r="B309" s="48">
        <f t="shared" ca="1" si="32"/>
        <v>0.52678578292801537</v>
      </c>
      <c r="C309" s="49">
        <f ca="1">RANDBETWEEN(0,VLOOKUP($B309,IBusJSQ!$E$6:$G$24,3,TRUE))</f>
        <v>5</v>
      </c>
      <c r="D309" s="44">
        <f ca="1">RANDBETWEEN(0,VLOOKUP($B309,ItrainJSQ!$F$5:$G$9,2,TRUE))</f>
        <v>2</v>
      </c>
      <c r="E309" s="44" t="e">
        <f ca="1">RANDBETWEEN(0,VLOOKUP($B309,ItrainNP!$G$11:$G$16,2,TRUE))</f>
        <v>#N/A</v>
      </c>
      <c r="F309" s="44">
        <f t="shared" ca="1" si="33"/>
        <v>24</v>
      </c>
      <c r="G309" s="44">
        <f t="shared" ca="1" si="34"/>
        <v>8</v>
      </c>
      <c r="H309" s="44">
        <f t="shared" ca="1" si="35"/>
        <v>5</v>
      </c>
      <c r="I309" s="50">
        <f t="shared" ca="1" si="36"/>
        <v>0.5469246718169043</v>
      </c>
      <c r="J309" s="50" t="e">
        <f t="shared" ca="1" si="37"/>
        <v>#N/A</v>
      </c>
      <c r="K309" s="52">
        <f t="shared" ca="1" si="38"/>
        <v>29.000000000000057</v>
      </c>
      <c r="L309" s="52" t="e">
        <f t="shared" ca="1" si="39"/>
        <v>#N/A</v>
      </c>
      <c r="M309" s="44">
        <f ca="1">AVERAGE($K$4:K309)</f>
        <v>32.40522875816994</v>
      </c>
      <c r="N309" s="44">
        <f ca="1">M309 + 1.96 * _xlfn.STDEV.P($M$4:M309)/SQRT(COUNT($M$4:M309))</f>
        <v>32.459959436521714</v>
      </c>
      <c r="O309" s="44">
        <f ca="1">M309 - 1.96 * _xlfn.STDEV.P($M$4:M309)/SQRT(COUNT($M$4:M309))</f>
        <v>32.350498079818166</v>
      </c>
      <c r="P309" s="44" t="e">
        <f ca="1">AVERAGE($L$4:L309)</f>
        <v>#N/A</v>
      </c>
      <c r="Q309" s="44" t="e">
        <f ca="1">P309 + 1.96 * _xlfn.STDEV.P($P$4:P309)/SQRT(COUNT($P$4:P309))</f>
        <v>#N/A</v>
      </c>
      <c r="R309" s="44" t="e">
        <f ca="1">P309 - 1.96 * _xlfn.STDEV.P($P$4:P309)/SQRT(COUNT($P$4:P309))</f>
        <v>#N/A</v>
      </c>
    </row>
    <row r="310" spans="1:18" ht="14.5" x14ac:dyDescent="0.35">
      <c r="A310" s="47">
        <v>307</v>
      </c>
      <c r="B310" s="48">
        <f t="shared" ca="1" si="32"/>
        <v>0.55503228177018527</v>
      </c>
      <c r="C310" s="49">
        <f ca="1">RANDBETWEEN(0,VLOOKUP($B310,IBusJSQ!$E$6:$G$24,3,TRUE))</f>
        <v>5</v>
      </c>
      <c r="D310" s="44">
        <f ca="1">RANDBETWEEN(0,VLOOKUP($B310,ItrainJSQ!$F$5:$G$9,2,TRUE))</f>
        <v>3</v>
      </c>
      <c r="E310" s="44" t="e">
        <f ca="1">RANDBETWEEN(0,VLOOKUP($B310,ItrainNP!$G$11:$G$16,2,TRUE))</f>
        <v>#N/A</v>
      </c>
      <c r="F310" s="44">
        <f t="shared" ca="1" si="33"/>
        <v>27</v>
      </c>
      <c r="G310" s="44">
        <f t="shared" ca="1" si="34"/>
        <v>8</v>
      </c>
      <c r="H310" s="44">
        <f t="shared" ca="1" si="35"/>
        <v>5</v>
      </c>
      <c r="I310" s="50">
        <f t="shared" ca="1" si="36"/>
        <v>0.57725450399240752</v>
      </c>
      <c r="J310" s="50" t="e">
        <f t="shared" ca="1" si="37"/>
        <v>#N/A</v>
      </c>
      <c r="K310" s="52">
        <f t="shared" ca="1" si="38"/>
        <v>32.000000000000043</v>
      </c>
      <c r="L310" s="52" t="e">
        <f t="shared" ca="1" si="39"/>
        <v>#N/A</v>
      </c>
      <c r="M310" s="44">
        <f ca="1">AVERAGE($K$4:K310)</f>
        <v>32.403908794788279</v>
      </c>
      <c r="N310" s="44">
        <f ca="1">M310 + 1.96 * _xlfn.STDEV.P($M$4:M310)/SQRT(COUNT($M$4:M310))</f>
        <v>32.45846129303969</v>
      </c>
      <c r="O310" s="44">
        <f ca="1">M310 - 1.96 * _xlfn.STDEV.P($M$4:M310)/SQRT(COUNT($M$4:M310))</f>
        <v>32.349356296536868</v>
      </c>
      <c r="P310" s="44" t="e">
        <f ca="1">AVERAGE($L$4:L310)</f>
        <v>#N/A</v>
      </c>
      <c r="Q310" s="44" t="e">
        <f ca="1">P310 + 1.96 * _xlfn.STDEV.P($P$4:P310)/SQRT(COUNT($P$4:P310))</f>
        <v>#N/A</v>
      </c>
      <c r="R310" s="44" t="e">
        <f ca="1">P310 - 1.96 * _xlfn.STDEV.P($P$4:P310)/SQRT(COUNT($P$4:P310))</f>
        <v>#N/A</v>
      </c>
    </row>
    <row r="311" spans="1:18" ht="14.5" x14ac:dyDescent="0.35">
      <c r="A311" s="47">
        <v>308</v>
      </c>
      <c r="B311" s="48">
        <f t="shared" ca="1" si="32"/>
        <v>0.90187091717397005</v>
      </c>
      <c r="C311" s="49">
        <f ca="1">RANDBETWEEN(0,VLOOKUP($B311,IBusJSQ!$E$6:$G$24,3,TRUE))</f>
        <v>20</v>
      </c>
      <c r="D311" s="44">
        <f ca="1">RANDBETWEEN(0,VLOOKUP($B311,ItrainJSQ!$F$5:$G$9,2,TRUE))</f>
        <v>21048</v>
      </c>
      <c r="E311" s="44" t="e">
        <f ca="1">RANDBETWEEN(0,VLOOKUP($B311,ItrainNP!$G$11:$G$16,2,TRUE))</f>
        <v>#N/A</v>
      </c>
      <c r="F311" s="44">
        <f t="shared" ca="1" si="33"/>
        <v>24</v>
      </c>
      <c r="G311" s="44">
        <f t="shared" ca="1" si="34"/>
        <v>8</v>
      </c>
      <c r="H311" s="44">
        <f t="shared" ca="1" si="35"/>
        <v>5</v>
      </c>
      <c r="I311" s="50">
        <f t="shared" ca="1" si="36"/>
        <v>0.93242647272952561</v>
      </c>
      <c r="J311" s="50" t="e">
        <f t="shared" ca="1" si="37"/>
        <v>#N/A</v>
      </c>
      <c r="K311" s="52">
        <f t="shared" ca="1" si="38"/>
        <v>44</v>
      </c>
      <c r="L311" s="52" t="e">
        <f t="shared" ca="1" si="39"/>
        <v>#N/A</v>
      </c>
      <c r="M311" s="44">
        <f ca="1">AVERAGE($K$4:K311)</f>
        <v>32.441558441558449</v>
      </c>
      <c r="N311" s="44">
        <f ca="1">M311 + 1.96 * _xlfn.STDEV.P($M$4:M311)/SQRT(COUNT($M$4:M311))</f>
        <v>32.495933995578952</v>
      </c>
      <c r="O311" s="44">
        <f ca="1">M311 - 1.96 * _xlfn.STDEV.P($M$4:M311)/SQRT(COUNT($M$4:M311))</f>
        <v>32.387182887537946</v>
      </c>
      <c r="P311" s="44" t="e">
        <f ca="1">AVERAGE($L$4:L311)</f>
        <v>#N/A</v>
      </c>
      <c r="Q311" s="44" t="e">
        <f ca="1">P311 + 1.96 * _xlfn.STDEV.P($P$4:P311)/SQRT(COUNT($P$4:P311))</f>
        <v>#N/A</v>
      </c>
      <c r="R311" s="44" t="e">
        <f ca="1">P311 - 1.96 * _xlfn.STDEV.P($P$4:P311)/SQRT(COUNT($P$4:P311))</f>
        <v>#N/A</v>
      </c>
    </row>
    <row r="312" spans="1:18" ht="14.5" x14ac:dyDescent="0.35">
      <c r="A312" s="47">
        <v>309</v>
      </c>
      <c r="B312" s="48">
        <f t="shared" ca="1" si="32"/>
        <v>0.46578234252186435</v>
      </c>
      <c r="C312" s="49">
        <f ca="1">RANDBETWEEN(0,VLOOKUP($B312,IBusJSQ!$E$6:$G$24,3,TRUE))</f>
        <v>3</v>
      </c>
      <c r="D312" s="44">
        <f ca="1">RANDBETWEEN(0,VLOOKUP($B312,ItrainJSQ!$F$5:$G$9,2,TRUE))</f>
        <v>2</v>
      </c>
      <c r="E312" s="44" t="e">
        <f ca="1">RANDBETWEEN(0,VLOOKUP($B312,ItrainNP!$G$11:$G$16,2,TRUE))</f>
        <v>#N/A</v>
      </c>
      <c r="F312" s="44">
        <f t="shared" ca="1" si="33"/>
        <v>28</v>
      </c>
      <c r="G312" s="44">
        <f t="shared" ca="1" si="34"/>
        <v>7</v>
      </c>
      <c r="H312" s="44">
        <f t="shared" ca="1" si="35"/>
        <v>4</v>
      </c>
      <c r="I312" s="50">
        <f t="shared" ca="1" si="36"/>
        <v>0.4873101202996421</v>
      </c>
      <c r="J312" s="50" t="e">
        <f t="shared" ca="1" si="37"/>
        <v>#N/A</v>
      </c>
      <c r="K312" s="52">
        <f t="shared" ca="1" si="38"/>
        <v>30.999999999999972</v>
      </c>
      <c r="L312" s="52" t="e">
        <f t="shared" ca="1" si="39"/>
        <v>#N/A</v>
      </c>
      <c r="M312" s="44">
        <f ca="1">AVERAGE($K$4:K312)</f>
        <v>32.4368932038835</v>
      </c>
      <c r="N312" s="44">
        <f ca="1">M312 + 1.96 * _xlfn.STDEV.P($M$4:M312)/SQRT(COUNT($M$4:M312))</f>
        <v>32.491092891314807</v>
      </c>
      <c r="O312" s="44">
        <f ca="1">M312 - 1.96 * _xlfn.STDEV.P($M$4:M312)/SQRT(COUNT($M$4:M312))</f>
        <v>32.382693516452193</v>
      </c>
      <c r="P312" s="44" t="e">
        <f ca="1">AVERAGE($L$4:L312)</f>
        <v>#N/A</v>
      </c>
      <c r="Q312" s="44" t="e">
        <f ca="1">P312 + 1.96 * _xlfn.STDEV.P($P$4:P312)/SQRT(COUNT($P$4:P312))</f>
        <v>#N/A</v>
      </c>
      <c r="R312" s="44" t="e">
        <f ca="1">P312 - 1.96 * _xlfn.STDEV.P($P$4:P312)/SQRT(COUNT($P$4:P312))</f>
        <v>#N/A</v>
      </c>
    </row>
    <row r="313" spans="1:18" ht="14.5" x14ac:dyDescent="0.35">
      <c r="A313" s="47">
        <v>310</v>
      </c>
      <c r="B313" s="48">
        <f t="shared" ca="1" si="32"/>
        <v>0.42269743941577348</v>
      </c>
      <c r="C313" s="49">
        <f ca="1">RANDBETWEEN(0,VLOOKUP($B313,IBusJSQ!$E$6:$G$24,3,TRUE))</f>
        <v>5</v>
      </c>
      <c r="D313" s="44">
        <f ca="1">RANDBETWEEN(0,VLOOKUP($B313,ItrainJSQ!$F$5:$G$9,2,TRUE))</f>
        <v>4</v>
      </c>
      <c r="E313" s="44" t="e">
        <f ca="1">RANDBETWEEN(0,VLOOKUP($B313,ItrainNP!$G$11:$G$16,2,TRUE))</f>
        <v>#N/A</v>
      </c>
      <c r="F313" s="44">
        <f t="shared" ca="1" si="33"/>
        <v>26</v>
      </c>
      <c r="G313" s="44">
        <f t="shared" ca="1" si="34"/>
        <v>8</v>
      </c>
      <c r="H313" s="44">
        <f t="shared" ca="1" si="35"/>
        <v>5</v>
      </c>
      <c r="I313" s="50">
        <f t="shared" ca="1" si="36"/>
        <v>0.44422521719355124</v>
      </c>
      <c r="J313" s="50" t="e">
        <f t="shared" ca="1" si="37"/>
        <v>#N/A</v>
      </c>
      <c r="K313" s="52">
        <f t="shared" ca="1" si="38"/>
        <v>30.999999999999972</v>
      </c>
      <c r="L313" s="52" t="e">
        <f t="shared" ca="1" si="39"/>
        <v>#N/A</v>
      </c>
      <c r="M313" s="44">
        <f ca="1">AVERAGE($K$4:K313)</f>
        <v>32.432258064516134</v>
      </c>
      <c r="N313" s="44">
        <f ca="1">M313 + 1.96 * _xlfn.STDEV.P($M$4:M313)/SQRT(COUNT($M$4:M313))</f>
        <v>32.486282969521753</v>
      </c>
      <c r="O313" s="44">
        <f ca="1">M313 - 1.96 * _xlfn.STDEV.P($M$4:M313)/SQRT(COUNT($M$4:M313))</f>
        <v>32.378233159510515</v>
      </c>
      <c r="P313" s="44" t="e">
        <f ca="1">AVERAGE($L$4:L313)</f>
        <v>#N/A</v>
      </c>
      <c r="Q313" s="44" t="e">
        <f ca="1">P313 + 1.96 * _xlfn.STDEV.P($P$4:P313)/SQRT(COUNT($P$4:P313))</f>
        <v>#N/A</v>
      </c>
      <c r="R313" s="44" t="e">
        <f ca="1">P313 - 1.96 * _xlfn.STDEV.P($P$4:P313)/SQRT(COUNT($P$4:P313))</f>
        <v>#N/A</v>
      </c>
    </row>
    <row r="314" spans="1:18" ht="14.5" x14ac:dyDescent="0.35">
      <c r="A314" s="47">
        <v>311</v>
      </c>
      <c r="B314" s="48">
        <f t="shared" ca="1" si="32"/>
        <v>0.36073652400547529</v>
      </c>
      <c r="C314" s="49">
        <f ca="1">RANDBETWEEN(0,VLOOKUP($B314,IBusJSQ!$E$6:$G$24,3,TRUE))</f>
        <v>2</v>
      </c>
      <c r="D314" s="44">
        <f ca="1">RANDBETWEEN(0,VLOOKUP($B314,ItrainJSQ!$F$5:$G$9,2,TRUE))</f>
        <v>3</v>
      </c>
      <c r="E314" s="44" t="e">
        <f ca="1">RANDBETWEEN(0,VLOOKUP($B314,ItrainNP!$G$11:$G$16,2,TRUE))</f>
        <v>#N/A</v>
      </c>
      <c r="F314" s="44">
        <f t="shared" ca="1" si="33"/>
        <v>29</v>
      </c>
      <c r="G314" s="44">
        <f t="shared" ca="1" si="34"/>
        <v>7</v>
      </c>
      <c r="H314" s="44">
        <f t="shared" ca="1" si="35"/>
        <v>5</v>
      </c>
      <c r="I314" s="50">
        <f t="shared" ca="1" si="36"/>
        <v>0.38226430178325305</v>
      </c>
      <c r="J314" s="50" t="e">
        <f t="shared" ca="1" si="37"/>
        <v>#N/A</v>
      </c>
      <c r="K314" s="52">
        <f t="shared" ca="1" si="38"/>
        <v>30.999999999999972</v>
      </c>
      <c r="L314" s="52" t="e">
        <f t="shared" ca="1" si="39"/>
        <v>#N/A</v>
      </c>
      <c r="M314" s="44">
        <f ca="1">AVERAGE($K$4:K314)</f>
        <v>32.427652733118975</v>
      </c>
      <c r="N314" s="44">
        <f ca="1">M314 + 1.96 * _xlfn.STDEV.P($M$4:M314)/SQRT(COUNT($M$4:M314))</f>
        <v>32.481503945825409</v>
      </c>
      <c r="O314" s="44">
        <f ca="1">M314 - 1.96 * _xlfn.STDEV.P($M$4:M314)/SQRT(COUNT($M$4:M314))</f>
        <v>32.373801520412542</v>
      </c>
      <c r="P314" s="44" t="e">
        <f ca="1">AVERAGE($L$4:L314)</f>
        <v>#N/A</v>
      </c>
      <c r="Q314" s="44" t="e">
        <f ca="1">P314 + 1.96 * _xlfn.STDEV.P($P$4:P314)/SQRT(COUNT($P$4:P314))</f>
        <v>#N/A</v>
      </c>
      <c r="R314" s="44" t="e">
        <f ca="1">P314 - 1.96 * _xlfn.STDEV.P($P$4:P314)/SQRT(COUNT($P$4:P314))</f>
        <v>#N/A</v>
      </c>
    </row>
    <row r="315" spans="1:18" ht="14.5" x14ac:dyDescent="0.35">
      <c r="A315" s="47">
        <v>312</v>
      </c>
      <c r="B315" s="48">
        <f t="shared" ca="1" si="32"/>
        <v>0.49089858263086589</v>
      </c>
      <c r="C315" s="49">
        <f ca="1">RANDBETWEEN(0,VLOOKUP($B315,IBusJSQ!$E$6:$G$24,3,TRUE))</f>
        <v>4</v>
      </c>
      <c r="D315" s="44">
        <f ca="1">RANDBETWEEN(0,VLOOKUP($B315,ItrainJSQ!$F$5:$G$9,2,TRUE))</f>
        <v>1</v>
      </c>
      <c r="E315" s="44" t="e">
        <f ca="1">RANDBETWEEN(0,VLOOKUP($B315,ItrainNP!$G$11:$G$16,2,TRUE))</f>
        <v>#N/A</v>
      </c>
      <c r="F315" s="44">
        <f t="shared" ca="1" si="33"/>
        <v>25</v>
      </c>
      <c r="G315" s="44">
        <f t="shared" ca="1" si="34"/>
        <v>8</v>
      </c>
      <c r="H315" s="44">
        <f t="shared" ca="1" si="35"/>
        <v>4</v>
      </c>
      <c r="I315" s="50">
        <f t="shared" ca="1" si="36"/>
        <v>0.51103747151975476</v>
      </c>
      <c r="J315" s="50" t="e">
        <f t="shared" ca="1" si="37"/>
        <v>#N/A</v>
      </c>
      <c r="K315" s="52">
        <f t="shared" ca="1" si="38"/>
        <v>28.999999999999979</v>
      </c>
      <c r="L315" s="52" t="e">
        <f t="shared" ca="1" si="39"/>
        <v>#N/A</v>
      </c>
      <c r="M315" s="44">
        <f ca="1">AVERAGE($K$4:K315)</f>
        <v>32.416666666666671</v>
      </c>
      <c r="N315" s="44">
        <f ca="1">M315 + 1.96 * _xlfn.STDEV.P($M$4:M315)/SQRT(COUNT($M$4:M315))</f>
        <v>32.470345283599045</v>
      </c>
      <c r="O315" s="44">
        <f ca="1">M315 - 1.96 * _xlfn.STDEV.P($M$4:M315)/SQRT(COUNT($M$4:M315))</f>
        <v>32.362988049734298</v>
      </c>
      <c r="P315" s="44" t="e">
        <f ca="1">AVERAGE($L$4:L315)</f>
        <v>#N/A</v>
      </c>
      <c r="Q315" s="44" t="e">
        <f ca="1">P315 + 1.96 * _xlfn.STDEV.P($P$4:P315)/SQRT(COUNT($P$4:P315))</f>
        <v>#N/A</v>
      </c>
      <c r="R315" s="44" t="e">
        <f ca="1">P315 - 1.96 * _xlfn.STDEV.P($P$4:P315)/SQRT(COUNT($P$4:P315))</f>
        <v>#N/A</v>
      </c>
    </row>
    <row r="316" spans="1:18" ht="14.5" x14ac:dyDescent="0.35">
      <c r="A316" s="47">
        <v>313</v>
      </c>
      <c r="B316" s="48">
        <f t="shared" ca="1" si="32"/>
        <v>0.91619313263448743</v>
      </c>
      <c r="C316" s="49">
        <f ca="1">RANDBETWEEN(0,VLOOKUP($B316,IBusJSQ!$E$6:$G$24,3,TRUE))</f>
        <v>10</v>
      </c>
      <c r="D316" s="44">
        <f ca="1">RANDBETWEEN(0,VLOOKUP($B316,ItrainJSQ!$F$5:$G$9,2,TRUE))</f>
        <v>35544</v>
      </c>
      <c r="E316" s="44" t="e">
        <f ca="1">RANDBETWEEN(0,VLOOKUP($B316,ItrainNP!$G$11:$G$16,2,TRUE))</f>
        <v>#N/A</v>
      </c>
      <c r="F316" s="44">
        <f t="shared" ca="1" si="33"/>
        <v>26</v>
      </c>
      <c r="G316" s="44">
        <f t="shared" ca="1" si="34"/>
        <v>8</v>
      </c>
      <c r="H316" s="44">
        <f t="shared" ca="1" si="35"/>
        <v>4</v>
      </c>
      <c r="I316" s="50">
        <f t="shared" ca="1" si="36"/>
        <v>0.94119313263448745</v>
      </c>
      <c r="J316" s="50" t="e">
        <f t="shared" ca="1" si="37"/>
        <v>#N/A</v>
      </c>
      <c r="K316" s="52">
        <f t="shared" ca="1" si="38"/>
        <v>36.000000000000028</v>
      </c>
      <c r="L316" s="52" t="e">
        <f t="shared" ca="1" si="39"/>
        <v>#N/A</v>
      </c>
      <c r="M316" s="44">
        <f ca="1">AVERAGE($K$4:K316)</f>
        <v>32.428115015974448</v>
      </c>
      <c r="N316" s="44">
        <f ca="1">M316 + 1.96 * _xlfn.STDEV.P($M$4:M316)/SQRT(COUNT($M$4:M316))</f>
        <v>32.481622159379221</v>
      </c>
      <c r="O316" s="44">
        <f ca="1">M316 - 1.96 * _xlfn.STDEV.P($M$4:M316)/SQRT(COUNT($M$4:M316))</f>
        <v>32.374607872569676</v>
      </c>
      <c r="P316" s="44" t="e">
        <f ca="1">AVERAGE($L$4:L316)</f>
        <v>#N/A</v>
      </c>
      <c r="Q316" s="44" t="e">
        <f ca="1">P316 + 1.96 * _xlfn.STDEV.P($P$4:P316)/SQRT(COUNT($P$4:P316))</f>
        <v>#N/A</v>
      </c>
      <c r="R316" s="44" t="e">
        <f ca="1">P316 - 1.96 * _xlfn.STDEV.P($P$4:P316)/SQRT(COUNT($P$4:P316))</f>
        <v>#N/A</v>
      </c>
    </row>
    <row r="317" spans="1:18" ht="14.5" x14ac:dyDescent="0.35">
      <c r="A317" s="47">
        <v>314</v>
      </c>
      <c r="B317" s="48">
        <f t="shared" ca="1" si="32"/>
        <v>0.55534840908669325</v>
      </c>
      <c r="C317" s="49">
        <f ca="1">RANDBETWEEN(0,VLOOKUP($B317,IBusJSQ!$E$6:$G$24,3,TRUE))</f>
        <v>3</v>
      </c>
      <c r="D317" s="44">
        <f ca="1">RANDBETWEEN(0,VLOOKUP($B317,ItrainJSQ!$F$5:$G$9,2,TRUE))</f>
        <v>0</v>
      </c>
      <c r="E317" s="44" t="e">
        <f ca="1">RANDBETWEEN(0,VLOOKUP($B317,ItrainNP!$G$11:$G$16,2,TRUE))</f>
        <v>#N/A</v>
      </c>
      <c r="F317" s="44">
        <f t="shared" ca="1" si="33"/>
        <v>24</v>
      </c>
      <c r="G317" s="44">
        <f t="shared" ca="1" si="34"/>
        <v>8</v>
      </c>
      <c r="H317" s="44">
        <f t="shared" ca="1" si="35"/>
        <v>4</v>
      </c>
      <c r="I317" s="50">
        <f t="shared" ca="1" si="36"/>
        <v>0.5740984090866933</v>
      </c>
      <c r="J317" s="50" t="e">
        <f t="shared" ca="1" si="37"/>
        <v>#N/A</v>
      </c>
      <c r="K317" s="52">
        <f t="shared" ca="1" si="38"/>
        <v>27.000000000000064</v>
      </c>
      <c r="L317" s="52" t="e">
        <f t="shared" ca="1" si="39"/>
        <v>#N/A</v>
      </c>
      <c r="M317" s="44">
        <f ca="1">AVERAGE($K$4:K317)</f>
        <v>32.410828025477713</v>
      </c>
      <c r="N317" s="44">
        <f ca="1">M317 + 1.96 * _xlfn.STDEV.P($M$4:M317)/SQRT(COUNT($M$4:M317))</f>
        <v>32.464164795226175</v>
      </c>
      <c r="O317" s="44">
        <f ca="1">M317 - 1.96 * _xlfn.STDEV.P($M$4:M317)/SQRT(COUNT($M$4:M317))</f>
        <v>32.357491255729251</v>
      </c>
      <c r="P317" s="44" t="e">
        <f ca="1">AVERAGE($L$4:L317)</f>
        <v>#N/A</v>
      </c>
      <c r="Q317" s="44" t="e">
        <f ca="1">P317 + 1.96 * _xlfn.STDEV.P($P$4:P317)/SQRT(COUNT($P$4:P317))</f>
        <v>#N/A</v>
      </c>
      <c r="R317" s="44" t="e">
        <f ca="1">P317 - 1.96 * _xlfn.STDEV.P($P$4:P317)/SQRT(COUNT($P$4:P317))</f>
        <v>#N/A</v>
      </c>
    </row>
    <row r="318" spans="1:18" ht="14.5" x14ac:dyDescent="0.35">
      <c r="A318" s="47">
        <v>315</v>
      </c>
      <c r="B318" s="48">
        <f t="shared" ca="1" si="32"/>
        <v>0.35113758276070345</v>
      </c>
      <c r="C318" s="49">
        <f ca="1">RANDBETWEEN(0,VLOOKUP($B318,IBusJSQ!$E$6:$G$24,3,TRUE))</f>
        <v>1</v>
      </c>
      <c r="D318" s="44">
        <f ca="1">RANDBETWEEN(0,VLOOKUP($B318,ItrainJSQ!$F$5:$G$9,2,TRUE))</f>
        <v>2</v>
      </c>
      <c r="E318" s="44" t="e">
        <f ca="1">RANDBETWEEN(0,VLOOKUP($B318,ItrainNP!$G$11:$G$16,2,TRUE))</f>
        <v>#N/A</v>
      </c>
      <c r="F318" s="44">
        <f t="shared" ca="1" si="33"/>
        <v>25</v>
      </c>
      <c r="G318" s="44">
        <f t="shared" ca="1" si="34"/>
        <v>8</v>
      </c>
      <c r="H318" s="44">
        <f t="shared" ca="1" si="35"/>
        <v>4</v>
      </c>
      <c r="I318" s="50">
        <f t="shared" ca="1" si="36"/>
        <v>0.369193138316259</v>
      </c>
      <c r="J318" s="50" t="e">
        <f t="shared" ca="1" si="37"/>
        <v>#N/A</v>
      </c>
      <c r="K318" s="52">
        <f t="shared" ca="1" si="38"/>
        <v>25.999999999999986</v>
      </c>
      <c r="L318" s="52" t="e">
        <f t="shared" ca="1" si="39"/>
        <v>#N/A</v>
      </c>
      <c r="M318" s="44">
        <f ca="1">AVERAGE($K$4:K318)</f>
        <v>32.3904761904762</v>
      </c>
      <c r="N318" s="44">
        <f ca="1">M318 + 1.96 * _xlfn.STDEV.P($M$4:M318)/SQRT(COUNT($M$4:M318))</f>
        <v>32.443643954882795</v>
      </c>
      <c r="O318" s="44">
        <f ca="1">M318 - 1.96 * _xlfn.STDEV.P($M$4:M318)/SQRT(COUNT($M$4:M318))</f>
        <v>32.337308426069605</v>
      </c>
      <c r="P318" s="44" t="e">
        <f ca="1">AVERAGE($L$4:L318)</f>
        <v>#N/A</v>
      </c>
      <c r="Q318" s="44" t="e">
        <f ca="1">P318 + 1.96 * _xlfn.STDEV.P($P$4:P318)/SQRT(COUNT($P$4:P318))</f>
        <v>#N/A</v>
      </c>
      <c r="R318" s="44" t="e">
        <f ca="1">P318 - 1.96 * _xlfn.STDEV.P($P$4:P318)/SQRT(COUNT($P$4:P318))</f>
        <v>#N/A</v>
      </c>
    </row>
    <row r="319" spans="1:18" ht="14.5" x14ac:dyDescent="0.35">
      <c r="A319" s="47">
        <v>316</v>
      </c>
      <c r="B319" s="48">
        <f t="shared" ca="1" si="32"/>
        <v>0.49449304615906731</v>
      </c>
      <c r="C319" s="49">
        <f ca="1">RANDBETWEEN(0,VLOOKUP($B319,IBusJSQ!$E$6:$G$24,3,TRUE))</f>
        <v>5</v>
      </c>
      <c r="D319" s="44">
        <f ca="1">RANDBETWEEN(0,VLOOKUP($B319,ItrainJSQ!$F$5:$G$9,2,TRUE))</f>
        <v>3</v>
      </c>
      <c r="E319" s="44" t="e">
        <f ca="1">RANDBETWEEN(0,VLOOKUP($B319,ItrainNP!$G$11:$G$16,2,TRUE))</f>
        <v>#N/A</v>
      </c>
      <c r="F319" s="44">
        <f t="shared" ca="1" si="33"/>
        <v>28</v>
      </c>
      <c r="G319" s="44">
        <f t="shared" ca="1" si="34"/>
        <v>8</v>
      </c>
      <c r="H319" s="44">
        <f t="shared" ca="1" si="35"/>
        <v>4</v>
      </c>
      <c r="I319" s="50">
        <f t="shared" ca="1" si="36"/>
        <v>0.517409712825734</v>
      </c>
      <c r="J319" s="50" t="e">
        <f t="shared" ca="1" si="37"/>
        <v>#N/A</v>
      </c>
      <c r="K319" s="52">
        <f t="shared" ca="1" si="38"/>
        <v>33.000000000000043</v>
      </c>
      <c r="L319" s="52" t="e">
        <f t="shared" ca="1" si="39"/>
        <v>#N/A</v>
      </c>
      <c r="M319" s="44">
        <f ca="1">AVERAGE($K$4:K319)</f>
        <v>32.392405063291143</v>
      </c>
      <c r="N319" s="44">
        <f ca="1">M319 + 1.96 * _xlfn.STDEV.P($M$4:M319)/SQRT(COUNT($M$4:M319))</f>
        <v>32.445404850184602</v>
      </c>
      <c r="O319" s="44">
        <f ca="1">M319 - 1.96 * _xlfn.STDEV.P($M$4:M319)/SQRT(COUNT($M$4:M319))</f>
        <v>32.339405276397684</v>
      </c>
      <c r="P319" s="44" t="e">
        <f ca="1">AVERAGE($L$4:L319)</f>
        <v>#N/A</v>
      </c>
      <c r="Q319" s="44" t="e">
        <f ca="1">P319 + 1.96 * _xlfn.STDEV.P($P$4:P319)/SQRT(COUNT($P$4:P319))</f>
        <v>#N/A</v>
      </c>
      <c r="R319" s="44" t="e">
        <f ca="1">P319 - 1.96 * _xlfn.STDEV.P($P$4:P319)/SQRT(COUNT($P$4:P319))</f>
        <v>#N/A</v>
      </c>
    </row>
    <row r="320" spans="1:18" ht="14.5" x14ac:dyDescent="0.35">
      <c r="A320" s="47">
        <v>317</v>
      </c>
      <c r="B320" s="48">
        <f t="shared" ca="1" si="32"/>
        <v>0.61212744046090639</v>
      </c>
      <c r="C320" s="49">
        <f ca="1">RANDBETWEEN(0,VLOOKUP($B320,IBusJSQ!$E$6:$G$24,3,TRUE))</f>
        <v>12</v>
      </c>
      <c r="D320" s="44">
        <f ca="1">RANDBETWEEN(0,VLOOKUP($B320,ItrainJSQ!$F$5:$G$9,2,TRUE))</f>
        <v>0</v>
      </c>
      <c r="E320" s="44" t="e">
        <f ca="1">RANDBETWEEN(0,VLOOKUP($B320,ItrainNP!$G$11:$G$16,2,TRUE))</f>
        <v>#N/A</v>
      </c>
      <c r="F320" s="44">
        <f t="shared" ca="1" si="33"/>
        <v>29</v>
      </c>
      <c r="G320" s="44">
        <f t="shared" ca="1" si="34"/>
        <v>8</v>
      </c>
      <c r="H320" s="44">
        <f t="shared" ca="1" si="35"/>
        <v>5</v>
      </c>
      <c r="I320" s="50">
        <f t="shared" ca="1" si="36"/>
        <v>0.64059966268312862</v>
      </c>
      <c r="J320" s="50" t="e">
        <f t="shared" ca="1" si="37"/>
        <v>#N/A</v>
      </c>
      <c r="K320" s="52">
        <f t="shared" ca="1" si="38"/>
        <v>41.000000000000014</v>
      </c>
      <c r="L320" s="52" t="e">
        <f t="shared" ca="1" si="39"/>
        <v>#N/A</v>
      </c>
      <c r="M320" s="44">
        <f ca="1">AVERAGE($K$4:K320)</f>
        <v>32.419558359621455</v>
      </c>
      <c r="N320" s="44">
        <f ca="1">M320 + 1.96 * _xlfn.STDEV.P($M$4:M320)/SQRT(COUNT($M$4:M320))</f>
        <v>32.47239095479619</v>
      </c>
      <c r="O320" s="44">
        <f ca="1">M320 - 1.96 * _xlfn.STDEV.P($M$4:M320)/SQRT(COUNT($M$4:M320))</f>
        <v>32.36672576444672</v>
      </c>
      <c r="P320" s="44" t="e">
        <f ca="1">AVERAGE($L$4:L320)</f>
        <v>#N/A</v>
      </c>
      <c r="Q320" s="44" t="e">
        <f ca="1">P320 + 1.96 * _xlfn.STDEV.P($P$4:P320)/SQRT(COUNT($P$4:P320))</f>
        <v>#N/A</v>
      </c>
      <c r="R320" s="44" t="e">
        <f ca="1">P320 - 1.96 * _xlfn.STDEV.P($P$4:P320)/SQRT(COUNT($P$4:P320))</f>
        <v>#N/A</v>
      </c>
    </row>
    <row r="321" spans="1:18" ht="14.5" x14ac:dyDescent="0.35">
      <c r="A321" s="47">
        <v>318</v>
      </c>
      <c r="B321" s="48">
        <f t="shared" ca="1" si="32"/>
        <v>0.56743279952376147</v>
      </c>
      <c r="C321" s="49">
        <f ca="1">RANDBETWEEN(0,VLOOKUP($B321,IBusJSQ!$E$6:$G$24,3,TRUE))</f>
        <v>8</v>
      </c>
      <c r="D321" s="44">
        <f ca="1">RANDBETWEEN(0,VLOOKUP($B321,ItrainJSQ!$F$5:$G$9,2,TRUE))</f>
        <v>3</v>
      </c>
      <c r="E321" s="44" t="e">
        <f ca="1">RANDBETWEEN(0,VLOOKUP($B321,ItrainNP!$G$11:$G$16,2,TRUE))</f>
        <v>#N/A</v>
      </c>
      <c r="F321" s="44">
        <f t="shared" ca="1" si="33"/>
        <v>26</v>
      </c>
      <c r="G321" s="44">
        <f t="shared" ca="1" si="34"/>
        <v>7</v>
      </c>
      <c r="H321" s="44">
        <f t="shared" ca="1" si="35"/>
        <v>4</v>
      </c>
      <c r="I321" s="50">
        <f t="shared" ca="1" si="36"/>
        <v>0.5910439106348726</v>
      </c>
      <c r="J321" s="50" t="e">
        <f t="shared" ca="1" si="37"/>
        <v>#N/A</v>
      </c>
      <c r="K321" s="52">
        <f t="shared" ca="1" si="38"/>
        <v>34.000000000000043</v>
      </c>
      <c r="L321" s="52" t="e">
        <f t="shared" ca="1" si="39"/>
        <v>#N/A</v>
      </c>
      <c r="M321" s="44">
        <f ca="1">AVERAGE($K$4:K321)</f>
        <v>32.424528301886795</v>
      </c>
      <c r="N321" s="44">
        <f ca="1">M321 + 1.96 * _xlfn.STDEV.P($M$4:M321)/SQRT(COUNT($M$4:M321))</f>
        <v>32.477194764586173</v>
      </c>
      <c r="O321" s="44">
        <f ca="1">M321 - 1.96 * _xlfn.STDEV.P($M$4:M321)/SQRT(COUNT($M$4:M321))</f>
        <v>32.371861839187417</v>
      </c>
      <c r="P321" s="44" t="e">
        <f ca="1">AVERAGE($L$4:L321)</f>
        <v>#N/A</v>
      </c>
      <c r="Q321" s="44" t="e">
        <f ca="1">P321 + 1.96 * _xlfn.STDEV.P($P$4:P321)/SQRT(COUNT($P$4:P321))</f>
        <v>#N/A</v>
      </c>
      <c r="R321" s="44" t="e">
        <f ca="1">P321 - 1.96 * _xlfn.STDEV.P($P$4:P321)/SQRT(COUNT($P$4:P321))</f>
        <v>#N/A</v>
      </c>
    </row>
    <row r="322" spans="1:18" ht="14.5" x14ac:dyDescent="0.35">
      <c r="A322" s="47">
        <v>319</v>
      </c>
      <c r="B322" s="48">
        <f t="shared" ca="1" si="32"/>
        <v>0.87983614098846097</v>
      </c>
      <c r="C322" s="49">
        <f ca="1">RANDBETWEEN(0,VLOOKUP($B322,IBusJSQ!$E$6:$G$24,3,TRUE))</f>
        <v>9</v>
      </c>
      <c r="D322" s="44">
        <f ca="1">RANDBETWEEN(0,VLOOKUP($B322,ItrainJSQ!$F$5:$G$9,2,TRUE))</f>
        <v>32941</v>
      </c>
      <c r="E322" s="44" t="e">
        <f ca="1">RANDBETWEEN(0,VLOOKUP($B322,ItrainNP!$G$11:$G$16,2,TRUE))</f>
        <v>#N/A</v>
      </c>
      <c r="F322" s="44">
        <f t="shared" ca="1" si="33"/>
        <v>27</v>
      </c>
      <c r="G322" s="44">
        <f t="shared" ca="1" si="34"/>
        <v>8</v>
      </c>
      <c r="H322" s="44">
        <f t="shared" ca="1" si="35"/>
        <v>4</v>
      </c>
      <c r="I322" s="50">
        <f t="shared" ca="1" si="36"/>
        <v>0.90483614098846099</v>
      </c>
      <c r="J322" s="50" t="e">
        <f t="shared" ca="1" si="37"/>
        <v>#N/A</v>
      </c>
      <c r="K322" s="52">
        <f t="shared" ca="1" si="38"/>
        <v>36.000000000000028</v>
      </c>
      <c r="L322" s="52" t="e">
        <f t="shared" ca="1" si="39"/>
        <v>#N/A</v>
      </c>
      <c r="M322" s="44">
        <f ca="1">AVERAGE($K$4:K322)</f>
        <v>32.43573667711599</v>
      </c>
      <c r="N322" s="44">
        <f ca="1">M322 + 1.96 * _xlfn.STDEV.P($M$4:M322)/SQRT(COUNT($M$4:M322))</f>
        <v>32.488238131109931</v>
      </c>
      <c r="O322" s="44">
        <f ca="1">M322 - 1.96 * _xlfn.STDEV.P($M$4:M322)/SQRT(COUNT($M$4:M322))</f>
        <v>32.38323522312205</v>
      </c>
      <c r="P322" s="44" t="e">
        <f ca="1">AVERAGE($L$4:L322)</f>
        <v>#N/A</v>
      </c>
      <c r="Q322" s="44" t="e">
        <f ca="1">P322 + 1.96 * _xlfn.STDEV.P($P$4:P322)/SQRT(COUNT($P$4:P322))</f>
        <v>#N/A</v>
      </c>
      <c r="R322" s="44" t="e">
        <f ca="1">P322 - 1.96 * _xlfn.STDEV.P($P$4:P322)/SQRT(COUNT($P$4:P322))</f>
        <v>#N/A</v>
      </c>
    </row>
    <row r="323" spans="1:18" ht="14.5" x14ac:dyDescent="0.35">
      <c r="A323" s="47">
        <v>320</v>
      </c>
      <c r="B323" s="48">
        <f t="shared" ca="1" si="32"/>
        <v>0.89283924514160007</v>
      </c>
      <c r="C323" s="49">
        <f ca="1">RANDBETWEEN(0,VLOOKUP($B323,IBusJSQ!$E$6:$G$24,3,TRUE))</f>
        <v>6</v>
      </c>
      <c r="D323" s="44">
        <f ca="1">RANDBETWEEN(0,VLOOKUP($B323,ItrainJSQ!$F$5:$G$9,2,TRUE))</f>
        <v>11600</v>
      </c>
      <c r="E323" s="44" t="e">
        <f ca="1">RANDBETWEEN(0,VLOOKUP($B323,ItrainNP!$G$11:$G$16,2,TRUE))</f>
        <v>#N/A</v>
      </c>
      <c r="F323" s="44">
        <f t="shared" ca="1" si="33"/>
        <v>29</v>
      </c>
      <c r="G323" s="44">
        <f t="shared" ca="1" si="34"/>
        <v>7</v>
      </c>
      <c r="H323" s="44">
        <f t="shared" ca="1" si="35"/>
        <v>4</v>
      </c>
      <c r="I323" s="50">
        <f t="shared" ca="1" si="36"/>
        <v>0.91714480069715565</v>
      </c>
      <c r="J323" s="50" t="e">
        <f t="shared" ca="1" si="37"/>
        <v>#N/A</v>
      </c>
      <c r="K323" s="52">
        <f t="shared" ca="1" si="38"/>
        <v>35.000000000000036</v>
      </c>
      <c r="L323" s="52" t="e">
        <f t="shared" ca="1" si="39"/>
        <v>#N/A</v>
      </c>
      <c r="M323" s="44">
        <f ca="1">AVERAGE($K$4:K323)</f>
        <v>32.443750000000009</v>
      </c>
      <c r="N323" s="44">
        <f ca="1">M323 + 1.96 * _xlfn.STDEV.P($M$4:M323)/SQRT(COUNT($M$4:M323))</f>
        <v>32.496087589390157</v>
      </c>
      <c r="O323" s="44">
        <f ca="1">M323 - 1.96 * _xlfn.STDEV.P($M$4:M323)/SQRT(COUNT($M$4:M323))</f>
        <v>32.39141241060986</v>
      </c>
      <c r="P323" s="44" t="e">
        <f ca="1">AVERAGE($L$4:L323)</f>
        <v>#N/A</v>
      </c>
      <c r="Q323" s="44" t="e">
        <f ca="1">P323 + 1.96 * _xlfn.STDEV.P($P$4:P323)/SQRT(COUNT($P$4:P323))</f>
        <v>#N/A</v>
      </c>
      <c r="R323" s="44" t="e">
        <f ca="1">P323 - 1.96 * _xlfn.STDEV.P($P$4:P323)/SQRT(COUNT($P$4:P323))</f>
        <v>#N/A</v>
      </c>
    </row>
    <row r="324" spans="1:18" ht="14.5" x14ac:dyDescent="0.35">
      <c r="A324" s="47">
        <v>321</v>
      </c>
      <c r="B324" s="48">
        <f t="shared" ref="B324:B387" ca="1" si="40">RAND()*($G$1-$E$1)+$E$1</f>
        <v>0.3530858212702554</v>
      </c>
      <c r="C324" s="49">
        <f ca="1">RANDBETWEEN(0,VLOOKUP($B324,IBusJSQ!$E$6:$G$24,3,TRUE))</f>
        <v>6</v>
      </c>
      <c r="D324" s="44">
        <f ca="1">RANDBETWEEN(0,VLOOKUP($B324,ItrainJSQ!$F$5:$G$9,2,TRUE))</f>
        <v>1</v>
      </c>
      <c r="E324" s="44" t="e">
        <f ca="1">RANDBETWEEN(0,VLOOKUP($B324,ItrainNP!$G$11:$G$16,2,TRUE))</f>
        <v>#N/A</v>
      </c>
      <c r="F324" s="44">
        <f t="shared" ca="1" si="33"/>
        <v>28</v>
      </c>
      <c r="G324" s="44">
        <f t="shared" ca="1" si="34"/>
        <v>8</v>
      </c>
      <c r="H324" s="44">
        <f t="shared" ca="1" si="35"/>
        <v>5</v>
      </c>
      <c r="I324" s="50">
        <f t="shared" ca="1" si="36"/>
        <v>0.37669693238136648</v>
      </c>
      <c r="J324" s="50" t="e">
        <f t="shared" ca="1" si="37"/>
        <v>#N/A</v>
      </c>
      <c r="K324" s="52">
        <f t="shared" ca="1" si="38"/>
        <v>33.999999999999957</v>
      </c>
      <c r="L324" s="52" t="e">
        <f t="shared" ca="1" si="39"/>
        <v>#N/A</v>
      </c>
      <c r="M324" s="44">
        <f ca="1">AVERAGE($K$4:K324)</f>
        <v>32.448598130841127</v>
      </c>
      <c r="N324" s="44">
        <f ca="1">M324 + 1.96 * _xlfn.STDEV.P($M$4:M324)/SQRT(COUNT($M$4:M324))</f>
        <v>32.500772965653269</v>
      </c>
      <c r="O324" s="44">
        <f ca="1">M324 - 1.96 * _xlfn.STDEV.P($M$4:M324)/SQRT(COUNT($M$4:M324))</f>
        <v>32.396423296028985</v>
      </c>
      <c r="P324" s="44" t="e">
        <f ca="1">AVERAGE($L$4:L324)</f>
        <v>#N/A</v>
      </c>
      <c r="Q324" s="44" t="e">
        <f ca="1">P324 + 1.96 * _xlfn.STDEV.P($P$4:P324)/SQRT(COUNT($P$4:P324))</f>
        <v>#N/A</v>
      </c>
      <c r="R324" s="44" t="e">
        <f ca="1">P324 - 1.96 * _xlfn.STDEV.P($P$4:P324)/SQRT(COUNT($P$4:P324))</f>
        <v>#N/A</v>
      </c>
    </row>
    <row r="325" spans="1:18" ht="14.5" x14ac:dyDescent="0.35">
      <c r="A325" s="47">
        <v>322</v>
      </c>
      <c r="B325" s="48">
        <f t="shared" ca="1" si="40"/>
        <v>0.76195882178907548</v>
      </c>
      <c r="C325" s="49">
        <f ca="1">RANDBETWEEN(0,VLOOKUP($B325,IBusJSQ!$E$6:$G$24,3,TRUE))</f>
        <v>2</v>
      </c>
      <c r="D325" s="44">
        <f ca="1">RANDBETWEEN(0,VLOOKUP($B325,ItrainJSQ!$F$5:$G$9,2,TRUE))</f>
        <v>1217</v>
      </c>
      <c r="E325" s="44" t="e">
        <f ca="1">RANDBETWEEN(0,VLOOKUP($B325,ItrainNP!$G$11:$G$16,2,TRUE))</f>
        <v>#N/A</v>
      </c>
      <c r="F325" s="44">
        <f t="shared" ref="F325:F388" ca="1" si="41">RANDBETWEEN(24,29)</f>
        <v>27</v>
      </c>
      <c r="G325" s="44">
        <f t="shared" ref="G325:G388" ca="1" si="42">RANDBETWEEN(7,8)</f>
        <v>8</v>
      </c>
      <c r="H325" s="44">
        <f t="shared" ref="H325:H388" ca="1" si="43">RANDBETWEEN(4,5)</f>
        <v>4</v>
      </c>
      <c r="I325" s="50">
        <f t="shared" ref="I325:I388" ca="1" si="44">B325+TIMEVALUE("00:"&amp;(C325+F325))</f>
        <v>0.78209771067796441</v>
      </c>
      <c r="J325" s="50" t="e">
        <f t="shared" ref="J325:J388" ca="1" si="45">B325+TIMEVALUE("00:"&amp;(D325+G325+E325+H325))</f>
        <v>#N/A</v>
      </c>
      <c r="K325" s="52">
        <f t="shared" ref="K325:K388" ca="1" si="46">(I325-B325)*24*60</f>
        <v>29.000000000000057</v>
      </c>
      <c r="L325" s="52" t="e">
        <f t="shared" ref="L325:L388" ca="1" si="47">(J325-B325)*24*60</f>
        <v>#N/A</v>
      </c>
      <c r="M325" s="44">
        <f ca="1">AVERAGE($K$4:K325)</f>
        <v>32.437888198757769</v>
      </c>
      <c r="N325" s="44">
        <f ca="1">M325 + 1.96 * _xlfn.STDEV.P($M$4:M325)/SQRT(COUNT($M$4:M325))</f>
        <v>32.489901112147749</v>
      </c>
      <c r="O325" s="44">
        <f ca="1">M325 - 1.96 * _xlfn.STDEV.P($M$4:M325)/SQRT(COUNT($M$4:M325))</f>
        <v>32.385875285367788</v>
      </c>
      <c r="P325" s="44" t="e">
        <f ca="1">AVERAGE($L$4:L325)</f>
        <v>#N/A</v>
      </c>
      <c r="Q325" s="44" t="e">
        <f ca="1">P325 + 1.96 * _xlfn.STDEV.P($P$4:P325)/SQRT(COUNT($P$4:P325))</f>
        <v>#N/A</v>
      </c>
      <c r="R325" s="44" t="e">
        <f ca="1">P325 - 1.96 * _xlfn.STDEV.P($P$4:P325)/SQRT(COUNT($P$4:P325))</f>
        <v>#N/A</v>
      </c>
    </row>
    <row r="326" spans="1:18" ht="14.5" x14ac:dyDescent="0.35">
      <c r="A326" s="47">
        <v>323</v>
      </c>
      <c r="B326" s="48">
        <f t="shared" ca="1" si="40"/>
        <v>0.61892037019267376</v>
      </c>
      <c r="C326" s="49">
        <f ca="1">RANDBETWEEN(0,VLOOKUP($B326,IBusJSQ!$E$6:$G$24,3,TRUE))</f>
        <v>5</v>
      </c>
      <c r="D326" s="44">
        <f ca="1">RANDBETWEEN(0,VLOOKUP($B326,ItrainJSQ!$F$5:$G$9,2,TRUE))</f>
        <v>3</v>
      </c>
      <c r="E326" s="44" t="e">
        <f ca="1">RANDBETWEEN(0,VLOOKUP($B326,ItrainNP!$G$11:$G$16,2,TRUE))</f>
        <v>#N/A</v>
      </c>
      <c r="F326" s="44">
        <f t="shared" ca="1" si="41"/>
        <v>25</v>
      </c>
      <c r="G326" s="44">
        <f t="shared" ca="1" si="42"/>
        <v>8</v>
      </c>
      <c r="H326" s="44">
        <f t="shared" ca="1" si="43"/>
        <v>4</v>
      </c>
      <c r="I326" s="50">
        <f t="shared" ca="1" si="44"/>
        <v>0.63975370352600713</v>
      </c>
      <c r="J326" s="50" t="e">
        <f t="shared" ca="1" si="45"/>
        <v>#N/A</v>
      </c>
      <c r="K326" s="52">
        <f t="shared" ca="1" si="46"/>
        <v>30.000000000000053</v>
      </c>
      <c r="L326" s="52" t="e">
        <f t="shared" ca="1" si="47"/>
        <v>#N/A</v>
      </c>
      <c r="M326" s="44">
        <f ca="1">AVERAGE($K$4:K326)</f>
        <v>32.430340557275549</v>
      </c>
      <c r="N326" s="44">
        <f ca="1">M326 + 1.96 * _xlfn.STDEV.P($M$4:M326)/SQRT(COUNT($M$4:M326))</f>
        <v>32.482192476624604</v>
      </c>
      <c r="O326" s="44">
        <f ca="1">M326 - 1.96 * _xlfn.STDEV.P($M$4:M326)/SQRT(COUNT($M$4:M326))</f>
        <v>32.378488637926495</v>
      </c>
      <c r="P326" s="44" t="e">
        <f ca="1">AVERAGE($L$4:L326)</f>
        <v>#N/A</v>
      </c>
      <c r="Q326" s="44" t="e">
        <f ca="1">P326 + 1.96 * _xlfn.STDEV.P($P$4:P326)/SQRT(COUNT($P$4:P326))</f>
        <v>#N/A</v>
      </c>
      <c r="R326" s="44" t="e">
        <f ca="1">P326 - 1.96 * _xlfn.STDEV.P($P$4:P326)/SQRT(COUNT($P$4:P326))</f>
        <v>#N/A</v>
      </c>
    </row>
    <row r="327" spans="1:18" ht="14.5" x14ac:dyDescent="0.35">
      <c r="A327" s="47">
        <v>324</v>
      </c>
      <c r="B327" s="48">
        <f t="shared" ca="1" si="40"/>
        <v>0.9070497488907745</v>
      </c>
      <c r="C327" s="49">
        <f ca="1">RANDBETWEEN(0,VLOOKUP($B327,IBusJSQ!$E$6:$G$24,3,TRUE))</f>
        <v>2</v>
      </c>
      <c r="D327" s="44">
        <f ca="1">RANDBETWEEN(0,VLOOKUP($B327,ItrainJSQ!$F$5:$G$9,2,TRUE))</f>
        <v>179</v>
      </c>
      <c r="E327" s="44" t="e">
        <f ca="1">RANDBETWEEN(0,VLOOKUP($B327,ItrainNP!$G$11:$G$16,2,TRUE))</f>
        <v>#N/A</v>
      </c>
      <c r="F327" s="44">
        <f t="shared" ca="1" si="41"/>
        <v>24</v>
      </c>
      <c r="G327" s="44">
        <f t="shared" ca="1" si="42"/>
        <v>8</v>
      </c>
      <c r="H327" s="44">
        <f t="shared" ca="1" si="43"/>
        <v>4</v>
      </c>
      <c r="I327" s="50">
        <f t="shared" ca="1" si="44"/>
        <v>0.9251053044463301</v>
      </c>
      <c r="J327" s="50" t="e">
        <f t="shared" ca="1" si="45"/>
        <v>#N/A</v>
      </c>
      <c r="K327" s="52">
        <f t="shared" ca="1" si="46"/>
        <v>26.000000000000068</v>
      </c>
      <c r="L327" s="52" t="e">
        <f t="shared" ca="1" si="47"/>
        <v>#N/A</v>
      </c>
      <c r="M327" s="44">
        <f ca="1">AVERAGE($K$4:K327)</f>
        <v>32.410493827160501</v>
      </c>
      <c r="N327" s="44">
        <f ca="1">M327 + 1.96 * _xlfn.STDEV.P($M$4:M327)/SQRT(COUNT($M$4:M327))</f>
        <v>32.462185742942253</v>
      </c>
      <c r="O327" s="44">
        <f ca="1">M327 - 1.96 * _xlfn.STDEV.P($M$4:M327)/SQRT(COUNT($M$4:M327))</f>
        <v>32.358801911378748</v>
      </c>
      <c r="P327" s="44" t="e">
        <f ca="1">AVERAGE($L$4:L327)</f>
        <v>#N/A</v>
      </c>
      <c r="Q327" s="44" t="e">
        <f ca="1">P327 + 1.96 * _xlfn.STDEV.P($P$4:P327)/SQRT(COUNT($P$4:P327))</f>
        <v>#N/A</v>
      </c>
      <c r="R327" s="44" t="e">
        <f ca="1">P327 - 1.96 * _xlfn.STDEV.P($P$4:P327)/SQRT(COUNT($P$4:P327))</f>
        <v>#N/A</v>
      </c>
    </row>
    <row r="328" spans="1:18" ht="14.5" x14ac:dyDescent="0.35">
      <c r="A328" s="47">
        <v>325</v>
      </c>
      <c r="B328" s="48">
        <f t="shared" ca="1" si="40"/>
        <v>0.58913809291564623</v>
      </c>
      <c r="C328" s="49">
        <f ca="1">RANDBETWEEN(0,VLOOKUP($B328,IBusJSQ!$E$6:$G$24,3,TRUE))</f>
        <v>3</v>
      </c>
      <c r="D328" s="44">
        <f ca="1">RANDBETWEEN(0,VLOOKUP($B328,ItrainJSQ!$F$5:$G$9,2,TRUE))</f>
        <v>2</v>
      </c>
      <c r="E328" s="44" t="e">
        <f ca="1">RANDBETWEEN(0,VLOOKUP($B328,ItrainNP!$G$11:$G$16,2,TRUE))</f>
        <v>#N/A</v>
      </c>
      <c r="F328" s="44">
        <f t="shared" ca="1" si="41"/>
        <v>28</v>
      </c>
      <c r="G328" s="44">
        <f t="shared" ca="1" si="42"/>
        <v>7</v>
      </c>
      <c r="H328" s="44">
        <f t="shared" ca="1" si="43"/>
        <v>4</v>
      </c>
      <c r="I328" s="50">
        <f t="shared" ca="1" si="44"/>
        <v>0.61066587069342404</v>
      </c>
      <c r="J328" s="50" t="e">
        <f t="shared" ca="1" si="45"/>
        <v>#N/A</v>
      </c>
      <c r="K328" s="52">
        <f t="shared" ca="1" si="46"/>
        <v>31.00000000000005</v>
      </c>
      <c r="L328" s="52" t="e">
        <f t="shared" ca="1" si="47"/>
        <v>#N/A</v>
      </c>
      <c r="M328" s="44">
        <f ca="1">AVERAGE($K$4:K328)</f>
        <v>32.406153846153849</v>
      </c>
      <c r="N328" s="44">
        <f ca="1">M328 + 1.96 * _xlfn.STDEV.P($M$4:M328)/SQRT(COUNT($M$4:M328))</f>
        <v>32.457686778964579</v>
      </c>
      <c r="O328" s="44">
        <f ca="1">M328 - 1.96 * _xlfn.STDEV.P($M$4:M328)/SQRT(COUNT($M$4:M328))</f>
        <v>32.354620913343119</v>
      </c>
      <c r="P328" s="44" t="e">
        <f ca="1">AVERAGE($L$4:L328)</f>
        <v>#N/A</v>
      </c>
      <c r="Q328" s="44" t="e">
        <f ca="1">P328 + 1.96 * _xlfn.STDEV.P($P$4:P328)/SQRT(COUNT($P$4:P328))</f>
        <v>#N/A</v>
      </c>
      <c r="R328" s="44" t="e">
        <f ca="1">P328 - 1.96 * _xlfn.STDEV.P($P$4:P328)/SQRT(COUNT($P$4:P328))</f>
        <v>#N/A</v>
      </c>
    </row>
    <row r="329" spans="1:18" ht="14.5" x14ac:dyDescent="0.35">
      <c r="A329" s="47">
        <v>326</v>
      </c>
      <c r="B329" s="48">
        <f t="shared" ca="1" si="40"/>
        <v>0.56419566289871892</v>
      </c>
      <c r="C329" s="49">
        <f ca="1">RANDBETWEEN(0,VLOOKUP($B329,IBusJSQ!$E$6:$G$24,3,TRUE))</f>
        <v>6</v>
      </c>
      <c r="D329" s="44">
        <f ca="1">RANDBETWEEN(0,VLOOKUP($B329,ItrainJSQ!$F$5:$G$9,2,TRUE))</f>
        <v>0</v>
      </c>
      <c r="E329" s="44" t="e">
        <f ca="1">RANDBETWEEN(0,VLOOKUP($B329,ItrainNP!$G$11:$G$16,2,TRUE))</f>
        <v>#N/A</v>
      </c>
      <c r="F329" s="44">
        <f t="shared" ca="1" si="41"/>
        <v>27</v>
      </c>
      <c r="G329" s="44">
        <f t="shared" ca="1" si="42"/>
        <v>7</v>
      </c>
      <c r="H329" s="44">
        <f t="shared" ca="1" si="43"/>
        <v>4</v>
      </c>
      <c r="I329" s="50">
        <f t="shared" ca="1" si="44"/>
        <v>0.58711232956538562</v>
      </c>
      <c r="J329" s="50" t="e">
        <f t="shared" ca="1" si="45"/>
        <v>#N/A</v>
      </c>
      <c r="K329" s="52">
        <f t="shared" ca="1" si="46"/>
        <v>33.000000000000043</v>
      </c>
      <c r="L329" s="52" t="e">
        <f t="shared" ca="1" si="47"/>
        <v>#N/A</v>
      </c>
      <c r="M329" s="44">
        <f ca="1">AVERAGE($K$4:K329)</f>
        <v>32.407975460122707</v>
      </c>
      <c r="N329" s="44">
        <f ca="1">M329 + 1.96 * _xlfn.STDEV.P($M$4:M329)/SQRT(COUNT($M$4:M329))</f>
        <v>32.459350368209542</v>
      </c>
      <c r="O329" s="44">
        <f ca="1">M329 - 1.96 * _xlfn.STDEV.P($M$4:M329)/SQRT(COUNT($M$4:M329))</f>
        <v>32.356600552035871</v>
      </c>
      <c r="P329" s="44" t="e">
        <f ca="1">AVERAGE($L$4:L329)</f>
        <v>#N/A</v>
      </c>
      <c r="Q329" s="44" t="e">
        <f ca="1">P329 + 1.96 * _xlfn.STDEV.P($P$4:P329)/SQRT(COUNT($P$4:P329))</f>
        <v>#N/A</v>
      </c>
      <c r="R329" s="44" t="e">
        <f ca="1">P329 - 1.96 * _xlfn.STDEV.P($P$4:P329)/SQRT(COUNT($P$4:P329))</f>
        <v>#N/A</v>
      </c>
    </row>
    <row r="330" spans="1:18" ht="14.5" x14ac:dyDescent="0.35">
      <c r="A330" s="47">
        <v>327</v>
      </c>
      <c r="B330" s="48">
        <f t="shared" ca="1" si="40"/>
        <v>0.53944555172484299</v>
      </c>
      <c r="C330" s="49">
        <f ca="1">RANDBETWEEN(0,VLOOKUP($B330,IBusJSQ!$E$6:$G$24,3,TRUE))</f>
        <v>5</v>
      </c>
      <c r="D330" s="44">
        <f ca="1">RANDBETWEEN(0,VLOOKUP($B330,ItrainJSQ!$F$5:$G$9,2,TRUE))</f>
        <v>1</v>
      </c>
      <c r="E330" s="44" t="e">
        <f ca="1">RANDBETWEEN(0,VLOOKUP($B330,ItrainNP!$G$11:$G$16,2,TRUE))</f>
        <v>#N/A</v>
      </c>
      <c r="F330" s="44">
        <f t="shared" ca="1" si="41"/>
        <v>27</v>
      </c>
      <c r="G330" s="44">
        <f t="shared" ca="1" si="42"/>
        <v>7</v>
      </c>
      <c r="H330" s="44">
        <f t="shared" ca="1" si="43"/>
        <v>4</v>
      </c>
      <c r="I330" s="50">
        <f t="shared" ca="1" si="44"/>
        <v>0.56166777394706524</v>
      </c>
      <c r="J330" s="50" t="e">
        <f t="shared" ca="1" si="45"/>
        <v>#N/A</v>
      </c>
      <c r="K330" s="52">
        <f t="shared" ca="1" si="46"/>
        <v>32.000000000000043</v>
      </c>
      <c r="L330" s="52" t="e">
        <f t="shared" ca="1" si="47"/>
        <v>#N/A</v>
      </c>
      <c r="M330" s="44">
        <f ca="1">AVERAGE($K$4:K330)</f>
        <v>32.406727828746185</v>
      </c>
      <c r="N330" s="44">
        <f ca="1">M330 + 1.96 * _xlfn.STDEV.P($M$4:M330)/SQRT(COUNT($M$4:M330))</f>
        <v>32.457945689416078</v>
      </c>
      <c r="O330" s="44">
        <f ca="1">M330 - 1.96 * _xlfn.STDEV.P($M$4:M330)/SQRT(COUNT($M$4:M330))</f>
        <v>32.355509968076291</v>
      </c>
      <c r="P330" s="44" t="e">
        <f ca="1">AVERAGE($L$4:L330)</f>
        <v>#N/A</v>
      </c>
      <c r="Q330" s="44" t="e">
        <f ca="1">P330 + 1.96 * _xlfn.STDEV.P($P$4:P330)/SQRT(COUNT($P$4:P330))</f>
        <v>#N/A</v>
      </c>
      <c r="R330" s="44" t="e">
        <f ca="1">P330 - 1.96 * _xlfn.STDEV.P($P$4:P330)/SQRT(COUNT($P$4:P330))</f>
        <v>#N/A</v>
      </c>
    </row>
    <row r="331" spans="1:18" ht="14.5" x14ac:dyDescent="0.35">
      <c r="A331" s="47">
        <v>328</v>
      </c>
      <c r="B331" s="48">
        <f t="shared" ca="1" si="40"/>
        <v>0.56284234611357431</v>
      </c>
      <c r="C331" s="49">
        <f ca="1">RANDBETWEEN(0,VLOOKUP($B331,IBusJSQ!$E$6:$G$24,3,TRUE))</f>
        <v>0</v>
      </c>
      <c r="D331" s="44">
        <f ca="1">RANDBETWEEN(0,VLOOKUP($B331,ItrainJSQ!$F$5:$G$9,2,TRUE))</f>
        <v>3</v>
      </c>
      <c r="E331" s="44" t="e">
        <f ca="1">RANDBETWEEN(0,VLOOKUP($B331,ItrainNP!$G$11:$G$16,2,TRUE))</f>
        <v>#N/A</v>
      </c>
      <c r="F331" s="44">
        <f t="shared" ca="1" si="41"/>
        <v>28</v>
      </c>
      <c r="G331" s="44">
        <f t="shared" ca="1" si="42"/>
        <v>7</v>
      </c>
      <c r="H331" s="44">
        <f t="shared" ca="1" si="43"/>
        <v>5</v>
      </c>
      <c r="I331" s="50">
        <f t="shared" ca="1" si="44"/>
        <v>0.5822867905580188</v>
      </c>
      <c r="J331" s="50" t="e">
        <f t="shared" ca="1" si="45"/>
        <v>#N/A</v>
      </c>
      <c r="K331" s="52">
        <f t="shared" ca="1" si="46"/>
        <v>28.00000000000006</v>
      </c>
      <c r="L331" s="52" t="e">
        <f t="shared" ca="1" si="47"/>
        <v>#N/A</v>
      </c>
      <c r="M331" s="44">
        <f ca="1">AVERAGE($K$4:K331)</f>
        <v>32.393292682926834</v>
      </c>
      <c r="N331" s="44">
        <f ca="1">M331 + 1.96 * _xlfn.STDEV.P($M$4:M331)/SQRT(COUNT($M$4:M331))</f>
        <v>32.444354641068024</v>
      </c>
      <c r="O331" s="44">
        <f ca="1">M331 - 1.96 * _xlfn.STDEV.P($M$4:M331)/SQRT(COUNT($M$4:M331))</f>
        <v>32.342230724785644</v>
      </c>
      <c r="P331" s="44" t="e">
        <f ca="1">AVERAGE($L$4:L331)</f>
        <v>#N/A</v>
      </c>
      <c r="Q331" s="44" t="e">
        <f ca="1">P331 + 1.96 * _xlfn.STDEV.P($P$4:P331)/SQRT(COUNT($P$4:P331))</f>
        <v>#N/A</v>
      </c>
      <c r="R331" s="44" t="e">
        <f ca="1">P331 - 1.96 * _xlfn.STDEV.P($P$4:P331)/SQRT(COUNT($P$4:P331))</f>
        <v>#N/A</v>
      </c>
    </row>
    <row r="332" spans="1:18" ht="14.5" x14ac:dyDescent="0.35">
      <c r="A332" s="47">
        <v>329</v>
      </c>
      <c r="B332" s="48">
        <f t="shared" ca="1" si="40"/>
        <v>0.68092850935787363</v>
      </c>
      <c r="C332" s="49">
        <f ca="1">RANDBETWEEN(0,VLOOKUP($B332,IBusJSQ!$E$6:$G$24,3,TRUE))</f>
        <v>4</v>
      </c>
      <c r="D332" s="44">
        <f ca="1">RANDBETWEEN(0,VLOOKUP($B332,ItrainJSQ!$F$5:$G$9,2,TRUE))</f>
        <v>4</v>
      </c>
      <c r="E332" s="44" t="e">
        <f ca="1">RANDBETWEEN(0,VLOOKUP($B332,ItrainNP!$G$11:$G$16,2,TRUE))</f>
        <v>#N/A</v>
      </c>
      <c r="F332" s="44">
        <f t="shared" ca="1" si="41"/>
        <v>26</v>
      </c>
      <c r="G332" s="44">
        <f t="shared" ca="1" si="42"/>
        <v>7</v>
      </c>
      <c r="H332" s="44">
        <f t="shared" ca="1" si="43"/>
        <v>5</v>
      </c>
      <c r="I332" s="50">
        <f t="shared" ca="1" si="44"/>
        <v>0.70176184269120701</v>
      </c>
      <c r="J332" s="50" t="e">
        <f t="shared" ca="1" si="45"/>
        <v>#N/A</v>
      </c>
      <c r="K332" s="52">
        <f t="shared" ca="1" si="46"/>
        <v>30.000000000000053</v>
      </c>
      <c r="L332" s="52" t="e">
        <f t="shared" ca="1" si="47"/>
        <v>#N/A</v>
      </c>
      <c r="M332" s="44">
        <f ca="1">AVERAGE($K$4:K332)</f>
        <v>32.38601823708207</v>
      </c>
      <c r="N332" s="44">
        <f ca="1">M332 + 1.96 * _xlfn.STDEV.P($M$4:M332)/SQRT(COUNT($M$4:M332))</f>
        <v>32.436925392160425</v>
      </c>
      <c r="O332" s="44">
        <f ca="1">M332 - 1.96 * _xlfn.STDEV.P($M$4:M332)/SQRT(COUNT($M$4:M332))</f>
        <v>32.335111082003714</v>
      </c>
      <c r="P332" s="44" t="e">
        <f ca="1">AVERAGE($L$4:L332)</f>
        <v>#N/A</v>
      </c>
      <c r="Q332" s="44" t="e">
        <f ca="1">P332 + 1.96 * _xlfn.STDEV.P($P$4:P332)/SQRT(COUNT($P$4:P332))</f>
        <v>#N/A</v>
      </c>
      <c r="R332" s="44" t="e">
        <f ca="1">P332 - 1.96 * _xlfn.STDEV.P($P$4:P332)/SQRT(COUNT($P$4:P332))</f>
        <v>#N/A</v>
      </c>
    </row>
    <row r="333" spans="1:18" ht="14.5" x14ac:dyDescent="0.35">
      <c r="A333" s="47">
        <v>330</v>
      </c>
      <c r="B333" s="48">
        <f t="shared" ca="1" si="40"/>
        <v>0.46738424737737927</v>
      </c>
      <c r="C333" s="49">
        <f ca="1">RANDBETWEEN(0,VLOOKUP($B333,IBusJSQ!$E$6:$G$24,3,TRUE))</f>
        <v>6</v>
      </c>
      <c r="D333" s="44">
        <f ca="1">RANDBETWEEN(0,VLOOKUP($B333,ItrainJSQ!$F$5:$G$9,2,TRUE))</f>
        <v>1</v>
      </c>
      <c r="E333" s="44" t="e">
        <f ca="1">RANDBETWEEN(0,VLOOKUP($B333,ItrainNP!$G$11:$G$16,2,TRUE))</f>
        <v>#N/A</v>
      </c>
      <c r="F333" s="44">
        <f t="shared" ca="1" si="41"/>
        <v>29</v>
      </c>
      <c r="G333" s="44">
        <f t="shared" ca="1" si="42"/>
        <v>8</v>
      </c>
      <c r="H333" s="44">
        <f t="shared" ca="1" si="43"/>
        <v>4</v>
      </c>
      <c r="I333" s="50">
        <f t="shared" ca="1" si="44"/>
        <v>0.49168980293293485</v>
      </c>
      <c r="J333" s="50" t="e">
        <f t="shared" ca="1" si="45"/>
        <v>#N/A</v>
      </c>
      <c r="K333" s="52">
        <f t="shared" ca="1" si="46"/>
        <v>35.000000000000036</v>
      </c>
      <c r="L333" s="52" t="e">
        <f t="shared" ca="1" si="47"/>
        <v>#N/A</v>
      </c>
      <c r="M333" s="44">
        <f ca="1">AVERAGE($K$4:K333)</f>
        <v>32.393939393939398</v>
      </c>
      <c r="N333" s="44">
        <f ca="1">M333 + 1.96 * _xlfn.STDEV.P($M$4:M333)/SQRT(COUNT($M$4:M333))</f>
        <v>32.444692517712198</v>
      </c>
      <c r="O333" s="44">
        <f ca="1">M333 - 1.96 * _xlfn.STDEV.P($M$4:M333)/SQRT(COUNT($M$4:M333))</f>
        <v>32.343186270166598</v>
      </c>
      <c r="P333" s="44" t="e">
        <f ca="1">AVERAGE($L$4:L333)</f>
        <v>#N/A</v>
      </c>
      <c r="Q333" s="44" t="e">
        <f ca="1">P333 + 1.96 * _xlfn.STDEV.P($P$4:P333)/SQRT(COUNT($P$4:P333))</f>
        <v>#N/A</v>
      </c>
      <c r="R333" s="44" t="e">
        <f ca="1">P333 - 1.96 * _xlfn.STDEV.P($P$4:P333)/SQRT(COUNT($P$4:P333))</f>
        <v>#N/A</v>
      </c>
    </row>
    <row r="334" spans="1:18" ht="14.5" x14ac:dyDescent="0.35">
      <c r="A334" s="47">
        <v>331</v>
      </c>
      <c r="B334" s="48">
        <f t="shared" ca="1" si="40"/>
        <v>0.34613738061533217</v>
      </c>
      <c r="C334" s="49">
        <f ca="1">RANDBETWEEN(0,VLOOKUP($B334,IBusJSQ!$E$6:$G$24,3,TRUE))</f>
        <v>6</v>
      </c>
      <c r="D334" s="44">
        <f ca="1">RANDBETWEEN(0,VLOOKUP($B334,ItrainJSQ!$F$5:$G$9,2,TRUE))</f>
        <v>4</v>
      </c>
      <c r="E334" s="44" t="e">
        <f ca="1">RANDBETWEEN(0,VLOOKUP($B334,ItrainNP!$G$11:$G$16,2,TRUE))</f>
        <v>#N/A</v>
      </c>
      <c r="F334" s="44">
        <f t="shared" ca="1" si="41"/>
        <v>25</v>
      </c>
      <c r="G334" s="44">
        <f t="shared" ca="1" si="42"/>
        <v>7</v>
      </c>
      <c r="H334" s="44">
        <f t="shared" ca="1" si="43"/>
        <v>4</v>
      </c>
      <c r="I334" s="50">
        <f t="shared" ca="1" si="44"/>
        <v>0.36766515839310993</v>
      </c>
      <c r="J334" s="50" t="e">
        <f t="shared" ca="1" si="45"/>
        <v>#N/A</v>
      </c>
      <c r="K334" s="52">
        <f t="shared" ca="1" si="46"/>
        <v>30.999999999999972</v>
      </c>
      <c r="L334" s="52" t="e">
        <f t="shared" ca="1" si="47"/>
        <v>#N/A</v>
      </c>
      <c r="M334" s="44">
        <f ca="1">AVERAGE($K$4:K334)</f>
        <v>32.389728096676741</v>
      </c>
      <c r="N334" s="44">
        <f ca="1">M334 + 1.96 * _xlfn.STDEV.P($M$4:M334)/SQRT(COUNT($M$4:M334))</f>
        <v>32.440328199756699</v>
      </c>
      <c r="O334" s="44">
        <f ca="1">M334 - 1.96 * _xlfn.STDEV.P($M$4:M334)/SQRT(COUNT($M$4:M334))</f>
        <v>32.339127993596783</v>
      </c>
      <c r="P334" s="44" t="e">
        <f ca="1">AVERAGE($L$4:L334)</f>
        <v>#N/A</v>
      </c>
      <c r="Q334" s="44" t="e">
        <f ca="1">P334 + 1.96 * _xlfn.STDEV.P($P$4:P334)/SQRT(COUNT($P$4:P334))</f>
        <v>#N/A</v>
      </c>
      <c r="R334" s="44" t="e">
        <f ca="1">P334 - 1.96 * _xlfn.STDEV.P($P$4:P334)/SQRT(COUNT($P$4:P334))</f>
        <v>#N/A</v>
      </c>
    </row>
    <row r="335" spans="1:18" ht="14.5" x14ac:dyDescent="0.35">
      <c r="A335" s="47">
        <v>332</v>
      </c>
      <c r="B335" s="48">
        <f t="shared" ca="1" si="40"/>
        <v>0.67585536369553645</v>
      </c>
      <c r="C335" s="49">
        <f ca="1">RANDBETWEEN(0,VLOOKUP($B335,IBusJSQ!$E$6:$G$24,3,TRUE))</f>
        <v>3</v>
      </c>
      <c r="D335" s="44">
        <f ca="1">RANDBETWEEN(0,VLOOKUP($B335,ItrainJSQ!$F$5:$G$9,2,TRUE))</f>
        <v>0</v>
      </c>
      <c r="E335" s="44" t="e">
        <f ca="1">RANDBETWEEN(0,VLOOKUP($B335,ItrainNP!$G$11:$G$16,2,TRUE))</f>
        <v>#N/A</v>
      </c>
      <c r="F335" s="44">
        <f t="shared" ca="1" si="41"/>
        <v>24</v>
      </c>
      <c r="G335" s="44">
        <f t="shared" ca="1" si="42"/>
        <v>7</v>
      </c>
      <c r="H335" s="44">
        <f t="shared" ca="1" si="43"/>
        <v>5</v>
      </c>
      <c r="I335" s="50">
        <f t="shared" ca="1" si="44"/>
        <v>0.69460536369553649</v>
      </c>
      <c r="J335" s="50" t="e">
        <f t="shared" ca="1" si="45"/>
        <v>#N/A</v>
      </c>
      <c r="K335" s="52">
        <f t="shared" ca="1" si="46"/>
        <v>27.000000000000064</v>
      </c>
      <c r="L335" s="52" t="e">
        <f t="shared" ca="1" si="47"/>
        <v>#N/A</v>
      </c>
      <c r="M335" s="44">
        <f ca="1">AVERAGE($K$4:K335)</f>
        <v>32.373493975903621</v>
      </c>
      <c r="N335" s="44">
        <f ca="1">M335 + 1.96 * _xlfn.STDEV.P($M$4:M335)/SQRT(COUNT($M$4:M335))</f>
        <v>32.423942404028743</v>
      </c>
      <c r="O335" s="44">
        <f ca="1">M335 - 1.96 * _xlfn.STDEV.P($M$4:M335)/SQRT(COUNT($M$4:M335))</f>
        <v>32.323045547778499</v>
      </c>
      <c r="P335" s="44" t="e">
        <f ca="1">AVERAGE($L$4:L335)</f>
        <v>#N/A</v>
      </c>
      <c r="Q335" s="44" t="e">
        <f ca="1">P335 + 1.96 * _xlfn.STDEV.P($P$4:P335)/SQRT(COUNT($P$4:P335))</f>
        <v>#N/A</v>
      </c>
      <c r="R335" s="44" t="e">
        <f ca="1">P335 - 1.96 * _xlfn.STDEV.P($P$4:P335)/SQRT(COUNT($P$4:P335))</f>
        <v>#N/A</v>
      </c>
    </row>
    <row r="336" spans="1:18" ht="14.5" x14ac:dyDescent="0.35">
      <c r="A336" s="47">
        <v>333</v>
      </c>
      <c r="B336" s="48">
        <f t="shared" ca="1" si="40"/>
        <v>0.37263940664462453</v>
      </c>
      <c r="C336" s="49">
        <f ca="1">RANDBETWEEN(0,VLOOKUP($B336,IBusJSQ!$E$6:$G$24,3,TRUE))</f>
        <v>5</v>
      </c>
      <c r="D336" s="44">
        <f ca="1">RANDBETWEEN(0,VLOOKUP($B336,ItrainJSQ!$F$5:$G$9,2,TRUE))</f>
        <v>2</v>
      </c>
      <c r="E336" s="44" t="e">
        <f ca="1">RANDBETWEEN(0,VLOOKUP($B336,ItrainNP!$G$11:$G$16,2,TRUE))</f>
        <v>#N/A</v>
      </c>
      <c r="F336" s="44">
        <f t="shared" ca="1" si="41"/>
        <v>28</v>
      </c>
      <c r="G336" s="44">
        <f t="shared" ca="1" si="42"/>
        <v>7</v>
      </c>
      <c r="H336" s="44">
        <f t="shared" ca="1" si="43"/>
        <v>4</v>
      </c>
      <c r="I336" s="50">
        <f t="shared" ca="1" si="44"/>
        <v>0.39555607331129117</v>
      </c>
      <c r="J336" s="50" t="e">
        <f t="shared" ca="1" si="45"/>
        <v>#N/A</v>
      </c>
      <c r="K336" s="52">
        <f t="shared" ca="1" si="46"/>
        <v>32.999999999999964</v>
      </c>
      <c r="L336" s="52" t="e">
        <f t="shared" ca="1" si="47"/>
        <v>#N/A</v>
      </c>
      <c r="M336" s="44">
        <f ca="1">AVERAGE($K$4:K336)</f>
        <v>32.375375375375384</v>
      </c>
      <c r="N336" s="44">
        <f ca="1">M336 + 1.96 * _xlfn.STDEV.P($M$4:M336)/SQRT(COUNT($M$4:M336))</f>
        <v>32.425672976804492</v>
      </c>
      <c r="O336" s="44">
        <f ca="1">M336 - 1.96 * _xlfn.STDEV.P($M$4:M336)/SQRT(COUNT($M$4:M336))</f>
        <v>32.325077773946276</v>
      </c>
      <c r="P336" s="44" t="e">
        <f ca="1">AVERAGE($L$4:L336)</f>
        <v>#N/A</v>
      </c>
      <c r="Q336" s="44" t="e">
        <f ca="1">P336 + 1.96 * _xlfn.STDEV.P($P$4:P336)/SQRT(COUNT($P$4:P336))</f>
        <v>#N/A</v>
      </c>
      <c r="R336" s="44" t="e">
        <f ca="1">P336 - 1.96 * _xlfn.STDEV.P($P$4:P336)/SQRT(COUNT($P$4:P336))</f>
        <v>#N/A</v>
      </c>
    </row>
    <row r="337" spans="1:18" ht="14.5" x14ac:dyDescent="0.35">
      <c r="A337" s="47">
        <v>334</v>
      </c>
      <c r="B337" s="48">
        <f t="shared" ca="1" si="40"/>
        <v>0.54035733373944572</v>
      </c>
      <c r="C337" s="49">
        <f ca="1">RANDBETWEEN(0,VLOOKUP($B337,IBusJSQ!$E$6:$G$24,3,TRUE))</f>
        <v>0</v>
      </c>
      <c r="D337" s="44">
        <f ca="1">RANDBETWEEN(0,VLOOKUP($B337,ItrainJSQ!$F$5:$G$9,2,TRUE))</f>
        <v>1</v>
      </c>
      <c r="E337" s="44" t="e">
        <f ca="1">RANDBETWEEN(0,VLOOKUP($B337,ItrainNP!$G$11:$G$16,2,TRUE))</f>
        <v>#N/A</v>
      </c>
      <c r="F337" s="44">
        <f t="shared" ca="1" si="41"/>
        <v>27</v>
      </c>
      <c r="G337" s="44">
        <f t="shared" ca="1" si="42"/>
        <v>8</v>
      </c>
      <c r="H337" s="44">
        <f t="shared" ca="1" si="43"/>
        <v>4</v>
      </c>
      <c r="I337" s="50">
        <f t="shared" ca="1" si="44"/>
        <v>0.55910733373944577</v>
      </c>
      <c r="J337" s="50" t="e">
        <f t="shared" ca="1" si="45"/>
        <v>#N/A</v>
      </c>
      <c r="K337" s="52">
        <f t="shared" ca="1" si="46"/>
        <v>27.000000000000064</v>
      </c>
      <c r="L337" s="52" t="e">
        <f t="shared" ca="1" si="47"/>
        <v>#N/A</v>
      </c>
      <c r="M337" s="44">
        <f ca="1">AVERAGE($K$4:K337)</f>
        <v>32.359281437125752</v>
      </c>
      <c r="N337" s="44">
        <f ca="1">M337 + 1.96 * _xlfn.STDEV.P($M$4:M337)/SQRT(COUNT($M$4:M337))</f>
        <v>32.409429684973041</v>
      </c>
      <c r="O337" s="44">
        <f ca="1">M337 - 1.96 * _xlfn.STDEV.P($M$4:M337)/SQRT(COUNT($M$4:M337))</f>
        <v>32.309133189278462</v>
      </c>
      <c r="P337" s="44" t="e">
        <f ca="1">AVERAGE($L$4:L337)</f>
        <v>#N/A</v>
      </c>
      <c r="Q337" s="44" t="e">
        <f ca="1">P337 + 1.96 * _xlfn.STDEV.P($P$4:P337)/SQRT(COUNT($P$4:P337))</f>
        <v>#N/A</v>
      </c>
      <c r="R337" s="44" t="e">
        <f ca="1">P337 - 1.96 * _xlfn.STDEV.P($P$4:P337)/SQRT(COUNT($P$4:P337))</f>
        <v>#N/A</v>
      </c>
    </row>
    <row r="338" spans="1:18" ht="14.5" x14ac:dyDescent="0.35">
      <c r="A338" s="47">
        <v>335</v>
      </c>
      <c r="B338" s="48">
        <f t="shared" ca="1" si="40"/>
        <v>0.46607589557296425</v>
      </c>
      <c r="C338" s="49">
        <f ca="1">RANDBETWEEN(0,VLOOKUP($B338,IBusJSQ!$E$6:$G$24,3,TRUE))</f>
        <v>0</v>
      </c>
      <c r="D338" s="44">
        <f ca="1">RANDBETWEEN(0,VLOOKUP($B338,ItrainJSQ!$F$5:$G$9,2,TRUE))</f>
        <v>2</v>
      </c>
      <c r="E338" s="44" t="e">
        <f ca="1">RANDBETWEEN(0,VLOOKUP($B338,ItrainNP!$G$11:$G$16,2,TRUE))</f>
        <v>#N/A</v>
      </c>
      <c r="F338" s="44">
        <f t="shared" ca="1" si="41"/>
        <v>24</v>
      </c>
      <c r="G338" s="44">
        <f t="shared" ca="1" si="42"/>
        <v>7</v>
      </c>
      <c r="H338" s="44">
        <f t="shared" ca="1" si="43"/>
        <v>4</v>
      </c>
      <c r="I338" s="50">
        <f t="shared" ca="1" si="44"/>
        <v>0.48274256223963091</v>
      </c>
      <c r="J338" s="50" t="e">
        <f t="shared" ca="1" si="45"/>
        <v>#N/A</v>
      </c>
      <c r="K338" s="52">
        <f t="shared" ca="1" si="46"/>
        <v>23.999999999999993</v>
      </c>
      <c r="L338" s="52" t="e">
        <f t="shared" ca="1" si="47"/>
        <v>#N/A</v>
      </c>
      <c r="M338" s="44">
        <f ca="1">AVERAGE($K$4:K338)</f>
        <v>32.334328358208964</v>
      </c>
      <c r="N338" s="44">
        <f ca="1">M338 + 1.96 * _xlfn.STDEV.P($M$4:M338)/SQRT(COUNT($M$4:M338))</f>
        <v>32.38432937046845</v>
      </c>
      <c r="O338" s="44">
        <f ca="1">M338 - 1.96 * _xlfn.STDEV.P($M$4:M338)/SQRT(COUNT($M$4:M338))</f>
        <v>32.284327345949478</v>
      </c>
      <c r="P338" s="44" t="e">
        <f ca="1">AVERAGE($L$4:L338)</f>
        <v>#N/A</v>
      </c>
      <c r="Q338" s="44" t="e">
        <f ca="1">P338 + 1.96 * _xlfn.STDEV.P($P$4:P338)/SQRT(COUNT($P$4:P338))</f>
        <v>#N/A</v>
      </c>
      <c r="R338" s="44" t="e">
        <f ca="1">P338 - 1.96 * _xlfn.STDEV.P($P$4:P338)/SQRT(COUNT($P$4:P338))</f>
        <v>#N/A</v>
      </c>
    </row>
    <row r="339" spans="1:18" ht="14.5" x14ac:dyDescent="0.35">
      <c r="A339" s="47">
        <v>336</v>
      </c>
      <c r="B339" s="48">
        <f t="shared" ca="1" si="40"/>
        <v>0.653299788027498</v>
      </c>
      <c r="C339" s="49">
        <f ca="1">RANDBETWEEN(0,VLOOKUP($B339,IBusJSQ!$E$6:$G$24,3,TRUE))</f>
        <v>6</v>
      </c>
      <c r="D339" s="44">
        <f ca="1">RANDBETWEEN(0,VLOOKUP($B339,ItrainJSQ!$F$5:$G$9,2,TRUE))</f>
        <v>2</v>
      </c>
      <c r="E339" s="44" t="e">
        <f ca="1">RANDBETWEEN(0,VLOOKUP($B339,ItrainNP!$G$11:$G$16,2,TRUE))</f>
        <v>#N/A</v>
      </c>
      <c r="F339" s="44">
        <f t="shared" ca="1" si="41"/>
        <v>28</v>
      </c>
      <c r="G339" s="44">
        <f t="shared" ca="1" si="42"/>
        <v>8</v>
      </c>
      <c r="H339" s="44">
        <f t="shared" ca="1" si="43"/>
        <v>4</v>
      </c>
      <c r="I339" s="50">
        <f t="shared" ca="1" si="44"/>
        <v>0.67691089913860913</v>
      </c>
      <c r="J339" s="50" t="e">
        <f t="shared" ca="1" si="45"/>
        <v>#N/A</v>
      </c>
      <c r="K339" s="52">
        <f t="shared" ca="1" si="46"/>
        <v>34.000000000000043</v>
      </c>
      <c r="L339" s="52" t="e">
        <f t="shared" ca="1" si="47"/>
        <v>#N/A</v>
      </c>
      <c r="M339" s="44">
        <f ca="1">AVERAGE($K$4:K339)</f>
        <v>32.339285714285722</v>
      </c>
      <c r="N339" s="44">
        <f ca="1">M339 + 1.96 * _xlfn.STDEV.P($M$4:M339)/SQRT(COUNT($M$4:M339))</f>
        <v>32.389140075403695</v>
      </c>
      <c r="O339" s="44">
        <f ca="1">M339 - 1.96 * _xlfn.STDEV.P($M$4:M339)/SQRT(COUNT($M$4:M339))</f>
        <v>32.28943135316775</v>
      </c>
      <c r="P339" s="44" t="e">
        <f ca="1">AVERAGE($L$4:L339)</f>
        <v>#N/A</v>
      </c>
      <c r="Q339" s="44" t="e">
        <f ca="1">P339 + 1.96 * _xlfn.STDEV.P($P$4:P339)/SQRT(COUNT($P$4:P339))</f>
        <v>#N/A</v>
      </c>
      <c r="R339" s="44" t="e">
        <f ca="1">P339 - 1.96 * _xlfn.STDEV.P($P$4:P339)/SQRT(COUNT($P$4:P339))</f>
        <v>#N/A</v>
      </c>
    </row>
    <row r="340" spans="1:18" ht="14.5" x14ac:dyDescent="0.35">
      <c r="A340" s="47">
        <v>337</v>
      </c>
      <c r="B340" s="48">
        <f t="shared" ca="1" si="40"/>
        <v>0.3948681468662632</v>
      </c>
      <c r="C340" s="49">
        <f ca="1">RANDBETWEEN(0,VLOOKUP($B340,IBusJSQ!$E$6:$G$24,3,TRUE))</f>
        <v>0</v>
      </c>
      <c r="D340" s="44">
        <f ca="1">RANDBETWEEN(0,VLOOKUP($B340,ItrainJSQ!$F$5:$G$9,2,TRUE))</f>
        <v>4</v>
      </c>
      <c r="E340" s="44" t="e">
        <f ca="1">RANDBETWEEN(0,VLOOKUP($B340,ItrainNP!$G$11:$G$16,2,TRUE))</f>
        <v>#N/A</v>
      </c>
      <c r="F340" s="44">
        <f t="shared" ca="1" si="41"/>
        <v>27</v>
      </c>
      <c r="G340" s="44">
        <f t="shared" ca="1" si="42"/>
        <v>8</v>
      </c>
      <c r="H340" s="44">
        <f t="shared" ca="1" si="43"/>
        <v>5</v>
      </c>
      <c r="I340" s="50">
        <f t="shared" ca="1" si="44"/>
        <v>0.41361814686626319</v>
      </c>
      <c r="J340" s="50" t="e">
        <f t="shared" ca="1" si="45"/>
        <v>#N/A</v>
      </c>
      <c r="K340" s="52">
        <f t="shared" ca="1" si="46"/>
        <v>26.999999999999986</v>
      </c>
      <c r="L340" s="52" t="e">
        <f t="shared" ca="1" si="47"/>
        <v>#N/A</v>
      </c>
      <c r="M340" s="44">
        <f ca="1">AVERAGE($K$4:K340)</f>
        <v>32.323442136498521</v>
      </c>
      <c r="N340" s="44">
        <f ca="1">M340 + 1.96 * _xlfn.STDEV.P($M$4:M340)/SQRT(COUNT($M$4:M340))</f>
        <v>32.373151643250381</v>
      </c>
      <c r="O340" s="44">
        <f ca="1">M340 - 1.96 * _xlfn.STDEV.P($M$4:M340)/SQRT(COUNT($M$4:M340))</f>
        <v>32.273732629746661</v>
      </c>
      <c r="P340" s="44" t="e">
        <f ca="1">AVERAGE($L$4:L340)</f>
        <v>#N/A</v>
      </c>
      <c r="Q340" s="44" t="e">
        <f ca="1">P340 + 1.96 * _xlfn.STDEV.P($P$4:P340)/SQRT(COUNT($P$4:P340))</f>
        <v>#N/A</v>
      </c>
      <c r="R340" s="44" t="e">
        <f ca="1">P340 - 1.96 * _xlfn.STDEV.P($P$4:P340)/SQRT(COUNT($P$4:P340))</f>
        <v>#N/A</v>
      </c>
    </row>
    <row r="341" spans="1:18" ht="14.5" x14ac:dyDescent="0.35">
      <c r="A341" s="47">
        <v>338</v>
      </c>
      <c r="B341" s="48">
        <f t="shared" ca="1" si="40"/>
        <v>0.81229627227305345</v>
      </c>
      <c r="C341" s="49">
        <f ca="1">RANDBETWEEN(0,VLOOKUP($B341,IBusJSQ!$E$6:$G$24,3,TRUE))</f>
        <v>10</v>
      </c>
      <c r="D341" s="44">
        <f ca="1">RANDBETWEEN(0,VLOOKUP($B341,ItrainJSQ!$F$5:$G$9,2,TRUE))</f>
        <v>38024</v>
      </c>
      <c r="E341" s="44" t="e">
        <f ca="1">RANDBETWEEN(0,VLOOKUP($B341,ItrainNP!$G$11:$G$16,2,TRUE))</f>
        <v>#N/A</v>
      </c>
      <c r="F341" s="44">
        <f t="shared" ca="1" si="41"/>
        <v>28</v>
      </c>
      <c r="G341" s="44">
        <f t="shared" ca="1" si="42"/>
        <v>7</v>
      </c>
      <c r="H341" s="44">
        <f t="shared" ca="1" si="43"/>
        <v>5</v>
      </c>
      <c r="I341" s="50">
        <f t="shared" ca="1" si="44"/>
        <v>0.83868516116194236</v>
      </c>
      <c r="J341" s="50" t="e">
        <f t="shared" ca="1" si="45"/>
        <v>#N/A</v>
      </c>
      <c r="K341" s="52">
        <f t="shared" ca="1" si="46"/>
        <v>38.000000000000028</v>
      </c>
      <c r="L341" s="52" t="e">
        <f t="shared" ca="1" si="47"/>
        <v>#N/A</v>
      </c>
      <c r="M341" s="44">
        <f ca="1">AVERAGE($K$4:K341)</f>
        <v>32.34023668639054</v>
      </c>
      <c r="N341" s="44">
        <f ca="1">M341 + 1.96 * _xlfn.STDEV.P($M$4:M341)/SQRT(COUNT($M$4:M341))</f>
        <v>32.389801193442175</v>
      </c>
      <c r="O341" s="44">
        <f ca="1">M341 - 1.96 * _xlfn.STDEV.P($M$4:M341)/SQRT(COUNT($M$4:M341))</f>
        <v>32.290672179338905</v>
      </c>
      <c r="P341" s="44" t="e">
        <f ca="1">AVERAGE($L$4:L341)</f>
        <v>#N/A</v>
      </c>
      <c r="Q341" s="44" t="e">
        <f ca="1">P341 + 1.96 * _xlfn.STDEV.P($P$4:P341)/SQRT(COUNT($P$4:P341))</f>
        <v>#N/A</v>
      </c>
      <c r="R341" s="44" t="e">
        <f ca="1">P341 - 1.96 * _xlfn.STDEV.P($P$4:P341)/SQRT(COUNT($P$4:P341))</f>
        <v>#N/A</v>
      </c>
    </row>
    <row r="342" spans="1:18" ht="14.5" x14ac:dyDescent="0.35">
      <c r="A342" s="47">
        <v>339</v>
      </c>
      <c r="B342" s="48">
        <f t="shared" ca="1" si="40"/>
        <v>0.52649902028389262</v>
      </c>
      <c r="C342" s="49">
        <f ca="1">RANDBETWEEN(0,VLOOKUP($B342,IBusJSQ!$E$6:$G$24,3,TRUE))</f>
        <v>8</v>
      </c>
      <c r="D342" s="44">
        <f ca="1">RANDBETWEEN(0,VLOOKUP($B342,ItrainJSQ!$F$5:$G$9,2,TRUE))</f>
        <v>0</v>
      </c>
      <c r="E342" s="44" t="e">
        <f ca="1">RANDBETWEEN(0,VLOOKUP($B342,ItrainNP!$G$11:$G$16,2,TRUE))</f>
        <v>#N/A</v>
      </c>
      <c r="F342" s="44">
        <f t="shared" ca="1" si="41"/>
        <v>25</v>
      </c>
      <c r="G342" s="44">
        <f t="shared" ca="1" si="42"/>
        <v>8</v>
      </c>
      <c r="H342" s="44">
        <f t="shared" ca="1" si="43"/>
        <v>4</v>
      </c>
      <c r="I342" s="50">
        <f t="shared" ca="1" si="44"/>
        <v>0.54941568695055931</v>
      </c>
      <c r="J342" s="50" t="e">
        <f t="shared" ca="1" si="45"/>
        <v>#N/A</v>
      </c>
      <c r="K342" s="52">
        <f t="shared" ca="1" si="46"/>
        <v>33.000000000000043</v>
      </c>
      <c r="L342" s="52" t="e">
        <f t="shared" ca="1" si="47"/>
        <v>#N/A</v>
      </c>
      <c r="M342" s="44">
        <f ca="1">AVERAGE($K$4:K342)</f>
        <v>32.342182890855462</v>
      </c>
      <c r="N342" s="44">
        <f ca="1">M342 + 1.96 * _xlfn.STDEV.P($M$4:M342)/SQRT(COUNT($M$4:M342))</f>
        <v>32.391603140303445</v>
      </c>
      <c r="O342" s="44">
        <f ca="1">M342 - 1.96 * _xlfn.STDEV.P($M$4:M342)/SQRT(COUNT($M$4:M342))</f>
        <v>32.292762641407478</v>
      </c>
      <c r="P342" s="44" t="e">
        <f ca="1">AVERAGE($L$4:L342)</f>
        <v>#N/A</v>
      </c>
      <c r="Q342" s="44" t="e">
        <f ca="1">P342 + 1.96 * _xlfn.STDEV.P($P$4:P342)/SQRT(COUNT($P$4:P342))</f>
        <v>#N/A</v>
      </c>
      <c r="R342" s="44" t="e">
        <f ca="1">P342 - 1.96 * _xlfn.STDEV.P($P$4:P342)/SQRT(COUNT($P$4:P342))</f>
        <v>#N/A</v>
      </c>
    </row>
    <row r="343" spans="1:18" ht="14.5" x14ac:dyDescent="0.35">
      <c r="A343" s="47">
        <v>340</v>
      </c>
      <c r="B343" s="48">
        <f t="shared" ca="1" si="40"/>
        <v>0.71882460374976942</v>
      </c>
      <c r="C343" s="49">
        <f ca="1">RANDBETWEEN(0,VLOOKUP($B343,IBusJSQ!$E$6:$G$24,3,TRUE))</f>
        <v>8</v>
      </c>
      <c r="D343" s="44">
        <f ca="1">RANDBETWEEN(0,VLOOKUP($B343,ItrainJSQ!$F$5:$G$9,2,TRUE))</f>
        <v>5155</v>
      </c>
      <c r="E343" s="44" t="e">
        <f ca="1">RANDBETWEEN(0,VLOOKUP($B343,ItrainNP!$G$11:$G$16,2,TRUE))</f>
        <v>#N/A</v>
      </c>
      <c r="F343" s="44">
        <f t="shared" ca="1" si="41"/>
        <v>27</v>
      </c>
      <c r="G343" s="44">
        <f t="shared" ca="1" si="42"/>
        <v>7</v>
      </c>
      <c r="H343" s="44">
        <f t="shared" ca="1" si="43"/>
        <v>5</v>
      </c>
      <c r="I343" s="50">
        <f t="shared" ca="1" si="44"/>
        <v>0.743130159305325</v>
      </c>
      <c r="J343" s="50" t="e">
        <f t="shared" ca="1" si="45"/>
        <v>#N/A</v>
      </c>
      <c r="K343" s="52">
        <f t="shared" ca="1" si="46"/>
        <v>35.000000000000036</v>
      </c>
      <c r="L343" s="52" t="e">
        <f t="shared" ca="1" si="47"/>
        <v>#N/A</v>
      </c>
      <c r="M343" s="44">
        <f ca="1">AVERAGE($K$4:K343)</f>
        <v>32.350000000000009</v>
      </c>
      <c r="N343" s="44">
        <f ca="1">M343 + 1.96 * _xlfn.STDEV.P($M$4:M343)/SQRT(COUNT($M$4:M343))</f>
        <v>32.399276450877217</v>
      </c>
      <c r="O343" s="44">
        <f ca="1">M343 - 1.96 * _xlfn.STDEV.P($M$4:M343)/SQRT(COUNT($M$4:M343))</f>
        <v>32.3007235491228</v>
      </c>
      <c r="P343" s="44" t="e">
        <f ca="1">AVERAGE($L$4:L343)</f>
        <v>#N/A</v>
      </c>
      <c r="Q343" s="44" t="e">
        <f ca="1">P343 + 1.96 * _xlfn.STDEV.P($P$4:P343)/SQRT(COUNT($P$4:P343))</f>
        <v>#N/A</v>
      </c>
      <c r="R343" s="44" t="e">
        <f ca="1">P343 - 1.96 * _xlfn.STDEV.P($P$4:P343)/SQRT(COUNT($P$4:P343))</f>
        <v>#N/A</v>
      </c>
    </row>
    <row r="344" spans="1:18" ht="14.5" x14ac:dyDescent="0.35">
      <c r="A344" s="47">
        <v>341</v>
      </c>
      <c r="B344" s="48">
        <f t="shared" ca="1" si="40"/>
        <v>0.6581882249912443</v>
      </c>
      <c r="C344" s="49">
        <f ca="1">RANDBETWEEN(0,VLOOKUP($B344,IBusJSQ!$E$6:$G$24,3,TRUE))</f>
        <v>2</v>
      </c>
      <c r="D344" s="44">
        <f ca="1">RANDBETWEEN(0,VLOOKUP($B344,ItrainJSQ!$F$5:$G$9,2,TRUE))</f>
        <v>0</v>
      </c>
      <c r="E344" s="44" t="e">
        <f ca="1">RANDBETWEEN(0,VLOOKUP($B344,ItrainNP!$G$11:$G$16,2,TRUE))</f>
        <v>#N/A</v>
      </c>
      <c r="F344" s="44">
        <f t="shared" ca="1" si="41"/>
        <v>28</v>
      </c>
      <c r="G344" s="44">
        <f t="shared" ca="1" si="42"/>
        <v>7</v>
      </c>
      <c r="H344" s="44">
        <f t="shared" ca="1" si="43"/>
        <v>5</v>
      </c>
      <c r="I344" s="50">
        <f t="shared" ca="1" si="44"/>
        <v>0.67902155832457767</v>
      </c>
      <c r="J344" s="50" t="e">
        <f t="shared" ca="1" si="45"/>
        <v>#N/A</v>
      </c>
      <c r="K344" s="52">
        <f t="shared" ca="1" si="46"/>
        <v>30.000000000000053</v>
      </c>
      <c r="L344" s="52" t="e">
        <f t="shared" ca="1" si="47"/>
        <v>#N/A</v>
      </c>
      <c r="M344" s="44">
        <f ca="1">AVERAGE($K$4:K344)</f>
        <v>32.343108504398835</v>
      </c>
      <c r="N344" s="44">
        <f ca="1">M344 + 1.96 * _xlfn.STDEV.P($M$4:M344)/SQRT(COUNT($M$4:M344))</f>
        <v>32.392242320173423</v>
      </c>
      <c r="O344" s="44">
        <f ca="1">M344 - 1.96 * _xlfn.STDEV.P($M$4:M344)/SQRT(COUNT($M$4:M344))</f>
        <v>32.293974688624246</v>
      </c>
      <c r="P344" s="44" t="e">
        <f ca="1">AVERAGE($L$4:L344)</f>
        <v>#N/A</v>
      </c>
      <c r="Q344" s="44" t="e">
        <f ca="1">P344 + 1.96 * _xlfn.STDEV.P($P$4:P344)/SQRT(COUNT($P$4:P344))</f>
        <v>#N/A</v>
      </c>
      <c r="R344" s="44" t="e">
        <f ca="1">P344 - 1.96 * _xlfn.STDEV.P($P$4:P344)/SQRT(COUNT($P$4:P344))</f>
        <v>#N/A</v>
      </c>
    </row>
    <row r="345" spans="1:18" ht="14.5" x14ac:dyDescent="0.35">
      <c r="A345" s="47">
        <v>342</v>
      </c>
      <c r="B345" s="48">
        <f t="shared" ca="1" si="40"/>
        <v>0.84583479146961671</v>
      </c>
      <c r="C345" s="49">
        <f ca="1">RANDBETWEEN(0,VLOOKUP($B345,IBusJSQ!$E$6:$G$24,3,TRUE))</f>
        <v>15</v>
      </c>
      <c r="D345" s="44">
        <f ca="1">RANDBETWEEN(0,VLOOKUP($B345,ItrainJSQ!$F$5:$G$9,2,TRUE))</f>
        <v>36341</v>
      </c>
      <c r="E345" s="44" t="e">
        <f ca="1">RANDBETWEEN(0,VLOOKUP($B345,ItrainNP!$G$11:$G$16,2,TRUE))</f>
        <v>#N/A</v>
      </c>
      <c r="F345" s="44">
        <f t="shared" ca="1" si="41"/>
        <v>28</v>
      </c>
      <c r="G345" s="44">
        <f t="shared" ca="1" si="42"/>
        <v>7</v>
      </c>
      <c r="H345" s="44">
        <f t="shared" ca="1" si="43"/>
        <v>5</v>
      </c>
      <c r="I345" s="50">
        <f t="shared" ca="1" si="44"/>
        <v>0.87569590258072783</v>
      </c>
      <c r="J345" s="50" t="e">
        <f t="shared" ca="1" si="45"/>
        <v>#N/A</v>
      </c>
      <c r="K345" s="52">
        <f t="shared" ca="1" si="46"/>
        <v>43.000000000000007</v>
      </c>
      <c r="L345" s="52" t="e">
        <f t="shared" ca="1" si="47"/>
        <v>#N/A</v>
      </c>
      <c r="M345" s="44">
        <f ca="1">AVERAGE($K$4:K345)</f>
        <v>32.374269005847957</v>
      </c>
      <c r="N345" s="44">
        <f ca="1">M345 + 1.96 * _xlfn.STDEV.P($M$4:M345)/SQRT(COUNT($M$4:M345))</f>
        <v>32.423259782777933</v>
      </c>
      <c r="O345" s="44">
        <f ca="1">M345 - 1.96 * _xlfn.STDEV.P($M$4:M345)/SQRT(COUNT($M$4:M345))</f>
        <v>32.325278228917981</v>
      </c>
      <c r="P345" s="44" t="e">
        <f ca="1">AVERAGE($L$4:L345)</f>
        <v>#N/A</v>
      </c>
      <c r="Q345" s="44" t="e">
        <f ca="1">P345 + 1.96 * _xlfn.STDEV.P($P$4:P345)/SQRT(COUNT($P$4:P345))</f>
        <v>#N/A</v>
      </c>
      <c r="R345" s="44" t="e">
        <f ca="1">P345 - 1.96 * _xlfn.STDEV.P($P$4:P345)/SQRT(COUNT($P$4:P345))</f>
        <v>#N/A</v>
      </c>
    </row>
    <row r="346" spans="1:18" ht="14.5" x14ac:dyDescent="0.35">
      <c r="A346" s="47">
        <v>343</v>
      </c>
      <c r="B346" s="48">
        <f t="shared" ca="1" si="40"/>
        <v>0.69065985219298254</v>
      </c>
      <c r="C346" s="49">
        <f ca="1">RANDBETWEEN(0,VLOOKUP($B346,IBusJSQ!$E$6:$G$24,3,TRUE))</f>
        <v>2</v>
      </c>
      <c r="D346" s="44">
        <f ca="1">RANDBETWEEN(0,VLOOKUP($B346,ItrainJSQ!$F$5:$G$9,2,TRUE))</f>
        <v>4</v>
      </c>
      <c r="E346" s="44" t="e">
        <f ca="1">RANDBETWEEN(0,VLOOKUP($B346,ItrainNP!$G$11:$G$16,2,TRUE))</f>
        <v>#N/A</v>
      </c>
      <c r="F346" s="44">
        <f t="shared" ca="1" si="41"/>
        <v>28</v>
      </c>
      <c r="G346" s="44">
        <f t="shared" ca="1" si="42"/>
        <v>7</v>
      </c>
      <c r="H346" s="44">
        <f t="shared" ca="1" si="43"/>
        <v>5</v>
      </c>
      <c r="I346" s="50">
        <f t="shared" ca="1" si="44"/>
        <v>0.71149318552631591</v>
      </c>
      <c r="J346" s="50" t="e">
        <f t="shared" ca="1" si="45"/>
        <v>#N/A</v>
      </c>
      <c r="K346" s="52">
        <f t="shared" ca="1" si="46"/>
        <v>30.000000000000053</v>
      </c>
      <c r="L346" s="52" t="e">
        <f t="shared" ca="1" si="47"/>
        <v>#N/A</v>
      </c>
      <c r="M346" s="44">
        <f ca="1">AVERAGE($K$4:K346)</f>
        <v>32.367346938775519</v>
      </c>
      <c r="N346" s="44">
        <f ca="1">M346 + 1.96 * _xlfn.STDEV.P($M$4:M346)/SQRT(COUNT($M$4:M346))</f>
        <v>32.41619572250503</v>
      </c>
      <c r="O346" s="44">
        <f ca="1">M346 - 1.96 * _xlfn.STDEV.P($M$4:M346)/SQRT(COUNT($M$4:M346))</f>
        <v>32.318498155046008</v>
      </c>
      <c r="P346" s="44" t="e">
        <f ca="1">AVERAGE($L$4:L346)</f>
        <v>#N/A</v>
      </c>
      <c r="Q346" s="44" t="e">
        <f ca="1">P346 + 1.96 * _xlfn.STDEV.P($P$4:P346)/SQRT(COUNT($P$4:P346))</f>
        <v>#N/A</v>
      </c>
      <c r="R346" s="44" t="e">
        <f ca="1">P346 - 1.96 * _xlfn.STDEV.P($P$4:P346)/SQRT(COUNT($P$4:P346))</f>
        <v>#N/A</v>
      </c>
    </row>
    <row r="347" spans="1:18" ht="14.5" x14ac:dyDescent="0.35">
      <c r="A347" s="47">
        <v>344</v>
      </c>
      <c r="B347" s="48">
        <f t="shared" ca="1" si="40"/>
        <v>0.73363317183018162</v>
      </c>
      <c r="C347" s="49">
        <f ca="1">RANDBETWEEN(0,VLOOKUP($B347,IBusJSQ!$E$6:$G$24,3,TRUE))</f>
        <v>7</v>
      </c>
      <c r="D347" s="44">
        <f ca="1">RANDBETWEEN(0,VLOOKUP($B347,ItrainJSQ!$F$5:$G$9,2,TRUE))</f>
        <v>24892</v>
      </c>
      <c r="E347" s="44" t="e">
        <f ca="1">RANDBETWEEN(0,VLOOKUP($B347,ItrainNP!$G$11:$G$16,2,TRUE))</f>
        <v>#N/A</v>
      </c>
      <c r="F347" s="44">
        <f t="shared" ca="1" si="41"/>
        <v>26</v>
      </c>
      <c r="G347" s="44">
        <f t="shared" ca="1" si="42"/>
        <v>8</v>
      </c>
      <c r="H347" s="44">
        <f t="shared" ca="1" si="43"/>
        <v>5</v>
      </c>
      <c r="I347" s="50">
        <f t="shared" ca="1" si="44"/>
        <v>0.75654983849684831</v>
      </c>
      <c r="J347" s="50" t="e">
        <f t="shared" ca="1" si="45"/>
        <v>#N/A</v>
      </c>
      <c r="K347" s="52">
        <f t="shared" ca="1" si="46"/>
        <v>33.000000000000043</v>
      </c>
      <c r="L347" s="52" t="e">
        <f t="shared" ca="1" si="47"/>
        <v>#N/A</v>
      </c>
      <c r="M347" s="44">
        <f ca="1">AVERAGE($K$4:K347)</f>
        <v>32.369186046511636</v>
      </c>
      <c r="N347" s="44">
        <f ca="1">M347 + 1.96 * _xlfn.STDEV.P($M$4:M347)/SQRT(COUNT($M$4:M347))</f>
        <v>32.417893597764994</v>
      </c>
      <c r="O347" s="44">
        <f ca="1">M347 - 1.96 * _xlfn.STDEV.P($M$4:M347)/SQRT(COUNT($M$4:M347))</f>
        <v>32.320478495258278</v>
      </c>
      <c r="P347" s="44" t="e">
        <f ca="1">AVERAGE($L$4:L347)</f>
        <v>#N/A</v>
      </c>
      <c r="Q347" s="44" t="e">
        <f ca="1">P347 + 1.96 * _xlfn.STDEV.P($P$4:P347)/SQRT(COUNT($P$4:P347))</f>
        <v>#N/A</v>
      </c>
      <c r="R347" s="44" t="e">
        <f ca="1">P347 - 1.96 * _xlfn.STDEV.P($P$4:P347)/SQRT(COUNT($P$4:P347))</f>
        <v>#N/A</v>
      </c>
    </row>
    <row r="348" spans="1:18" ht="14.5" x14ac:dyDescent="0.35">
      <c r="A348" s="47">
        <v>345</v>
      </c>
      <c r="B348" s="48">
        <f t="shared" ca="1" si="40"/>
        <v>0.75811992880176504</v>
      </c>
      <c r="C348" s="49">
        <f ca="1">RANDBETWEEN(0,VLOOKUP($B348,IBusJSQ!$E$6:$G$24,3,TRUE))</f>
        <v>0</v>
      </c>
      <c r="D348" s="44">
        <f ca="1">RANDBETWEEN(0,VLOOKUP($B348,ItrainJSQ!$F$5:$G$9,2,TRUE))</f>
        <v>35717</v>
      </c>
      <c r="E348" s="44" t="e">
        <f ca="1">RANDBETWEEN(0,VLOOKUP($B348,ItrainNP!$G$11:$G$16,2,TRUE))</f>
        <v>#N/A</v>
      </c>
      <c r="F348" s="44">
        <f t="shared" ca="1" si="41"/>
        <v>28</v>
      </c>
      <c r="G348" s="44">
        <f t="shared" ca="1" si="42"/>
        <v>7</v>
      </c>
      <c r="H348" s="44">
        <f t="shared" ca="1" si="43"/>
        <v>4</v>
      </c>
      <c r="I348" s="50">
        <f t="shared" ca="1" si="44"/>
        <v>0.77756437324620953</v>
      </c>
      <c r="J348" s="50" t="e">
        <f t="shared" ca="1" si="45"/>
        <v>#N/A</v>
      </c>
      <c r="K348" s="52">
        <f t="shared" ca="1" si="46"/>
        <v>28.00000000000006</v>
      </c>
      <c r="L348" s="52" t="e">
        <f t="shared" ca="1" si="47"/>
        <v>#N/A</v>
      </c>
      <c r="M348" s="44">
        <f ca="1">AVERAGE($K$4:K348)</f>
        <v>32.356521739130443</v>
      </c>
      <c r="N348" s="44">
        <f ca="1">M348 + 1.96 * _xlfn.STDEV.P($M$4:M348)/SQRT(COUNT($M$4:M348))</f>
        <v>32.405089328059411</v>
      </c>
      <c r="O348" s="44">
        <f ca="1">M348 - 1.96 * _xlfn.STDEV.P($M$4:M348)/SQRT(COUNT($M$4:M348))</f>
        <v>32.307954150201475</v>
      </c>
      <c r="P348" s="44" t="e">
        <f ca="1">AVERAGE($L$4:L348)</f>
        <v>#N/A</v>
      </c>
      <c r="Q348" s="44" t="e">
        <f ca="1">P348 + 1.96 * _xlfn.STDEV.P($P$4:P348)/SQRT(COUNT($P$4:P348))</f>
        <v>#N/A</v>
      </c>
      <c r="R348" s="44" t="e">
        <f ca="1">P348 - 1.96 * _xlfn.STDEV.P($P$4:P348)/SQRT(COUNT($P$4:P348))</f>
        <v>#N/A</v>
      </c>
    </row>
    <row r="349" spans="1:18" ht="14.5" x14ac:dyDescent="0.35">
      <c r="A349" s="47">
        <v>346</v>
      </c>
      <c r="B349" s="48">
        <f t="shared" ca="1" si="40"/>
        <v>0.36364167806191106</v>
      </c>
      <c r="C349" s="49">
        <f ca="1">RANDBETWEEN(0,VLOOKUP($B349,IBusJSQ!$E$6:$G$24,3,TRUE))</f>
        <v>4</v>
      </c>
      <c r="D349" s="44">
        <f ca="1">RANDBETWEEN(0,VLOOKUP($B349,ItrainJSQ!$F$5:$G$9,2,TRUE))</f>
        <v>0</v>
      </c>
      <c r="E349" s="44" t="e">
        <f ca="1">RANDBETWEEN(0,VLOOKUP($B349,ItrainNP!$G$11:$G$16,2,TRUE))</f>
        <v>#N/A</v>
      </c>
      <c r="F349" s="44">
        <f t="shared" ca="1" si="41"/>
        <v>26</v>
      </c>
      <c r="G349" s="44">
        <f t="shared" ca="1" si="42"/>
        <v>8</v>
      </c>
      <c r="H349" s="44">
        <f t="shared" ca="1" si="43"/>
        <v>4</v>
      </c>
      <c r="I349" s="50">
        <f t="shared" ca="1" si="44"/>
        <v>0.38447501139524437</v>
      </c>
      <c r="J349" s="50" t="e">
        <f t="shared" ca="1" si="45"/>
        <v>#N/A</v>
      </c>
      <c r="K349" s="52">
        <f t="shared" ca="1" si="46"/>
        <v>29.999999999999972</v>
      </c>
      <c r="L349" s="52" t="e">
        <f t="shared" ca="1" si="47"/>
        <v>#N/A</v>
      </c>
      <c r="M349" s="44">
        <f ca="1">AVERAGE($K$4:K349)</f>
        <v>32.349710982658962</v>
      </c>
      <c r="N349" s="44">
        <f ca="1">M349 + 1.96 * _xlfn.STDEV.P($M$4:M349)/SQRT(COUNT($M$4:M349))</f>
        <v>32.398139698715354</v>
      </c>
      <c r="O349" s="44">
        <f ca="1">M349 - 1.96 * _xlfn.STDEV.P($M$4:M349)/SQRT(COUNT($M$4:M349))</f>
        <v>32.30128226660257</v>
      </c>
      <c r="P349" s="44" t="e">
        <f ca="1">AVERAGE($L$4:L349)</f>
        <v>#N/A</v>
      </c>
      <c r="Q349" s="44" t="e">
        <f ca="1">P349 + 1.96 * _xlfn.STDEV.P($P$4:P349)/SQRT(COUNT($P$4:P349))</f>
        <v>#N/A</v>
      </c>
      <c r="R349" s="44" t="e">
        <f ca="1">P349 - 1.96 * _xlfn.STDEV.P($P$4:P349)/SQRT(COUNT($P$4:P349))</f>
        <v>#N/A</v>
      </c>
    </row>
    <row r="350" spans="1:18" ht="14.5" x14ac:dyDescent="0.35">
      <c r="A350" s="47">
        <v>347</v>
      </c>
      <c r="B350" s="48">
        <f t="shared" ca="1" si="40"/>
        <v>0.44277322615438958</v>
      </c>
      <c r="C350" s="49">
        <f ca="1">RANDBETWEEN(0,VLOOKUP($B350,IBusJSQ!$E$6:$G$24,3,TRUE))</f>
        <v>0</v>
      </c>
      <c r="D350" s="44">
        <f ca="1">RANDBETWEEN(0,VLOOKUP($B350,ItrainJSQ!$F$5:$G$9,2,TRUE))</f>
        <v>1</v>
      </c>
      <c r="E350" s="44" t="e">
        <f ca="1">RANDBETWEEN(0,VLOOKUP($B350,ItrainNP!$G$11:$G$16,2,TRUE))</f>
        <v>#N/A</v>
      </c>
      <c r="F350" s="44">
        <f t="shared" ca="1" si="41"/>
        <v>29</v>
      </c>
      <c r="G350" s="44">
        <f t="shared" ca="1" si="42"/>
        <v>8</v>
      </c>
      <c r="H350" s="44">
        <f t="shared" ca="1" si="43"/>
        <v>4</v>
      </c>
      <c r="I350" s="50">
        <f t="shared" ca="1" si="44"/>
        <v>0.46291211504327845</v>
      </c>
      <c r="J350" s="50" t="e">
        <f t="shared" ca="1" si="45"/>
        <v>#N/A</v>
      </c>
      <c r="K350" s="52">
        <f t="shared" ca="1" si="46"/>
        <v>28.999999999999979</v>
      </c>
      <c r="L350" s="52" t="e">
        <f t="shared" ca="1" si="47"/>
        <v>#N/A</v>
      </c>
      <c r="M350" s="44">
        <f ca="1">AVERAGE($K$4:K350)</f>
        <v>32.340057636887614</v>
      </c>
      <c r="N350" s="44">
        <f ca="1">M350 + 1.96 * _xlfn.STDEV.P($M$4:M350)/SQRT(COUNT($M$4:M350))</f>
        <v>32.388348729236753</v>
      </c>
      <c r="O350" s="44">
        <f ca="1">M350 - 1.96 * _xlfn.STDEV.P($M$4:M350)/SQRT(COUNT($M$4:M350))</f>
        <v>32.291766544538476</v>
      </c>
      <c r="P350" s="44" t="e">
        <f ca="1">AVERAGE($L$4:L350)</f>
        <v>#N/A</v>
      </c>
      <c r="Q350" s="44" t="e">
        <f ca="1">P350 + 1.96 * _xlfn.STDEV.P($P$4:P350)/SQRT(COUNT($P$4:P350))</f>
        <v>#N/A</v>
      </c>
      <c r="R350" s="44" t="e">
        <f ca="1">P350 - 1.96 * _xlfn.STDEV.P($P$4:P350)/SQRT(COUNT($P$4:P350))</f>
        <v>#N/A</v>
      </c>
    </row>
    <row r="351" spans="1:18" ht="14.5" x14ac:dyDescent="0.35">
      <c r="A351" s="47">
        <v>348</v>
      </c>
      <c r="B351" s="48">
        <f t="shared" ca="1" si="40"/>
        <v>0.33825568707417536</v>
      </c>
      <c r="C351" s="49">
        <f ca="1">RANDBETWEEN(0,VLOOKUP($B351,IBusJSQ!$E$6:$G$24,3,TRUE))</f>
        <v>6</v>
      </c>
      <c r="D351" s="44">
        <f ca="1">RANDBETWEEN(0,VLOOKUP($B351,ItrainJSQ!$F$5:$G$9,2,TRUE))</f>
        <v>0</v>
      </c>
      <c r="E351" s="44" t="e">
        <f ca="1">RANDBETWEEN(0,VLOOKUP($B351,ItrainNP!$G$11:$G$16,2,TRUE))</f>
        <v>#N/A</v>
      </c>
      <c r="F351" s="44">
        <f t="shared" ca="1" si="41"/>
        <v>25</v>
      </c>
      <c r="G351" s="44">
        <f t="shared" ca="1" si="42"/>
        <v>7</v>
      </c>
      <c r="H351" s="44">
        <f t="shared" ca="1" si="43"/>
        <v>4</v>
      </c>
      <c r="I351" s="50">
        <f t="shared" ca="1" si="44"/>
        <v>0.35978346485195312</v>
      </c>
      <c r="J351" s="50" t="e">
        <f t="shared" ca="1" si="45"/>
        <v>#N/A</v>
      </c>
      <c r="K351" s="52">
        <f t="shared" ca="1" si="46"/>
        <v>30.999999999999972</v>
      </c>
      <c r="L351" s="52" t="e">
        <f t="shared" ca="1" si="47"/>
        <v>#N/A</v>
      </c>
      <c r="M351" s="44">
        <f ca="1">AVERAGE($K$4:K351)</f>
        <v>32.33620689655173</v>
      </c>
      <c r="N351" s="44">
        <f ca="1">M351 + 1.96 * _xlfn.STDEV.P($M$4:M351)/SQRT(COUNT($M$4:M351))</f>
        <v>32.38436134337892</v>
      </c>
      <c r="O351" s="44">
        <f ca="1">M351 - 1.96 * _xlfn.STDEV.P($M$4:M351)/SQRT(COUNT($M$4:M351))</f>
        <v>32.288052449724539</v>
      </c>
      <c r="P351" s="44" t="e">
        <f ca="1">AVERAGE($L$4:L351)</f>
        <v>#N/A</v>
      </c>
      <c r="Q351" s="44" t="e">
        <f ca="1">P351 + 1.96 * _xlfn.STDEV.P($P$4:P351)/SQRT(COUNT($P$4:P351))</f>
        <v>#N/A</v>
      </c>
      <c r="R351" s="44" t="e">
        <f ca="1">P351 - 1.96 * _xlfn.STDEV.P($P$4:P351)/SQRT(COUNT($P$4:P351))</f>
        <v>#N/A</v>
      </c>
    </row>
    <row r="352" spans="1:18" ht="14.5" x14ac:dyDescent="0.35">
      <c r="A352" s="47">
        <v>349</v>
      </c>
      <c r="B352" s="48">
        <f t="shared" ca="1" si="40"/>
        <v>0.36873479693670402</v>
      </c>
      <c r="C352" s="49">
        <f ca="1">RANDBETWEEN(0,VLOOKUP($B352,IBusJSQ!$E$6:$G$24,3,TRUE))</f>
        <v>2</v>
      </c>
      <c r="D352" s="44">
        <f ca="1">RANDBETWEEN(0,VLOOKUP($B352,ItrainJSQ!$F$5:$G$9,2,TRUE))</f>
        <v>1</v>
      </c>
      <c r="E352" s="44" t="e">
        <f ca="1">RANDBETWEEN(0,VLOOKUP($B352,ItrainNP!$G$11:$G$16,2,TRUE))</f>
        <v>#N/A</v>
      </c>
      <c r="F352" s="44">
        <f t="shared" ca="1" si="41"/>
        <v>29</v>
      </c>
      <c r="G352" s="44">
        <f t="shared" ca="1" si="42"/>
        <v>8</v>
      </c>
      <c r="H352" s="44">
        <f t="shared" ca="1" si="43"/>
        <v>5</v>
      </c>
      <c r="I352" s="50">
        <f t="shared" ca="1" si="44"/>
        <v>0.39026257471448178</v>
      </c>
      <c r="J352" s="50" t="e">
        <f t="shared" ca="1" si="45"/>
        <v>#N/A</v>
      </c>
      <c r="K352" s="52">
        <f t="shared" ca="1" si="46"/>
        <v>30.999999999999972</v>
      </c>
      <c r="L352" s="52" t="e">
        <f t="shared" ca="1" si="47"/>
        <v>#N/A</v>
      </c>
      <c r="M352" s="44">
        <f ca="1">AVERAGE($K$4:K352)</f>
        <v>32.332378223495709</v>
      </c>
      <c r="N352" s="44">
        <f ca="1">M352 + 1.96 * _xlfn.STDEV.P($M$4:M352)/SQRT(COUNT($M$4:M352))</f>
        <v>32.380397001431383</v>
      </c>
      <c r="O352" s="44">
        <f ca="1">M352 - 1.96 * _xlfn.STDEV.P($M$4:M352)/SQRT(COUNT($M$4:M352))</f>
        <v>32.284359445560035</v>
      </c>
      <c r="P352" s="44" t="e">
        <f ca="1">AVERAGE($L$4:L352)</f>
        <v>#N/A</v>
      </c>
      <c r="Q352" s="44" t="e">
        <f ca="1">P352 + 1.96 * _xlfn.STDEV.P($P$4:P352)/SQRT(COUNT($P$4:P352))</f>
        <v>#N/A</v>
      </c>
      <c r="R352" s="44" t="e">
        <f ca="1">P352 - 1.96 * _xlfn.STDEV.P($P$4:P352)/SQRT(COUNT($P$4:P352))</f>
        <v>#N/A</v>
      </c>
    </row>
    <row r="353" spans="1:18" ht="14.5" x14ac:dyDescent="0.35">
      <c r="A353" s="47">
        <v>350</v>
      </c>
      <c r="B353" s="48">
        <f t="shared" ca="1" si="40"/>
        <v>0.44538590801649236</v>
      </c>
      <c r="C353" s="49">
        <f ca="1">RANDBETWEEN(0,VLOOKUP($B353,IBusJSQ!$E$6:$G$24,3,TRUE))</f>
        <v>8</v>
      </c>
      <c r="D353" s="44">
        <f ca="1">RANDBETWEEN(0,VLOOKUP($B353,ItrainJSQ!$F$5:$G$9,2,TRUE))</f>
        <v>0</v>
      </c>
      <c r="E353" s="44" t="e">
        <f ca="1">RANDBETWEEN(0,VLOOKUP($B353,ItrainNP!$G$11:$G$16,2,TRUE))</f>
        <v>#N/A</v>
      </c>
      <c r="F353" s="44">
        <f t="shared" ca="1" si="41"/>
        <v>28</v>
      </c>
      <c r="G353" s="44">
        <f t="shared" ca="1" si="42"/>
        <v>7</v>
      </c>
      <c r="H353" s="44">
        <f t="shared" ca="1" si="43"/>
        <v>5</v>
      </c>
      <c r="I353" s="50">
        <f t="shared" ca="1" si="44"/>
        <v>0.47038590801649238</v>
      </c>
      <c r="J353" s="50" t="e">
        <f t="shared" ca="1" si="45"/>
        <v>#N/A</v>
      </c>
      <c r="K353" s="52">
        <f t="shared" ca="1" si="46"/>
        <v>36.000000000000028</v>
      </c>
      <c r="L353" s="52" t="e">
        <f t="shared" ca="1" si="47"/>
        <v>#N/A</v>
      </c>
      <c r="M353" s="44">
        <f ca="1">AVERAGE($K$4:K353)</f>
        <v>32.342857142857149</v>
      </c>
      <c r="N353" s="44">
        <f ca="1">M353 + 1.96 * _xlfn.STDEV.P($M$4:M353)/SQRT(COUNT($M$4:M353))</f>
        <v>32.390740476703904</v>
      </c>
      <c r="O353" s="44">
        <f ca="1">M353 - 1.96 * _xlfn.STDEV.P($M$4:M353)/SQRT(COUNT($M$4:M353))</f>
        <v>32.294973809010393</v>
      </c>
      <c r="P353" s="44" t="e">
        <f ca="1">AVERAGE($L$4:L353)</f>
        <v>#N/A</v>
      </c>
      <c r="Q353" s="44" t="e">
        <f ca="1">P353 + 1.96 * _xlfn.STDEV.P($P$4:P353)/SQRT(COUNT($P$4:P353))</f>
        <v>#N/A</v>
      </c>
      <c r="R353" s="44" t="e">
        <f ca="1">P353 - 1.96 * _xlfn.STDEV.P($P$4:P353)/SQRT(COUNT($P$4:P353))</f>
        <v>#N/A</v>
      </c>
    </row>
    <row r="354" spans="1:18" ht="14.5" x14ac:dyDescent="0.35">
      <c r="A354" s="47">
        <v>351</v>
      </c>
      <c r="B354" s="48">
        <f t="shared" ca="1" si="40"/>
        <v>0.36291002503886877</v>
      </c>
      <c r="C354" s="49">
        <f ca="1">RANDBETWEEN(0,VLOOKUP($B354,IBusJSQ!$E$6:$G$24,3,TRUE))</f>
        <v>6</v>
      </c>
      <c r="D354" s="44">
        <f ca="1">RANDBETWEEN(0,VLOOKUP($B354,ItrainJSQ!$F$5:$G$9,2,TRUE))</f>
        <v>2</v>
      </c>
      <c r="E354" s="44" t="e">
        <f ca="1">RANDBETWEEN(0,VLOOKUP($B354,ItrainNP!$G$11:$G$16,2,TRUE))</f>
        <v>#N/A</v>
      </c>
      <c r="F354" s="44">
        <f t="shared" ca="1" si="41"/>
        <v>25</v>
      </c>
      <c r="G354" s="44">
        <f t="shared" ca="1" si="42"/>
        <v>8</v>
      </c>
      <c r="H354" s="44">
        <f t="shared" ca="1" si="43"/>
        <v>5</v>
      </c>
      <c r="I354" s="50">
        <f t="shared" ca="1" si="44"/>
        <v>0.38443780281664652</v>
      </c>
      <c r="J354" s="50" t="e">
        <f t="shared" ca="1" si="45"/>
        <v>#N/A</v>
      </c>
      <c r="K354" s="52">
        <f t="shared" ca="1" si="46"/>
        <v>30.999999999999972</v>
      </c>
      <c r="L354" s="52" t="e">
        <f t="shared" ca="1" si="47"/>
        <v>#N/A</v>
      </c>
      <c r="M354" s="44">
        <f ca="1">AVERAGE($K$4:K354)</f>
        <v>32.339031339031344</v>
      </c>
      <c r="N354" s="44">
        <f ca="1">M354 + 1.96 * _xlfn.STDEV.P($M$4:M354)/SQRT(COUNT($M$4:M354))</f>
        <v>32.386780177279356</v>
      </c>
      <c r="O354" s="44">
        <f ca="1">M354 - 1.96 * _xlfn.STDEV.P($M$4:M354)/SQRT(COUNT($M$4:M354))</f>
        <v>32.291282500783332</v>
      </c>
      <c r="P354" s="44" t="e">
        <f ca="1">AVERAGE($L$4:L354)</f>
        <v>#N/A</v>
      </c>
      <c r="Q354" s="44" t="e">
        <f ca="1">P354 + 1.96 * _xlfn.STDEV.P($P$4:P354)/SQRT(COUNT($P$4:P354))</f>
        <v>#N/A</v>
      </c>
      <c r="R354" s="44" t="e">
        <f ca="1">P354 - 1.96 * _xlfn.STDEV.P($P$4:P354)/SQRT(COUNT($P$4:P354))</f>
        <v>#N/A</v>
      </c>
    </row>
    <row r="355" spans="1:18" ht="14.5" x14ac:dyDescent="0.35">
      <c r="A355" s="47">
        <v>352</v>
      </c>
      <c r="B355" s="48">
        <f t="shared" ca="1" si="40"/>
        <v>0.4906867971938853</v>
      </c>
      <c r="C355" s="49">
        <f ca="1">RANDBETWEEN(0,VLOOKUP($B355,IBusJSQ!$E$6:$G$24,3,TRUE))</f>
        <v>1</v>
      </c>
      <c r="D355" s="44">
        <f ca="1">RANDBETWEEN(0,VLOOKUP($B355,ItrainJSQ!$F$5:$G$9,2,TRUE))</f>
        <v>1</v>
      </c>
      <c r="E355" s="44" t="e">
        <f ca="1">RANDBETWEEN(0,VLOOKUP($B355,ItrainNP!$G$11:$G$16,2,TRUE))</f>
        <v>#N/A</v>
      </c>
      <c r="F355" s="44">
        <f t="shared" ca="1" si="41"/>
        <v>29</v>
      </c>
      <c r="G355" s="44">
        <f t="shared" ca="1" si="42"/>
        <v>7</v>
      </c>
      <c r="H355" s="44">
        <f t="shared" ca="1" si="43"/>
        <v>5</v>
      </c>
      <c r="I355" s="50">
        <f t="shared" ca="1" si="44"/>
        <v>0.51152013052721867</v>
      </c>
      <c r="J355" s="50" t="e">
        <f t="shared" ca="1" si="45"/>
        <v>#N/A</v>
      </c>
      <c r="K355" s="52">
        <f t="shared" ca="1" si="46"/>
        <v>30.000000000000053</v>
      </c>
      <c r="L355" s="52" t="e">
        <f t="shared" ca="1" si="47"/>
        <v>#N/A</v>
      </c>
      <c r="M355" s="44">
        <f ca="1">AVERAGE($K$4:K355)</f>
        <v>32.332386363636367</v>
      </c>
      <c r="N355" s="44">
        <f ca="1">M355 + 1.96 * _xlfn.STDEV.P($M$4:M355)/SQRT(COUNT($M$4:M355))</f>
        <v>32.380001804558461</v>
      </c>
      <c r="O355" s="44">
        <f ca="1">M355 - 1.96 * _xlfn.STDEV.P($M$4:M355)/SQRT(COUNT($M$4:M355))</f>
        <v>32.284770922714273</v>
      </c>
      <c r="P355" s="44" t="e">
        <f ca="1">AVERAGE($L$4:L355)</f>
        <v>#N/A</v>
      </c>
      <c r="Q355" s="44" t="e">
        <f ca="1">P355 + 1.96 * _xlfn.STDEV.P($P$4:P355)/SQRT(COUNT($P$4:P355))</f>
        <v>#N/A</v>
      </c>
      <c r="R355" s="44" t="e">
        <f ca="1">P355 - 1.96 * _xlfn.STDEV.P($P$4:P355)/SQRT(COUNT($P$4:P355))</f>
        <v>#N/A</v>
      </c>
    </row>
    <row r="356" spans="1:18" ht="14.5" x14ac:dyDescent="0.35">
      <c r="A356" s="47">
        <v>353</v>
      </c>
      <c r="B356" s="48">
        <f t="shared" ca="1" si="40"/>
        <v>0.37859942347949438</v>
      </c>
      <c r="C356" s="49">
        <f ca="1">RANDBETWEEN(0,VLOOKUP($B356,IBusJSQ!$E$6:$G$24,3,TRUE))</f>
        <v>0</v>
      </c>
      <c r="D356" s="44">
        <f ca="1">RANDBETWEEN(0,VLOOKUP($B356,ItrainJSQ!$F$5:$G$9,2,TRUE))</f>
        <v>0</v>
      </c>
      <c r="E356" s="44" t="e">
        <f ca="1">RANDBETWEEN(0,VLOOKUP($B356,ItrainNP!$G$11:$G$16,2,TRUE))</f>
        <v>#N/A</v>
      </c>
      <c r="F356" s="44">
        <f t="shared" ca="1" si="41"/>
        <v>28</v>
      </c>
      <c r="G356" s="44">
        <f t="shared" ca="1" si="42"/>
        <v>8</v>
      </c>
      <c r="H356" s="44">
        <f t="shared" ca="1" si="43"/>
        <v>5</v>
      </c>
      <c r="I356" s="50">
        <f t="shared" ca="1" si="44"/>
        <v>0.39804386792393881</v>
      </c>
      <c r="J356" s="50" t="e">
        <f t="shared" ca="1" si="45"/>
        <v>#N/A</v>
      </c>
      <c r="K356" s="52">
        <f t="shared" ca="1" si="46"/>
        <v>27.999999999999979</v>
      </c>
      <c r="L356" s="52" t="e">
        <f t="shared" ca="1" si="47"/>
        <v>#N/A</v>
      </c>
      <c r="M356" s="44">
        <f ca="1">AVERAGE($K$4:K356)</f>
        <v>32.320113314447596</v>
      </c>
      <c r="N356" s="44">
        <f ca="1">M356 + 1.96 * _xlfn.STDEV.P($M$4:M356)/SQRT(COUNT($M$4:M356))</f>
        <v>32.367596809781688</v>
      </c>
      <c r="O356" s="44">
        <f ca="1">M356 - 1.96 * _xlfn.STDEV.P($M$4:M356)/SQRT(COUNT($M$4:M356))</f>
        <v>32.272629819113504</v>
      </c>
      <c r="P356" s="44" t="e">
        <f ca="1">AVERAGE($L$4:L356)</f>
        <v>#N/A</v>
      </c>
      <c r="Q356" s="44" t="e">
        <f ca="1">P356 + 1.96 * _xlfn.STDEV.P($P$4:P356)/SQRT(COUNT($P$4:P356))</f>
        <v>#N/A</v>
      </c>
      <c r="R356" s="44" t="e">
        <f ca="1">P356 - 1.96 * _xlfn.STDEV.P($P$4:P356)/SQRT(COUNT($P$4:P356))</f>
        <v>#N/A</v>
      </c>
    </row>
    <row r="357" spans="1:18" ht="14.5" x14ac:dyDescent="0.35">
      <c r="A357" s="47">
        <v>354</v>
      </c>
      <c r="B357" s="48">
        <f t="shared" ca="1" si="40"/>
        <v>0.34245087713474565</v>
      </c>
      <c r="C357" s="49">
        <f ca="1">RANDBETWEEN(0,VLOOKUP($B357,IBusJSQ!$E$6:$G$24,3,TRUE))</f>
        <v>6</v>
      </c>
      <c r="D357" s="44">
        <f ca="1">RANDBETWEEN(0,VLOOKUP($B357,ItrainJSQ!$F$5:$G$9,2,TRUE))</f>
        <v>4</v>
      </c>
      <c r="E357" s="44" t="e">
        <f ca="1">RANDBETWEEN(0,VLOOKUP($B357,ItrainNP!$G$11:$G$16,2,TRUE))</f>
        <v>#N/A</v>
      </c>
      <c r="F357" s="44">
        <f t="shared" ca="1" si="41"/>
        <v>25</v>
      </c>
      <c r="G357" s="44">
        <f t="shared" ca="1" si="42"/>
        <v>7</v>
      </c>
      <c r="H357" s="44">
        <f t="shared" ca="1" si="43"/>
        <v>4</v>
      </c>
      <c r="I357" s="50">
        <f t="shared" ca="1" si="44"/>
        <v>0.3639786549125234</v>
      </c>
      <c r="J357" s="50" t="e">
        <f t="shared" ca="1" si="45"/>
        <v>#N/A</v>
      </c>
      <c r="K357" s="52">
        <f t="shared" ca="1" si="46"/>
        <v>30.999999999999972</v>
      </c>
      <c r="L357" s="52" t="e">
        <f t="shared" ca="1" si="47"/>
        <v>#N/A</v>
      </c>
      <c r="M357" s="44">
        <f ca="1">AVERAGE($K$4:K357)</f>
        <v>32.316384180790969</v>
      </c>
      <c r="N357" s="44">
        <f ca="1">M357 + 1.96 * _xlfn.STDEV.P($M$4:M357)/SQRT(COUNT($M$4:M357))</f>
        <v>32.363736692585547</v>
      </c>
      <c r="O357" s="44">
        <f ca="1">M357 - 1.96 * _xlfn.STDEV.P($M$4:M357)/SQRT(COUNT($M$4:M357))</f>
        <v>32.269031668996391</v>
      </c>
      <c r="P357" s="44" t="e">
        <f ca="1">AVERAGE($L$4:L357)</f>
        <v>#N/A</v>
      </c>
      <c r="Q357" s="44" t="e">
        <f ca="1">P357 + 1.96 * _xlfn.STDEV.P($P$4:P357)/SQRT(COUNT($P$4:P357))</f>
        <v>#N/A</v>
      </c>
      <c r="R357" s="44" t="e">
        <f ca="1">P357 - 1.96 * _xlfn.STDEV.P($P$4:P357)/SQRT(COUNT($P$4:P357))</f>
        <v>#N/A</v>
      </c>
    </row>
    <row r="358" spans="1:18" ht="14.5" x14ac:dyDescent="0.35">
      <c r="A358" s="47">
        <v>355</v>
      </c>
      <c r="B358" s="48">
        <f t="shared" ca="1" si="40"/>
        <v>0.66442325109775613</v>
      </c>
      <c r="C358" s="49">
        <f ca="1">RANDBETWEEN(0,VLOOKUP($B358,IBusJSQ!$E$6:$G$24,3,TRUE))</f>
        <v>2</v>
      </c>
      <c r="D358" s="44">
        <f ca="1">RANDBETWEEN(0,VLOOKUP($B358,ItrainJSQ!$F$5:$G$9,2,TRUE))</f>
        <v>4</v>
      </c>
      <c r="E358" s="44" t="e">
        <f ca="1">RANDBETWEEN(0,VLOOKUP($B358,ItrainNP!$G$11:$G$16,2,TRUE))</f>
        <v>#N/A</v>
      </c>
      <c r="F358" s="44">
        <f t="shared" ca="1" si="41"/>
        <v>25</v>
      </c>
      <c r="G358" s="44">
        <f t="shared" ca="1" si="42"/>
        <v>8</v>
      </c>
      <c r="H358" s="44">
        <f t="shared" ca="1" si="43"/>
        <v>4</v>
      </c>
      <c r="I358" s="50">
        <f t="shared" ca="1" si="44"/>
        <v>0.68317325109775617</v>
      </c>
      <c r="J358" s="50" t="e">
        <f t="shared" ca="1" si="45"/>
        <v>#N/A</v>
      </c>
      <c r="K358" s="52">
        <f t="shared" ca="1" si="46"/>
        <v>27.000000000000064</v>
      </c>
      <c r="L358" s="52" t="e">
        <f t="shared" ca="1" si="47"/>
        <v>#N/A</v>
      </c>
      <c r="M358" s="44">
        <f ca="1">AVERAGE($K$4:K358)</f>
        <v>32.30140845070423</v>
      </c>
      <c r="N358" s="44">
        <f ca="1">M358 + 1.96 * _xlfn.STDEV.P($M$4:M358)/SQRT(COUNT($M$4:M358))</f>
        <v>32.348631720849824</v>
      </c>
      <c r="O358" s="44">
        <f ca="1">M358 - 1.96 * _xlfn.STDEV.P($M$4:M358)/SQRT(COUNT($M$4:M358))</f>
        <v>32.254185180558636</v>
      </c>
      <c r="P358" s="44" t="e">
        <f ca="1">AVERAGE($L$4:L358)</f>
        <v>#N/A</v>
      </c>
      <c r="Q358" s="44" t="e">
        <f ca="1">P358 + 1.96 * _xlfn.STDEV.P($P$4:P358)/SQRT(COUNT($P$4:P358))</f>
        <v>#N/A</v>
      </c>
      <c r="R358" s="44" t="e">
        <f ca="1">P358 - 1.96 * _xlfn.STDEV.P($P$4:P358)/SQRT(COUNT($P$4:P358))</f>
        <v>#N/A</v>
      </c>
    </row>
    <row r="359" spans="1:18" ht="14.5" x14ac:dyDescent="0.35">
      <c r="A359" s="47">
        <v>356</v>
      </c>
      <c r="B359" s="48">
        <f t="shared" ca="1" si="40"/>
        <v>0.4502487709529554</v>
      </c>
      <c r="C359" s="49">
        <f ca="1">RANDBETWEEN(0,VLOOKUP($B359,IBusJSQ!$E$6:$G$24,3,TRUE))</f>
        <v>5</v>
      </c>
      <c r="D359" s="44">
        <f ca="1">RANDBETWEEN(0,VLOOKUP($B359,ItrainJSQ!$F$5:$G$9,2,TRUE))</f>
        <v>0</v>
      </c>
      <c r="E359" s="44" t="e">
        <f ca="1">RANDBETWEEN(0,VLOOKUP($B359,ItrainNP!$G$11:$G$16,2,TRUE))</f>
        <v>#N/A</v>
      </c>
      <c r="F359" s="44">
        <f t="shared" ca="1" si="41"/>
        <v>26</v>
      </c>
      <c r="G359" s="44">
        <f t="shared" ca="1" si="42"/>
        <v>8</v>
      </c>
      <c r="H359" s="44">
        <f t="shared" ca="1" si="43"/>
        <v>5</v>
      </c>
      <c r="I359" s="50">
        <f t="shared" ca="1" si="44"/>
        <v>0.47177654873073316</v>
      </c>
      <c r="J359" s="50" t="e">
        <f t="shared" ca="1" si="45"/>
        <v>#N/A</v>
      </c>
      <c r="K359" s="52">
        <f t="shared" ca="1" si="46"/>
        <v>30.999999999999972</v>
      </c>
      <c r="L359" s="52" t="e">
        <f t="shared" ca="1" si="47"/>
        <v>#N/A</v>
      </c>
      <c r="M359" s="44">
        <f ca="1">AVERAGE($K$4:K359)</f>
        <v>32.297752808988768</v>
      </c>
      <c r="N359" s="44">
        <f ca="1">M359 + 1.96 * _xlfn.STDEV.P($M$4:M359)/SQRT(COUNT($M$4:M359))</f>
        <v>32.344847809801571</v>
      </c>
      <c r="O359" s="44">
        <f ca="1">M359 - 1.96 * _xlfn.STDEV.P($M$4:M359)/SQRT(COUNT($M$4:M359))</f>
        <v>32.250657808175966</v>
      </c>
      <c r="P359" s="44" t="e">
        <f ca="1">AVERAGE($L$4:L359)</f>
        <v>#N/A</v>
      </c>
      <c r="Q359" s="44" t="e">
        <f ca="1">P359 + 1.96 * _xlfn.STDEV.P($P$4:P359)/SQRT(COUNT($P$4:P359))</f>
        <v>#N/A</v>
      </c>
      <c r="R359" s="44" t="e">
        <f ca="1">P359 - 1.96 * _xlfn.STDEV.P($P$4:P359)/SQRT(COUNT($P$4:P359))</f>
        <v>#N/A</v>
      </c>
    </row>
    <row r="360" spans="1:18" ht="14.5" x14ac:dyDescent="0.35">
      <c r="A360" s="47">
        <v>357</v>
      </c>
      <c r="B360" s="48">
        <f t="shared" ca="1" si="40"/>
        <v>0.41239998197120509</v>
      </c>
      <c r="C360" s="49">
        <f ca="1">RANDBETWEEN(0,VLOOKUP($B360,IBusJSQ!$E$6:$G$24,3,TRUE))</f>
        <v>1</v>
      </c>
      <c r="D360" s="44">
        <f ca="1">RANDBETWEEN(0,VLOOKUP($B360,ItrainJSQ!$F$5:$G$9,2,TRUE))</f>
        <v>1</v>
      </c>
      <c r="E360" s="44" t="e">
        <f ca="1">RANDBETWEEN(0,VLOOKUP($B360,ItrainNP!$G$11:$G$16,2,TRUE))</f>
        <v>#N/A</v>
      </c>
      <c r="F360" s="44">
        <f t="shared" ca="1" si="41"/>
        <v>24</v>
      </c>
      <c r="G360" s="44">
        <f t="shared" ca="1" si="42"/>
        <v>7</v>
      </c>
      <c r="H360" s="44">
        <f t="shared" ca="1" si="43"/>
        <v>5</v>
      </c>
      <c r="I360" s="50">
        <f t="shared" ca="1" si="44"/>
        <v>0.42976109308231619</v>
      </c>
      <c r="J360" s="50" t="e">
        <f t="shared" ca="1" si="45"/>
        <v>#N/A</v>
      </c>
      <c r="K360" s="52">
        <f t="shared" ca="1" si="46"/>
        <v>24.999999999999993</v>
      </c>
      <c r="L360" s="52" t="e">
        <f t="shared" ca="1" si="47"/>
        <v>#N/A</v>
      </c>
      <c r="M360" s="44">
        <f ca="1">AVERAGE($K$4:K360)</f>
        <v>32.27731092436975</v>
      </c>
      <c r="N360" s="44">
        <f ca="1">M360 + 1.96 * _xlfn.STDEV.P($M$4:M360)/SQRT(COUNT($M$4:M360))</f>
        <v>32.324280007340093</v>
      </c>
      <c r="O360" s="44">
        <f ca="1">M360 - 1.96 * _xlfn.STDEV.P($M$4:M360)/SQRT(COUNT($M$4:M360))</f>
        <v>32.230341841399408</v>
      </c>
      <c r="P360" s="44" t="e">
        <f ca="1">AVERAGE($L$4:L360)</f>
        <v>#N/A</v>
      </c>
      <c r="Q360" s="44" t="e">
        <f ca="1">P360 + 1.96 * _xlfn.STDEV.P($P$4:P360)/SQRT(COUNT($P$4:P360))</f>
        <v>#N/A</v>
      </c>
      <c r="R360" s="44" t="e">
        <f ca="1">P360 - 1.96 * _xlfn.STDEV.P($P$4:P360)/SQRT(COUNT($P$4:P360))</f>
        <v>#N/A</v>
      </c>
    </row>
    <row r="361" spans="1:18" ht="14.5" x14ac:dyDescent="0.35">
      <c r="A361" s="47">
        <v>358</v>
      </c>
      <c r="B361" s="48">
        <f t="shared" ca="1" si="40"/>
        <v>0.73028786007115554</v>
      </c>
      <c r="C361" s="49">
        <f ca="1">RANDBETWEEN(0,VLOOKUP($B361,IBusJSQ!$E$6:$G$24,3,TRUE))</f>
        <v>3</v>
      </c>
      <c r="D361" s="44">
        <f ca="1">RANDBETWEEN(0,VLOOKUP($B361,ItrainJSQ!$F$5:$G$9,2,TRUE))</f>
        <v>11065</v>
      </c>
      <c r="E361" s="44" t="e">
        <f ca="1">RANDBETWEEN(0,VLOOKUP($B361,ItrainNP!$G$11:$G$16,2,TRUE))</f>
        <v>#N/A</v>
      </c>
      <c r="F361" s="44">
        <f t="shared" ca="1" si="41"/>
        <v>27</v>
      </c>
      <c r="G361" s="44">
        <f t="shared" ca="1" si="42"/>
        <v>8</v>
      </c>
      <c r="H361" s="44">
        <f t="shared" ca="1" si="43"/>
        <v>4</v>
      </c>
      <c r="I361" s="50">
        <f t="shared" ca="1" si="44"/>
        <v>0.75112119340448891</v>
      </c>
      <c r="J361" s="50" t="e">
        <f t="shared" ca="1" si="45"/>
        <v>#N/A</v>
      </c>
      <c r="K361" s="52">
        <f t="shared" ca="1" si="46"/>
        <v>30.000000000000053</v>
      </c>
      <c r="L361" s="52" t="e">
        <f t="shared" ca="1" si="47"/>
        <v>#N/A</v>
      </c>
      <c r="M361" s="44">
        <f ca="1">AVERAGE($K$4:K361)</f>
        <v>32.270949720670394</v>
      </c>
      <c r="N361" s="44">
        <f ca="1">M361 + 1.96 * _xlfn.STDEV.P($M$4:M361)/SQRT(COUNT($M$4:M361))</f>
        <v>32.317794122257979</v>
      </c>
      <c r="O361" s="44">
        <f ca="1">M361 - 1.96 * _xlfn.STDEV.P($M$4:M361)/SQRT(COUNT($M$4:M361))</f>
        <v>32.22410531908281</v>
      </c>
      <c r="P361" s="44" t="e">
        <f ca="1">AVERAGE($L$4:L361)</f>
        <v>#N/A</v>
      </c>
      <c r="Q361" s="44" t="e">
        <f ca="1">P361 + 1.96 * _xlfn.STDEV.P($P$4:P361)/SQRT(COUNT($P$4:P361))</f>
        <v>#N/A</v>
      </c>
      <c r="R361" s="44" t="e">
        <f ca="1">P361 - 1.96 * _xlfn.STDEV.P($P$4:P361)/SQRT(COUNT($P$4:P361))</f>
        <v>#N/A</v>
      </c>
    </row>
    <row r="362" spans="1:18" ht="14.5" x14ac:dyDescent="0.35">
      <c r="A362" s="47">
        <v>359</v>
      </c>
      <c r="B362" s="48">
        <f t="shared" ca="1" si="40"/>
        <v>0.4965042320683305</v>
      </c>
      <c r="C362" s="49">
        <f ca="1">RANDBETWEEN(0,VLOOKUP($B362,IBusJSQ!$E$6:$G$24,3,TRUE))</f>
        <v>0</v>
      </c>
      <c r="D362" s="44">
        <f ca="1">RANDBETWEEN(0,VLOOKUP($B362,ItrainJSQ!$F$5:$G$9,2,TRUE))</f>
        <v>0</v>
      </c>
      <c r="E362" s="44" t="e">
        <f ca="1">RANDBETWEEN(0,VLOOKUP($B362,ItrainNP!$G$11:$G$16,2,TRUE))</f>
        <v>#N/A</v>
      </c>
      <c r="F362" s="44">
        <f t="shared" ca="1" si="41"/>
        <v>29</v>
      </c>
      <c r="G362" s="44">
        <f t="shared" ca="1" si="42"/>
        <v>8</v>
      </c>
      <c r="H362" s="44">
        <f t="shared" ca="1" si="43"/>
        <v>4</v>
      </c>
      <c r="I362" s="50">
        <f t="shared" ca="1" si="44"/>
        <v>0.51664312095721943</v>
      </c>
      <c r="J362" s="50" t="e">
        <f t="shared" ca="1" si="45"/>
        <v>#N/A</v>
      </c>
      <c r="K362" s="52">
        <f t="shared" ca="1" si="46"/>
        <v>29.000000000000057</v>
      </c>
      <c r="L362" s="52" t="e">
        <f t="shared" ca="1" si="47"/>
        <v>#N/A</v>
      </c>
      <c r="M362" s="44">
        <f ca="1">AVERAGE($K$4:K362)</f>
        <v>32.261838440111426</v>
      </c>
      <c r="N362" s="44">
        <f ca="1">M362 + 1.96 * _xlfn.STDEV.P($M$4:M362)/SQRT(COUNT($M$4:M362))</f>
        <v>32.308559670374891</v>
      </c>
      <c r="O362" s="44">
        <f ca="1">M362 - 1.96 * _xlfn.STDEV.P($M$4:M362)/SQRT(COUNT($M$4:M362))</f>
        <v>32.215117209847961</v>
      </c>
      <c r="P362" s="44" t="e">
        <f ca="1">AVERAGE($L$4:L362)</f>
        <v>#N/A</v>
      </c>
      <c r="Q362" s="44" t="e">
        <f ca="1">P362 + 1.96 * _xlfn.STDEV.P($P$4:P362)/SQRT(COUNT($P$4:P362))</f>
        <v>#N/A</v>
      </c>
      <c r="R362" s="44" t="e">
        <f ca="1">P362 - 1.96 * _xlfn.STDEV.P($P$4:P362)/SQRT(COUNT($P$4:P362))</f>
        <v>#N/A</v>
      </c>
    </row>
    <row r="363" spans="1:18" ht="14.5" x14ac:dyDescent="0.35">
      <c r="A363" s="47">
        <v>360</v>
      </c>
      <c r="B363" s="48">
        <f t="shared" ca="1" si="40"/>
        <v>0.38441811833478406</v>
      </c>
      <c r="C363" s="49">
        <f ca="1">RANDBETWEEN(0,VLOOKUP($B363,IBusJSQ!$E$6:$G$24,3,TRUE))</f>
        <v>1</v>
      </c>
      <c r="D363" s="44">
        <f ca="1">RANDBETWEEN(0,VLOOKUP($B363,ItrainJSQ!$F$5:$G$9,2,TRUE))</f>
        <v>2</v>
      </c>
      <c r="E363" s="44" t="e">
        <f ca="1">RANDBETWEEN(0,VLOOKUP($B363,ItrainNP!$G$11:$G$16,2,TRUE))</f>
        <v>#N/A</v>
      </c>
      <c r="F363" s="44">
        <f t="shared" ca="1" si="41"/>
        <v>24</v>
      </c>
      <c r="G363" s="44">
        <f t="shared" ca="1" si="42"/>
        <v>7</v>
      </c>
      <c r="H363" s="44">
        <f t="shared" ca="1" si="43"/>
        <v>5</v>
      </c>
      <c r="I363" s="50">
        <f t="shared" ca="1" si="44"/>
        <v>0.40177922944589517</v>
      </c>
      <c r="J363" s="50" t="e">
        <f t="shared" ca="1" si="45"/>
        <v>#N/A</v>
      </c>
      <c r="K363" s="52">
        <f t="shared" ca="1" si="46"/>
        <v>24.999999999999993</v>
      </c>
      <c r="L363" s="52" t="e">
        <f t="shared" ca="1" si="47"/>
        <v>#N/A</v>
      </c>
      <c r="M363" s="44">
        <f ca="1">AVERAGE($K$4:K363)</f>
        <v>32.241666666666674</v>
      </c>
      <c r="N363" s="44">
        <f ca="1">M363 + 1.96 * _xlfn.STDEV.P($M$4:M363)/SQRT(COUNT($M$4:M363))</f>
        <v>32.288267432103936</v>
      </c>
      <c r="O363" s="44">
        <f ca="1">M363 - 1.96 * _xlfn.STDEV.P($M$4:M363)/SQRT(COUNT($M$4:M363))</f>
        <v>32.195065901229412</v>
      </c>
      <c r="P363" s="44" t="e">
        <f ca="1">AVERAGE($L$4:L363)</f>
        <v>#N/A</v>
      </c>
      <c r="Q363" s="44" t="e">
        <f ca="1">P363 + 1.96 * _xlfn.STDEV.P($P$4:P363)/SQRT(COUNT($P$4:P363))</f>
        <v>#N/A</v>
      </c>
      <c r="R363" s="44" t="e">
        <f ca="1">P363 - 1.96 * _xlfn.STDEV.P($P$4:P363)/SQRT(COUNT($P$4:P363))</f>
        <v>#N/A</v>
      </c>
    </row>
    <row r="364" spans="1:18" ht="14.5" x14ac:dyDescent="0.35">
      <c r="A364" s="47">
        <v>361</v>
      </c>
      <c r="B364" s="48">
        <f t="shared" ca="1" si="40"/>
        <v>0.68227703888299129</v>
      </c>
      <c r="C364" s="49">
        <f ca="1">RANDBETWEEN(0,VLOOKUP($B364,IBusJSQ!$E$6:$G$24,3,TRUE))</f>
        <v>11</v>
      </c>
      <c r="D364" s="44">
        <f ca="1">RANDBETWEEN(0,VLOOKUP($B364,ItrainJSQ!$F$5:$G$9,2,TRUE))</f>
        <v>0</v>
      </c>
      <c r="E364" s="44" t="e">
        <f ca="1">RANDBETWEEN(0,VLOOKUP($B364,ItrainNP!$G$11:$G$16,2,TRUE))</f>
        <v>#N/A</v>
      </c>
      <c r="F364" s="44">
        <f t="shared" ca="1" si="41"/>
        <v>25</v>
      </c>
      <c r="G364" s="44">
        <f t="shared" ca="1" si="42"/>
        <v>8</v>
      </c>
      <c r="H364" s="44">
        <f t="shared" ca="1" si="43"/>
        <v>5</v>
      </c>
      <c r="I364" s="50">
        <f t="shared" ca="1" si="44"/>
        <v>0.70727703888299132</v>
      </c>
      <c r="J364" s="50" t="e">
        <f t="shared" ca="1" si="45"/>
        <v>#N/A</v>
      </c>
      <c r="K364" s="52">
        <f t="shared" ca="1" si="46"/>
        <v>36.000000000000028</v>
      </c>
      <c r="L364" s="52" t="e">
        <f t="shared" ca="1" si="47"/>
        <v>#N/A</v>
      </c>
      <c r="M364" s="44">
        <f ca="1">AVERAGE($K$4:K364)</f>
        <v>32.252077562326875</v>
      </c>
      <c r="N364" s="44">
        <f ca="1">M364 + 1.96 * _xlfn.STDEV.P($M$4:M364)/SQRT(COUNT($M$4:M364))</f>
        <v>32.298557385997732</v>
      </c>
      <c r="O364" s="44">
        <f ca="1">M364 - 1.96 * _xlfn.STDEV.P($M$4:M364)/SQRT(COUNT($M$4:M364))</f>
        <v>32.205597738656017</v>
      </c>
      <c r="P364" s="44" t="e">
        <f ca="1">AVERAGE($L$4:L364)</f>
        <v>#N/A</v>
      </c>
      <c r="Q364" s="44" t="e">
        <f ca="1">P364 + 1.96 * _xlfn.STDEV.P($P$4:P364)/SQRT(COUNT($P$4:P364))</f>
        <v>#N/A</v>
      </c>
      <c r="R364" s="44" t="e">
        <f ca="1">P364 - 1.96 * _xlfn.STDEV.P($P$4:P364)/SQRT(COUNT($P$4:P364))</f>
        <v>#N/A</v>
      </c>
    </row>
    <row r="365" spans="1:18" ht="14.5" x14ac:dyDescent="0.35">
      <c r="A365" s="47">
        <v>362</v>
      </c>
      <c r="B365" s="48">
        <f t="shared" ca="1" si="40"/>
        <v>0.38038659215655557</v>
      </c>
      <c r="C365" s="49">
        <f ca="1">RANDBETWEEN(0,VLOOKUP($B365,IBusJSQ!$E$6:$G$24,3,TRUE))</f>
        <v>6</v>
      </c>
      <c r="D365" s="44">
        <f ca="1">RANDBETWEEN(0,VLOOKUP($B365,ItrainJSQ!$F$5:$G$9,2,TRUE))</f>
        <v>0</v>
      </c>
      <c r="E365" s="44" t="e">
        <f ca="1">RANDBETWEEN(0,VLOOKUP($B365,ItrainNP!$G$11:$G$16,2,TRUE))</f>
        <v>#N/A</v>
      </c>
      <c r="F365" s="44">
        <f t="shared" ca="1" si="41"/>
        <v>29</v>
      </c>
      <c r="G365" s="44">
        <f t="shared" ca="1" si="42"/>
        <v>7</v>
      </c>
      <c r="H365" s="44">
        <f t="shared" ca="1" si="43"/>
        <v>4</v>
      </c>
      <c r="I365" s="50">
        <f t="shared" ca="1" si="44"/>
        <v>0.40469214771211115</v>
      </c>
      <c r="J365" s="50" t="e">
        <f t="shared" ca="1" si="45"/>
        <v>#N/A</v>
      </c>
      <c r="K365" s="52">
        <f t="shared" ca="1" si="46"/>
        <v>35.000000000000036</v>
      </c>
      <c r="L365" s="52" t="e">
        <f t="shared" ca="1" si="47"/>
        <v>#N/A</v>
      </c>
      <c r="M365" s="44">
        <f ca="1">AVERAGE($K$4:K365)</f>
        <v>32.259668508287298</v>
      </c>
      <c r="N365" s="44">
        <f ca="1">M365 + 1.96 * _xlfn.STDEV.P($M$4:M365)/SQRT(COUNT($M$4:M365))</f>
        <v>32.306027264110263</v>
      </c>
      <c r="O365" s="44">
        <f ca="1">M365 - 1.96 * _xlfn.STDEV.P($M$4:M365)/SQRT(COUNT($M$4:M365))</f>
        <v>32.213309752464333</v>
      </c>
      <c r="P365" s="44" t="e">
        <f ca="1">AVERAGE($L$4:L365)</f>
        <v>#N/A</v>
      </c>
      <c r="Q365" s="44" t="e">
        <f ca="1">P365 + 1.96 * _xlfn.STDEV.P($P$4:P365)/SQRT(COUNT($P$4:P365))</f>
        <v>#N/A</v>
      </c>
      <c r="R365" s="44" t="e">
        <f ca="1">P365 - 1.96 * _xlfn.STDEV.P($P$4:P365)/SQRT(COUNT($P$4:P365))</f>
        <v>#N/A</v>
      </c>
    </row>
    <row r="366" spans="1:18" ht="14.5" x14ac:dyDescent="0.35">
      <c r="A366" s="47">
        <v>363</v>
      </c>
      <c r="B366" s="48">
        <f t="shared" ca="1" si="40"/>
        <v>0.82157553398513627</v>
      </c>
      <c r="C366" s="49">
        <f ca="1">RANDBETWEEN(0,VLOOKUP($B366,IBusJSQ!$E$6:$G$24,3,TRUE))</f>
        <v>15</v>
      </c>
      <c r="D366" s="44">
        <f ca="1">RANDBETWEEN(0,VLOOKUP($B366,ItrainJSQ!$F$5:$G$9,2,TRUE))</f>
        <v>9481</v>
      </c>
      <c r="E366" s="44" t="e">
        <f ca="1">RANDBETWEEN(0,VLOOKUP($B366,ItrainNP!$G$11:$G$16,2,TRUE))</f>
        <v>#N/A</v>
      </c>
      <c r="F366" s="44">
        <f t="shared" ca="1" si="41"/>
        <v>26</v>
      </c>
      <c r="G366" s="44">
        <f t="shared" ca="1" si="42"/>
        <v>8</v>
      </c>
      <c r="H366" s="44">
        <f t="shared" ca="1" si="43"/>
        <v>5</v>
      </c>
      <c r="I366" s="50">
        <f t="shared" ca="1" si="44"/>
        <v>0.85004775620735851</v>
      </c>
      <c r="J366" s="50" t="e">
        <f t="shared" ca="1" si="45"/>
        <v>#N/A</v>
      </c>
      <c r="K366" s="52">
        <f t="shared" ca="1" si="46"/>
        <v>41.000000000000014</v>
      </c>
      <c r="L366" s="52" t="e">
        <f t="shared" ca="1" si="47"/>
        <v>#N/A</v>
      </c>
      <c r="M366" s="44">
        <f ca="1">AVERAGE($K$4:K366)</f>
        <v>32.283746556473837</v>
      </c>
      <c r="N366" s="44">
        <f ca="1">M366 + 1.96 * _xlfn.STDEV.P($M$4:M366)/SQRT(COUNT($M$4:M366))</f>
        <v>32.32998275047111</v>
      </c>
      <c r="O366" s="44">
        <f ca="1">M366 - 1.96 * _xlfn.STDEV.P($M$4:M366)/SQRT(COUNT($M$4:M366))</f>
        <v>32.237510362476563</v>
      </c>
      <c r="P366" s="44" t="e">
        <f ca="1">AVERAGE($L$4:L366)</f>
        <v>#N/A</v>
      </c>
      <c r="Q366" s="44" t="e">
        <f ca="1">P366 + 1.96 * _xlfn.STDEV.P($P$4:P366)/SQRT(COUNT($P$4:P366))</f>
        <v>#N/A</v>
      </c>
      <c r="R366" s="44" t="e">
        <f ca="1">P366 - 1.96 * _xlfn.STDEV.P($P$4:P366)/SQRT(COUNT($P$4:P366))</f>
        <v>#N/A</v>
      </c>
    </row>
    <row r="367" spans="1:18" ht="14.5" x14ac:dyDescent="0.35">
      <c r="A367" s="47">
        <v>364</v>
      </c>
      <c r="B367" s="48">
        <f t="shared" ca="1" si="40"/>
        <v>0.80546841703277805</v>
      </c>
      <c r="C367" s="49">
        <f ca="1">RANDBETWEEN(0,VLOOKUP($B367,IBusJSQ!$E$6:$G$24,3,TRUE))</f>
        <v>0</v>
      </c>
      <c r="D367" s="44">
        <f ca="1">RANDBETWEEN(0,VLOOKUP($B367,ItrainJSQ!$F$5:$G$9,2,TRUE))</f>
        <v>11235</v>
      </c>
      <c r="E367" s="44" t="e">
        <f ca="1">RANDBETWEEN(0,VLOOKUP($B367,ItrainNP!$G$11:$G$16,2,TRUE))</f>
        <v>#N/A</v>
      </c>
      <c r="F367" s="44">
        <f t="shared" ca="1" si="41"/>
        <v>24</v>
      </c>
      <c r="G367" s="44">
        <f t="shared" ca="1" si="42"/>
        <v>7</v>
      </c>
      <c r="H367" s="44">
        <f t="shared" ca="1" si="43"/>
        <v>4</v>
      </c>
      <c r="I367" s="50">
        <f t="shared" ca="1" si="44"/>
        <v>0.82213508369944477</v>
      </c>
      <c r="J367" s="50" t="e">
        <f t="shared" ca="1" si="45"/>
        <v>#N/A</v>
      </c>
      <c r="K367" s="52">
        <f t="shared" ca="1" si="46"/>
        <v>24.000000000000075</v>
      </c>
      <c r="L367" s="52" t="e">
        <f t="shared" ca="1" si="47"/>
        <v>#N/A</v>
      </c>
      <c r="M367" s="44">
        <f ca="1">AVERAGE($K$4:K367)</f>
        <v>32.260989010989015</v>
      </c>
      <c r="N367" s="44">
        <f ca="1">M367 + 1.96 * _xlfn.STDEV.P($M$4:M367)/SQRT(COUNT($M$4:M367))</f>
        <v>32.307105270999493</v>
      </c>
      <c r="O367" s="44">
        <f ca="1">M367 - 1.96 * _xlfn.STDEV.P($M$4:M367)/SQRT(COUNT($M$4:M367))</f>
        <v>32.214872750978536</v>
      </c>
      <c r="P367" s="44" t="e">
        <f ca="1">AVERAGE($L$4:L367)</f>
        <v>#N/A</v>
      </c>
      <c r="Q367" s="44" t="e">
        <f ca="1">P367 + 1.96 * _xlfn.STDEV.P($P$4:P367)/SQRT(COUNT($P$4:P367))</f>
        <v>#N/A</v>
      </c>
      <c r="R367" s="44" t="e">
        <f ca="1">P367 - 1.96 * _xlfn.STDEV.P($P$4:P367)/SQRT(COUNT($P$4:P367))</f>
        <v>#N/A</v>
      </c>
    </row>
    <row r="368" spans="1:18" ht="14.5" x14ac:dyDescent="0.35">
      <c r="A368" s="47">
        <v>365</v>
      </c>
      <c r="B368" s="48">
        <f t="shared" ca="1" si="40"/>
        <v>0.55235888653614373</v>
      </c>
      <c r="C368" s="49">
        <f ca="1">RANDBETWEEN(0,VLOOKUP($B368,IBusJSQ!$E$6:$G$24,3,TRUE))</f>
        <v>2</v>
      </c>
      <c r="D368" s="44">
        <f ca="1">RANDBETWEEN(0,VLOOKUP($B368,ItrainJSQ!$F$5:$G$9,2,TRUE))</f>
        <v>3</v>
      </c>
      <c r="E368" s="44" t="e">
        <f ca="1">RANDBETWEEN(0,VLOOKUP($B368,ItrainNP!$G$11:$G$16,2,TRUE))</f>
        <v>#N/A</v>
      </c>
      <c r="F368" s="44">
        <f t="shared" ca="1" si="41"/>
        <v>24</v>
      </c>
      <c r="G368" s="44">
        <f t="shared" ca="1" si="42"/>
        <v>8</v>
      </c>
      <c r="H368" s="44">
        <f t="shared" ca="1" si="43"/>
        <v>4</v>
      </c>
      <c r="I368" s="50">
        <f t="shared" ca="1" si="44"/>
        <v>0.57041444209169934</v>
      </c>
      <c r="J368" s="50" t="e">
        <f t="shared" ca="1" si="45"/>
        <v>#N/A</v>
      </c>
      <c r="K368" s="52">
        <f t="shared" ca="1" si="46"/>
        <v>26.000000000000068</v>
      </c>
      <c r="L368" s="52" t="e">
        <f t="shared" ca="1" si="47"/>
        <v>#N/A</v>
      </c>
      <c r="M368" s="44">
        <f ca="1">AVERAGE($K$4:K368)</f>
        <v>32.243835616438361</v>
      </c>
      <c r="N368" s="44">
        <f ca="1">M368 + 1.96 * _xlfn.STDEV.P($M$4:M368)/SQRT(COUNT($M$4:M368))</f>
        <v>32.28983425984562</v>
      </c>
      <c r="O368" s="44">
        <f ca="1">M368 - 1.96 * _xlfn.STDEV.P($M$4:M368)/SQRT(COUNT($M$4:M368))</f>
        <v>32.197836973031102</v>
      </c>
      <c r="P368" s="44" t="e">
        <f ca="1">AVERAGE($L$4:L368)</f>
        <v>#N/A</v>
      </c>
      <c r="Q368" s="44" t="e">
        <f ca="1">P368 + 1.96 * _xlfn.STDEV.P($P$4:P368)/SQRT(COUNT($P$4:P368))</f>
        <v>#N/A</v>
      </c>
      <c r="R368" s="44" t="e">
        <f ca="1">P368 - 1.96 * _xlfn.STDEV.P($P$4:P368)/SQRT(COUNT($P$4:P368))</f>
        <v>#N/A</v>
      </c>
    </row>
    <row r="369" spans="1:18" ht="14.5" x14ac:dyDescent="0.35">
      <c r="A369" s="47">
        <v>366</v>
      </c>
      <c r="B369" s="48">
        <f t="shared" ca="1" si="40"/>
        <v>0.85206098128272356</v>
      </c>
      <c r="C369" s="49">
        <f ca="1">RANDBETWEEN(0,VLOOKUP($B369,IBusJSQ!$E$6:$G$24,3,TRUE))</f>
        <v>7</v>
      </c>
      <c r="D369" s="44">
        <f ca="1">RANDBETWEEN(0,VLOOKUP($B369,ItrainJSQ!$F$5:$G$9,2,TRUE))</f>
        <v>25922</v>
      </c>
      <c r="E369" s="44" t="e">
        <f ca="1">RANDBETWEEN(0,VLOOKUP($B369,ItrainNP!$G$11:$G$16,2,TRUE))</f>
        <v>#N/A</v>
      </c>
      <c r="F369" s="44">
        <f t="shared" ca="1" si="41"/>
        <v>26</v>
      </c>
      <c r="G369" s="44">
        <f t="shared" ca="1" si="42"/>
        <v>8</v>
      </c>
      <c r="H369" s="44">
        <f t="shared" ca="1" si="43"/>
        <v>4</v>
      </c>
      <c r="I369" s="50">
        <f t="shared" ca="1" si="44"/>
        <v>0.87497764794939026</v>
      </c>
      <c r="J369" s="50" t="e">
        <f t="shared" ca="1" si="45"/>
        <v>#N/A</v>
      </c>
      <c r="K369" s="52">
        <f t="shared" ca="1" si="46"/>
        <v>33.000000000000043</v>
      </c>
      <c r="L369" s="52" t="e">
        <f t="shared" ca="1" si="47"/>
        <v>#N/A</v>
      </c>
      <c r="M369" s="44">
        <f ca="1">AVERAGE($K$4:K369)</f>
        <v>32.245901639344268</v>
      </c>
      <c r="N369" s="44">
        <f ca="1">M369 + 1.96 * _xlfn.STDEV.P($M$4:M369)/SQRT(COUNT($M$4:M369))</f>
        <v>32.29178304636968</v>
      </c>
      <c r="O369" s="44">
        <f ca="1">M369 - 1.96 * _xlfn.STDEV.P($M$4:M369)/SQRT(COUNT($M$4:M369))</f>
        <v>32.200020232318856</v>
      </c>
      <c r="P369" s="44" t="e">
        <f ca="1">AVERAGE($L$4:L369)</f>
        <v>#N/A</v>
      </c>
      <c r="Q369" s="44" t="e">
        <f ca="1">P369 + 1.96 * _xlfn.STDEV.P($P$4:P369)/SQRT(COUNT($P$4:P369))</f>
        <v>#N/A</v>
      </c>
      <c r="R369" s="44" t="e">
        <f ca="1">P369 - 1.96 * _xlfn.STDEV.P($P$4:P369)/SQRT(COUNT($P$4:P369))</f>
        <v>#N/A</v>
      </c>
    </row>
    <row r="370" spans="1:18" ht="14.5" x14ac:dyDescent="0.35">
      <c r="A370" s="47">
        <v>367</v>
      </c>
      <c r="B370" s="48">
        <f t="shared" ca="1" si="40"/>
        <v>0.78557963674198561</v>
      </c>
      <c r="C370" s="49">
        <f ca="1">RANDBETWEEN(0,VLOOKUP($B370,IBusJSQ!$E$6:$G$24,3,TRUE))</f>
        <v>0</v>
      </c>
      <c r="D370" s="44">
        <f ca="1">RANDBETWEEN(0,VLOOKUP($B370,ItrainJSQ!$F$5:$G$9,2,TRUE))</f>
        <v>12181</v>
      </c>
      <c r="E370" s="44" t="e">
        <f ca="1">RANDBETWEEN(0,VLOOKUP($B370,ItrainNP!$G$11:$G$16,2,TRUE))</f>
        <v>#N/A</v>
      </c>
      <c r="F370" s="44">
        <f t="shared" ca="1" si="41"/>
        <v>25</v>
      </c>
      <c r="G370" s="44">
        <f t="shared" ca="1" si="42"/>
        <v>8</v>
      </c>
      <c r="H370" s="44">
        <f t="shared" ca="1" si="43"/>
        <v>4</v>
      </c>
      <c r="I370" s="50">
        <f t="shared" ca="1" si="44"/>
        <v>0.80294074785309677</v>
      </c>
      <c r="J370" s="50" t="e">
        <f t="shared" ca="1" si="45"/>
        <v>#N/A</v>
      </c>
      <c r="K370" s="52">
        <f t="shared" ca="1" si="46"/>
        <v>25.000000000000071</v>
      </c>
      <c r="L370" s="52" t="e">
        <f t="shared" ca="1" si="47"/>
        <v>#N/A</v>
      </c>
      <c r="M370" s="44">
        <f ca="1">AVERAGE($K$4:K370)</f>
        <v>32.22615803814714</v>
      </c>
      <c r="N370" s="44">
        <f ca="1">M370 + 1.96 * _xlfn.STDEV.P($M$4:M370)/SQRT(COUNT($M$4:M370))</f>
        <v>32.271924935454308</v>
      </c>
      <c r="O370" s="44">
        <f ca="1">M370 - 1.96 * _xlfn.STDEV.P($M$4:M370)/SQRT(COUNT($M$4:M370))</f>
        <v>32.180391140839973</v>
      </c>
      <c r="P370" s="44" t="e">
        <f ca="1">AVERAGE($L$4:L370)</f>
        <v>#N/A</v>
      </c>
      <c r="Q370" s="44" t="e">
        <f ca="1">P370 + 1.96 * _xlfn.STDEV.P($P$4:P370)/SQRT(COUNT($P$4:P370))</f>
        <v>#N/A</v>
      </c>
      <c r="R370" s="44" t="e">
        <f ca="1">P370 - 1.96 * _xlfn.STDEV.P($P$4:P370)/SQRT(COUNT($P$4:P370))</f>
        <v>#N/A</v>
      </c>
    </row>
    <row r="371" spans="1:18" ht="14.5" x14ac:dyDescent="0.35">
      <c r="A371" s="47">
        <v>368</v>
      </c>
      <c r="B371" s="48">
        <f t="shared" ca="1" si="40"/>
        <v>0.68552432380858064</v>
      </c>
      <c r="C371" s="49">
        <f ca="1">RANDBETWEEN(0,VLOOKUP($B371,IBusJSQ!$E$6:$G$24,3,TRUE))</f>
        <v>9</v>
      </c>
      <c r="D371" s="44">
        <f ca="1">RANDBETWEEN(0,VLOOKUP($B371,ItrainJSQ!$F$5:$G$9,2,TRUE))</f>
        <v>1</v>
      </c>
      <c r="E371" s="44" t="e">
        <f ca="1">RANDBETWEEN(0,VLOOKUP($B371,ItrainNP!$G$11:$G$16,2,TRUE))</f>
        <v>#N/A</v>
      </c>
      <c r="F371" s="44">
        <f t="shared" ca="1" si="41"/>
        <v>29</v>
      </c>
      <c r="G371" s="44">
        <f t="shared" ca="1" si="42"/>
        <v>8</v>
      </c>
      <c r="H371" s="44">
        <f t="shared" ca="1" si="43"/>
        <v>4</v>
      </c>
      <c r="I371" s="50">
        <f t="shared" ca="1" si="44"/>
        <v>0.71191321269746954</v>
      </c>
      <c r="J371" s="50" t="e">
        <f t="shared" ca="1" si="45"/>
        <v>#N/A</v>
      </c>
      <c r="K371" s="52">
        <f t="shared" ca="1" si="46"/>
        <v>38.000000000000028</v>
      </c>
      <c r="L371" s="52" t="e">
        <f t="shared" ca="1" si="47"/>
        <v>#N/A</v>
      </c>
      <c r="M371" s="44">
        <f ca="1">AVERAGE($K$4:K371)</f>
        <v>32.241847826086961</v>
      </c>
      <c r="N371" s="44">
        <f ca="1">M371 + 1.96 * _xlfn.STDEV.P($M$4:M371)/SQRT(COUNT($M$4:M371))</f>
        <v>32.287499070039196</v>
      </c>
      <c r="O371" s="44">
        <f ca="1">M371 - 1.96 * _xlfn.STDEV.P($M$4:M371)/SQRT(COUNT($M$4:M371))</f>
        <v>32.196196582134725</v>
      </c>
      <c r="P371" s="44" t="e">
        <f ca="1">AVERAGE($L$4:L371)</f>
        <v>#N/A</v>
      </c>
      <c r="Q371" s="44" t="e">
        <f ca="1">P371 + 1.96 * _xlfn.STDEV.P($P$4:P371)/SQRT(COUNT($P$4:P371))</f>
        <v>#N/A</v>
      </c>
      <c r="R371" s="44" t="e">
        <f ca="1">P371 - 1.96 * _xlfn.STDEV.P($P$4:P371)/SQRT(COUNT($P$4:P371))</f>
        <v>#N/A</v>
      </c>
    </row>
    <row r="372" spans="1:18" ht="14.5" x14ac:dyDescent="0.35">
      <c r="A372" s="47">
        <v>369</v>
      </c>
      <c r="B372" s="48">
        <f t="shared" ca="1" si="40"/>
        <v>0.43391822459344598</v>
      </c>
      <c r="C372" s="49">
        <f ca="1">RANDBETWEEN(0,VLOOKUP($B372,IBusJSQ!$E$6:$G$24,3,TRUE))</f>
        <v>5</v>
      </c>
      <c r="D372" s="44">
        <f ca="1">RANDBETWEEN(0,VLOOKUP($B372,ItrainJSQ!$F$5:$G$9,2,TRUE))</f>
        <v>0</v>
      </c>
      <c r="E372" s="44" t="e">
        <f ca="1">RANDBETWEEN(0,VLOOKUP($B372,ItrainNP!$G$11:$G$16,2,TRUE))</f>
        <v>#N/A</v>
      </c>
      <c r="F372" s="44">
        <f t="shared" ca="1" si="41"/>
        <v>28</v>
      </c>
      <c r="G372" s="44">
        <f t="shared" ca="1" si="42"/>
        <v>7</v>
      </c>
      <c r="H372" s="44">
        <f t="shared" ca="1" si="43"/>
        <v>5</v>
      </c>
      <c r="I372" s="50">
        <f t="shared" ca="1" si="44"/>
        <v>0.45683489126011267</v>
      </c>
      <c r="J372" s="50" t="e">
        <f t="shared" ca="1" si="45"/>
        <v>#N/A</v>
      </c>
      <c r="K372" s="52">
        <f t="shared" ca="1" si="46"/>
        <v>33.000000000000043</v>
      </c>
      <c r="L372" s="52" t="e">
        <f t="shared" ca="1" si="47"/>
        <v>#N/A</v>
      </c>
      <c r="M372" s="44">
        <f ca="1">AVERAGE($K$4:K372)</f>
        <v>32.243902439024396</v>
      </c>
      <c r="N372" s="44">
        <f ca="1">M372 + 1.96 * _xlfn.STDEV.P($M$4:M372)/SQRT(COUNT($M$4:M372))</f>
        <v>32.289438396722673</v>
      </c>
      <c r="O372" s="44">
        <f ca="1">M372 - 1.96 * _xlfn.STDEV.P($M$4:M372)/SQRT(COUNT($M$4:M372))</f>
        <v>32.198366481326119</v>
      </c>
      <c r="P372" s="44" t="e">
        <f ca="1">AVERAGE($L$4:L372)</f>
        <v>#N/A</v>
      </c>
      <c r="Q372" s="44" t="e">
        <f ca="1">P372 + 1.96 * _xlfn.STDEV.P($P$4:P372)/SQRT(COUNT($P$4:P372))</f>
        <v>#N/A</v>
      </c>
      <c r="R372" s="44" t="e">
        <f ca="1">P372 - 1.96 * _xlfn.STDEV.P($P$4:P372)/SQRT(COUNT($P$4:P372))</f>
        <v>#N/A</v>
      </c>
    </row>
    <row r="373" spans="1:18" ht="14.5" x14ac:dyDescent="0.35">
      <c r="A373" s="47">
        <v>370</v>
      </c>
      <c r="B373" s="48">
        <f t="shared" ca="1" si="40"/>
        <v>0.88814640302202497</v>
      </c>
      <c r="C373" s="49">
        <f ca="1">RANDBETWEEN(0,VLOOKUP($B373,IBusJSQ!$E$6:$G$24,3,TRUE))</f>
        <v>0</v>
      </c>
      <c r="D373" s="44">
        <f ca="1">RANDBETWEEN(0,VLOOKUP($B373,ItrainJSQ!$F$5:$G$9,2,TRUE))</f>
        <v>16458</v>
      </c>
      <c r="E373" s="44" t="e">
        <f ca="1">RANDBETWEEN(0,VLOOKUP($B373,ItrainNP!$G$11:$G$16,2,TRUE))</f>
        <v>#N/A</v>
      </c>
      <c r="F373" s="44">
        <f t="shared" ca="1" si="41"/>
        <v>25</v>
      </c>
      <c r="G373" s="44">
        <f t="shared" ca="1" si="42"/>
        <v>8</v>
      </c>
      <c r="H373" s="44">
        <f t="shared" ca="1" si="43"/>
        <v>4</v>
      </c>
      <c r="I373" s="50">
        <f t="shared" ca="1" si="44"/>
        <v>0.90550751413313613</v>
      </c>
      <c r="J373" s="50" t="e">
        <f t="shared" ca="1" si="45"/>
        <v>#N/A</v>
      </c>
      <c r="K373" s="52">
        <f t="shared" ca="1" si="46"/>
        <v>25.000000000000071</v>
      </c>
      <c r="L373" s="52" t="e">
        <f t="shared" ca="1" si="47"/>
        <v>#N/A</v>
      </c>
      <c r="M373" s="44">
        <f ca="1">AVERAGE($K$4:K373)</f>
        <v>32.224324324324328</v>
      </c>
      <c r="N373" s="44">
        <f ca="1">M373 + 1.96 * _xlfn.STDEV.P($M$4:M373)/SQRT(COUNT($M$4:M373))</f>
        <v>32.269747677032235</v>
      </c>
      <c r="O373" s="44">
        <f ca="1">M373 - 1.96 * _xlfn.STDEV.P($M$4:M373)/SQRT(COUNT($M$4:M373))</f>
        <v>32.178900971616422</v>
      </c>
      <c r="P373" s="44" t="e">
        <f ca="1">AVERAGE($L$4:L373)</f>
        <v>#N/A</v>
      </c>
      <c r="Q373" s="44" t="e">
        <f ca="1">P373 + 1.96 * _xlfn.STDEV.P($P$4:P373)/SQRT(COUNT($P$4:P373))</f>
        <v>#N/A</v>
      </c>
      <c r="R373" s="44" t="e">
        <f ca="1">P373 - 1.96 * _xlfn.STDEV.P($P$4:P373)/SQRT(COUNT($P$4:P373))</f>
        <v>#N/A</v>
      </c>
    </row>
    <row r="374" spans="1:18" ht="14.5" x14ac:dyDescent="0.35">
      <c r="A374" s="47">
        <v>371</v>
      </c>
      <c r="B374" s="48">
        <f t="shared" ca="1" si="40"/>
        <v>0.73916630786753756</v>
      </c>
      <c r="C374" s="49">
        <f ca="1">RANDBETWEEN(0,VLOOKUP($B374,IBusJSQ!$E$6:$G$24,3,TRUE))</f>
        <v>10</v>
      </c>
      <c r="D374" s="44">
        <f ca="1">RANDBETWEEN(0,VLOOKUP($B374,ItrainJSQ!$F$5:$G$9,2,TRUE))</f>
        <v>43112</v>
      </c>
      <c r="E374" s="44" t="e">
        <f ca="1">RANDBETWEEN(0,VLOOKUP($B374,ItrainNP!$G$11:$G$16,2,TRUE))</f>
        <v>#N/A</v>
      </c>
      <c r="F374" s="44">
        <f t="shared" ca="1" si="41"/>
        <v>24</v>
      </c>
      <c r="G374" s="44">
        <f t="shared" ca="1" si="42"/>
        <v>7</v>
      </c>
      <c r="H374" s="44">
        <f t="shared" ca="1" si="43"/>
        <v>4</v>
      </c>
      <c r="I374" s="50">
        <f t="shared" ca="1" si="44"/>
        <v>0.7627774189786487</v>
      </c>
      <c r="J374" s="50" t="e">
        <f t="shared" ca="1" si="45"/>
        <v>#N/A</v>
      </c>
      <c r="K374" s="52">
        <f t="shared" ca="1" si="46"/>
        <v>34.000000000000043</v>
      </c>
      <c r="L374" s="52" t="e">
        <f t="shared" ca="1" si="47"/>
        <v>#N/A</v>
      </c>
      <c r="M374" s="44">
        <f ca="1">AVERAGE($K$4:K374)</f>
        <v>32.229110512129388</v>
      </c>
      <c r="N374" s="44">
        <f ca="1">M374 + 1.96 * _xlfn.STDEV.P($M$4:M374)/SQRT(COUNT($M$4:M374))</f>
        <v>32.274421274840662</v>
      </c>
      <c r="O374" s="44">
        <f ca="1">M374 - 1.96 * _xlfn.STDEV.P($M$4:M374)/SQRT(COUNT($M$4:M374))</f>
        <v>32.183799749418114</v>
      </c>
      <c r="P374" s="44" t="e">
        <f ca="1">AVERAGE($L$4:L374)</f>
        <v>#N/A</v>
      </c>
      <c r="Q374" s="44" t="e">
        <f ca="1">P374 + 1.96 * _xlfn.STDEV.P($P$4:P374)/SQRT(COUNT($P$4:P374))</f>
        <v>#N/A</v>
      </c>
      <c r="R374" s="44" t="e">
        <f ca="1">P374 - 1.96 * _xlfn.STDEV.P($P$4:P374)/SQRT(COUNT($P$4:P374))</f>
        <v>#N/A</v>
      </c>
    </row>
    <row r="375" spans="1:18" ht="14.5" x14ac:dyDescent="0.35">
      <c r="A375" s="47">
        <v>372</v>
      </c>
      <c r="B375" s="48">
        <f t="shared" ca="1" si="40"/>
        <v>0.5018182720063884</v>
      </c>
      <c r="C375" s="49">
        <f ca="1">RANDBETWEEN(0,VLOOKUP($B375,IBusJSQ!$E$6:$G$24,3,TRUE))</f>
        <v>6</v>
      </c>
      <c r="D375" s="44">
        <f ca="1">RANDBETWEEN(0,VLOOKUP($B375,ItrainJSQ!$F$5:$G$9,2,TRUE))</f>
        <v>4</v>
      </c>
      <c r="E375" s="44" t="e">
        <f ca="1">RANDBETWEEN(0,VLOOKUP($B375,ItrainNP!$G$11:$G$16,2,TRUE))</f>
        <v>#N/A</v>
      </c>
      <c r="F375" s="44">
        <f t="shared" ca="1" si="41"/>
        <v>26</v>
      </c>
      <c r="G375" s="44">
        <f t="shared" ca="1" si="42"/>
        <v>7</v>
      </c>
      <c r="H375" s="44">
        <f t="shared" ca="1" si="43"/>
        <v>5</v>
      </c>
      <c r="I375" s="50">
        <f t="shared" ca="1" si="44"/>
        <v>0.52404049422861065</v>
      </c>
      <c r="J375" s="50" t="e">
        <f t="shared" ca="1" si="45"/>
        <v>#N/A</v>
      </c>
      <c r="K375" s="52">
        <f t="shared" ca="1" si="46"/>
        <v>32.000000000000043</v>
      </c>
      <c r="L375" s="52" t="e">
        <f t="shared" ca="1" si="47"/>
        <v>#N/A</v>
      </c>
      <c r="M375" s="44">
        <f ca="1">AVERAGE($K$4:K375)</f>
        <v>32.228494623655919</v>
      </c>
      <c r="N375" s="44">
        <f ca="1">M375 + 1.96 * _xlfn.STDEV.P($M$4:M375)/SQRT(COUNT($M$4:M375))</f>
        <v>32.273693414260144</v>
      </c>
      <c r="O375" s="44">
        <f ca="1">M375 - 1.96 * _xlfn.STDEV.P($M$4:M375)/SQRT(COUNT($M$4:M375))</f>
        <v>32.183295833051695</v>
      </c>
      <c r="P375" s="44" t="e">
        <f ca="1">AVERAGE($L$4:L375)</f>
        <v>#N/A</v>
      </c>
      <c r="Q375" s="44" t="e">
        <f ca="1">P375 + 1.96 * _xlfn.STDEV.P($P$4:P375)/SQRT(COUNT($P$4:P375))</f>
        <v>#N/A</v>
      </c>
      <c r="R375" s="44" t="e">
        <f ca="1">P375 - 1.96 * _xlfn.STDEV.P($P$4:P375)/SQRT(COUNT($P$4:P375))</f>
        <v>#N/A</v>
      </c>
    </row>
    <row r="376" spans="1:18" ht="14.5" x14ac:dyDescent="0.35">
      <c r="A376" s="47">
        <v>373</v>
      </c>
      <c r="B376" s="48">
        <f t="shared" ca="1" si="40"/>
        <v>0.71107368540356641</v>
      </c>
      <c r="C376" s="49">
        <f ca="1">RANDBETWEEN(0,VLOOKUP($B376,IBusJSQ!$E$6:$G$24,3,TRUE))</f>
        <v>9</v>
      </c>
      <c r="D376" s="44">
        <f ca="1">RANDBETWEEN(0,VLOOKUP($B376,ItrainJSQ!$F$5:$G$9,2,TRUE))</f>
        <v>2</v>
      </c>
      <c r="E376" s="44" t="e">
        <f ca="1">RANDBETWEEN(0,VLOOKUP($B376,ItrainNP!$G$11:$G$16,2,TRUE))</f>
        <v>#N/A</v>
      </c>
      <c r="F376" s="44">
        <f t="shared" ca="1" si="41"/>
        <v>24</v>
      </c>
      <c r="G376" s="44">
        <f t="shared" ca="1" si="42"/>
        <v>8</v>
      </c>
      <c r="H376" s="44">
        <f t="shared" ca="1" si="43"/>
        <v>5</v>
      </c>
      <c r="I376" s="50">
        <f t="shared" ca="1" si="44"/>
        <v>0.73399035207023311</v>
      </c>
      <c r="J376" s="50" t="e">
        <f t="shared" ca="1" si="45"/>
        <v>#N/A</v>
      </c>
      <c r="K376" s="52">
        <f t="shared" ca="1" si="46"/>
        <v>33.000000000000043</v>
      </c>
      <c r="L376" s="52" t="e">
        <f t="shared" ca="1" si="47"/>
        <v>#N/A</v>
      </c>
      <c r="M376" s="44">
        <f ca="1">AVERAGE($K$4:K376)</f>
        <v>32.230563002680967</v>
      </c>
      <c r="N376" s="44">
        <f ca="1">M376 + 1.96 * _xlfn.STDEV.P($M$4:M376)/SQRT(COUNT($M$4:M376))</f>
        <v>32.275650142468862</v>
      </c>
      <c r="O376" s="44">
        <f ca="1">M376 - 1.96 * _xlfn.STDEV.P($M$4:M376)/SQRT(COUNT($M$4:M376))</f>
        <v>32.185475862893071</v>
      </c>
      <c r="P376" s="44" t="e">
        <f ca="1">AVERAGE($L$4:L376)</f>
        <v>#N/A</v>
      </c>
      <c r="Q376" s="44" t="e">
        <f ca="1">P376 + 1.96 * _xlfn.STDEV.P($P$4:P376)/SQRT(COUNT($P$4:P376))</f>
        <v>#N/A</v>
      </c>
      <c r="R376" s="44" t="e">
        <f ca="1">P376 - 1.96 * _xlfn.STDEV.P($P$4:P376)/SQRT(COUNT($P$4:P376))</f>
        <v>#N/A</v>
      </c>
    </row>
    <row r="377" spans="1:18" ht="14.5" x14ac:dyDescent="0.35">
      <c r="A377" s="47">
        <v>374</v>
      </c>
      <c r="B377" s="48">
        <f t="shared" ca="1" si="40"/>
        <v>0.65619228336771374</v>
      </c>
      <c r="C377" s="49">
        <f ca="1">RANDBETWEEN(0,VLOOKUP($B377,IBusJSQ!$E$6:$G$24,3,TRUE))</f>
        <v>9</v>
      </c>
      <c r="D377" s="44">
        <f ca="1">RANDBETWEEN(0,VLOOKUP($B377,ItrainJSQ!$F$5:$G$9,2,TRUE))</f>
        <v>2</v>
      </c>
      <c r="E377" s="44" t="e">
        <f ca="1">RANDBETWEEN(0,VLOOKUP($B377,ItrainNP!$G$11:$G$16,2,TRUE))</f>
        <v>#N/A</v>
      </c>
      <c r="F377" s="44">
        <f t="shared" ca="1" si="41"/>
        <v>24</v>
      </c>
      <c r="G377" s="44">
        <f t="shared" ca="1" si="42"/>
        <v>7</v>
      </c>
      <c r="H377" s="44">
        <f t="shared" ca="1" si="43"/>
        <v>4</v>
      </c>
      <c r="I377" s="50">
        <f t="shared" ca="1" si="44"/>
        <v>0.67910895003438043</v>
      </c>
      <c r="J377" s="50" t="e">
        <f t="shared" ca="1" si="45"/>
        <v>#N/A</v>
      </c>
      <c r="K377" s="52">
        <f t="shared" ca="1" si="46"/>
        <v>33.000000000000043</v>
      </c>
      <c r="L377" s="52" t="e">
        <f t="shared" ca="1" si="47"/>
        <v>#N/A</v>
      </c>
      <c r="M377" s="44">
        <f ca="1">AVERAGE($K$4:K377)</f>
        <v>32.232620320855617</v>
      </c>
      <c r="N377" s="44">
        <f ca="1">M377 + 1.96 * _xlfn.STDEV.P($M$4:M377)/SQRT(COUNT($M$4:M377))</f>
        <v>32.277596134706897</v>
      </c>
      <c r="O377" s="44">
        <f ca="1">M377 - 1.96 * _xlfn.STDEV.P($M$4:M377)/SQRT(COUNT($M$4:M377))</f>
        <v>32.187644507004336</v>
      </c>
      <c r="P377" s="44" t="e">
        <f ca="1">AVERAGE($L$4:L377)</f>
        <v>#N/A</v>
      </c>
      <c r="Q377" s="44" t="e">
        <f ca="1">P377 + 1.96 * _xlfn.STDEV.P($P$4:P377)/SQRT(COUNT($P$4:P377))</f>
        <v>#N/A</v>
      </c>
      <c r="R377" s="44" t="e">
        <f ca="1">P377 - 1.96 * _xlfn.STDEV.P($P$4:P377)/SQRT(COUNT($P$4:P377))</f>
        <v>#N/A</v>
      </c>
    </row>
    <row r="378" spans="1:18" ht="14.5" x14ac:dyDescent="0.35">
      <c r="A378" s="47">
        <v>375</v>
      </c>
      <c r="B378" s="48">
        <f t="shared" ca="1" si="40"/>
        <v>0.68234777328014296</v>
      </c>
      <c r="C378" s="49">
        <f ca="1">RANDBETWEEN(0,VLOOKUP($B378,IBusJSQ!$E$6:$G$24,3,TRUE))</f>
        <v>3</v>
      </c>
      <c r="D378" s="44">
        <f ca="1">RANDBETWEEN(0,VLOOKUP($B378,ItrainJSQ!$F$5:$G$9,2,TRUE))</f>
        <v>2</v>
      </c>
      <c r="E378" s="44" t="e">
        <f ca="1">RANDBETWEEN(0,VLOOKUP($B378,ItrainNP!$G$11:$G$16,2,TRUE))</f>
        <v>#N/A</v>
      </c>
      <c r="F378" s="44">
        <f t="shared" ca="1" si="41"/>
        <v>25</v>
      </c>
      <c r="G378" s="44">
        <f t="shared" ca="1" si="42"/>
        <v>7</v>
      </c>
      <c r="H378" s="44">
        <f t="shared" ca="1" si="43"/>
        <v>5</v>
      </c>
      <c r="I378" s="50">
        <f t="shared" ca="1" si="44"/>
        <v>0.70179221772458744</v>
      </c>
      <c r="J378" s="50" t="e">
        <f t="shared" ca="1" si="45"/>
        <v>#N/A</v>
      </c>
      <c r="K378" s="52">
        <f t="shared" ca="1" si="46"/>
        <v>28.00000000000006</v>
      </c>
      <c r="L378" s="52" t="e">
        <f t="shared" ca="1" si="47"/>
        <v>#N/A</v>
      </c>
      <c r="M378" s="44">
        <f ca="1">AVERAGE($K$4:K378)</f>
        <v>32.221333333333341</v>
      </c>
      <c r="N378" s="44">
        <f ca="1">M378 + 1.96 * _xlfn.STDEV.P($M$4:M378)/SQRT(COUNT($M$4:M378))</f>
        <v>32.266199592642749</v>
      </c>
      <c r="O378" s="44">
        <f ca="1">M378 - 1.96 * _xlfn.STDEV.P($M$4:M378)/SQRT(COUNT($M$4:M378))</f>
        <v>32.176467074023932</v>
      </c>
      <c r="P378" s="44" t="e">
        <f ca="1">AVERAGE($L$4:L378)</f>
        <v>#N/A</v>
      </c>
      <c r="Q378" s="44" t="e">
        <f ca="1">P378 + 1.96 * _xlfn.STDEV.P($P$4:P378)/SQRT(COUNT($P$4:P378))</f>
        <v>#N/A</v>
      </c>
      <c r="R378" s="44" t="e">
        <f ca="1">P378 - 1.96 * _xlfn.STDEV.P($P$4:P378)/SQRT(COUNT($P$4:P378))</f>
        <v>#N/A</v>
      </c>
    </row>
    <row r="379" spans="1:18" ht="14.5" x14ac:dyDescent="0.35">
      <c r="A379" s="47">
        <v>376</v>
      </c>
      <c r="B379" s="48">
        <f t="shared" ca="1" si="40"/>
        <v>0.83861110930977567</v>
      </c>
      <c r="C379" s="49">
        <f ca="1">RANDBETWEEN(0,VLOOKUP($B379,IBusJSQ!$E$6:$G$24,3,TRUE))</f>
        <v>6</v>
      </c>
      <c r="D379" s="44">
        <f ca="1">RANDBETWEEN(0,VLOOKUP($B379,ItrainJSQ!$F$5:$G$9,2,TRUE))</f>
        <v>3382</v>
      </c>
      <c r="E379" s="44" t="e">
        <f ca="1">RANDBETWEEN(0,VLOOKUP($B379,ItrainNP!$G$11:$G$16,2,TRUE))</f>
        <v>#N/A</v>
      </c>
      <c r="F379" s="44">
        <f t="shared" ca="1" si="41"/>
        <v>27</v>
      </c>
      <c r="G379" s="44">
        <f t="shared" ca="1" si="42"/>
        <v>8</v>
      </c>
      <c r="H379" s="44">
        <f t="shared" ca="1" si="43"/>
        <v>5</v>
      </c>
      <c r="I379" s="50">
        <f t="shared" ca="1" si="44"/>
        <v>0.86152777597644237</v>
      </c>
      <c r="J379" s="50" t="e">
        <f t="shared" ca="1" si="45"/>
        <v>#N/A</v>
      </c>
      <c r="K379" s="52">
        <f t="shared" ca="1" si="46"/>
        <v>33.000000000000043</v>
      </c>
      <c r="L379" s="52" t="e">
        <f t="shared" ca="1" si="47"/>
        <v>#N/A</v>
      </c>
      <c r="M379" s="44">
        <f ca="1">AVERAGE($K$4:K379)</f>
        <v>32.223404255319153</v>
      </c>
      <c r="N379" s="44">
        <f ca="1">M379 + 1.96 * _xlfn.STDEV.P($M$4:M379)/SQRT(COUNT($M$4:M379))</f>
        <v>32.268161255444426</v>
      </c>
      <c r="O379" s="44">
        <f ca="1">M379 - 1.96 * _xlfn.STDEV.P($M$4:M379)/SQRT(COUNT($M$4:M379))</f>
        <v>32.17864725519388</v>
      </c>
      <c r="P379" s="44" t="e">
        <f ca="1">AVERAGE($L$4:L379)</f>
        <v>#N/A</v>
      </c>
      <c r="Q379" s="44" t="e">
        <f ca="1">P379 + 1.96 * _xlfn.STDEV.P($P$4:P379)/SQRT(COUNT($P$4:P379))</f>
        <v>#N/A</v>
      </c>
      <c r="R379" s="44" t="e">
        <f ca="1">P379 - 1.96 * _xlfn.STDEV.P($P$4:P379)/SQRT(COUNT($P$4:P379))</f>
        <v>#N/A</v>
      </c>
    </row>
    <row r="380" spans="1:18" ht="14.5" x14ac:dyDescent="0.35">
      <c r="A380" s="47">
        <v>377</v>
      </c>
      <c r="B380" s="48">
        <f t="shared" ca="1" si="40"/>
        <v>0.4118153791552453</v>
      </c>
      <c r="C380" s="49">
        <f ca="1">RANDBETWEEN(0,VLOOKUP($B380,IBusJSQ!$E$6:$G$24,3,TRUE))</f>
        <v>6</v>
      </c>
      <c r="D380" s="44">
        <f ca="1">RANDBETWEEN(0,VLOOKUP($B380,ItrainJSQ!$F$5:$G$9,2,TRUE))</f>
        <v>3</v>
      </c>
      <c r="E380" s="44" t="e">
        <f ca="1">RANDBETWEEN(0,VLOOKUP($B380,ItrainNP!$G$11:$G$16,2,TRUE))</f>
        <v>#N/A</v>
      </c>
      <c r="F380" s="44">
        <f t="shared" ca="1" si="41"/>
        <v>28</v>
      </c>
      <c r="G380" s="44">
        <f t="shared" ca="1" si="42"/>
        <v>7</v>
      </c>
      <c r="H380" s="44">
        <f t="shared" ca="1" si="43"/>
        <v>5</v>
      </c>
      <c r="I380" s="50">
        <f t="shared" ca="1" si="44"/>
        <v>0.43542649026635638</v>
      </c>
      <c r="J380" s="50" t="e">
        <f t="shared" ca="1" si="45"/>
        <v>#N/A</v>
      </c>
      <c r="K380" s="52">
        <f t="shared" ca="1" si="46"/>
        <v>33.999999999999957</v>
      </c>
      <c r="L380" s="52" t="e">
        <f t="shared" ca="1" si="47"/>
        <v>#N/A</v>
      </c>
      <c r="M380" s="44">
        <f ca="1">AVERAGE($K$4:K380)</f>
        <v>32.228116710875334</v>
      </c>
      <c r="N380" s="44">
        <f ca="1">M380 + 1.96 * _xlfn.STDEV.P($M$4:M380)/SQRT(COUNT($M$4:M380))</f>
        <v>32.272764465250127</v>
      </c>
      <c r="O380" s="44">
        <f ca="1">M380 - 1.96 * _xlfn.STDEV.P($M$4:M380)/SQRT(COUNT($M$4:M380))</f>
        <v>32.183468956500541</v>
      </c>
      <c r="P380" s="44" t="e">
        <f ca="1">AVERAGE($L$4:L380)</f>
        <v>#N/A</v>
      </c>
      <c r="Q380" s="44" t="e">
        <f ca="1">P380 + 1.96 * _xlfn.STDEV.P($P$4:P380)/SQRT(COUNT($P$4:P380))</f>
        <v>#N/A</v>
      </c>
      <c r="R380" s="44" t="e">
        <f ca="1">P380 - 1.96 * _xlfn.STDEV.P($P$4:P380)/SQRT(COUNT($P$4:P380))</f>
        <v>#N/A</v>
      </c>
    </row>
    <row r="381" spans="1:18" ht="14.5" x14ac:dyDescent="0.35">
      <c r="A381" s="47">
        <v>378</v>
      </c>
      <c r="B381" s="48">
        <f t="shared" ca="1" si="40"/>
        <v>0.67116609990094278</v>
      </c>
      <c r="C381" s="49">
        <f ca="1">RANDBETWEEN(0,VLOOKUP($B381,IBusJSQ!$E$6:$G$24,3,TRUE))</f>
        <v>8</v>
      </c>
      <c r="D381" s="44">
        <f ca="1">RANDBETWEEN(0,VLOOKUP($B381,ItrainJSQ!$F$5:$G$9,2,TRUE))</f>
        <v>1</v>
      </c>
      <c r="E381" s="44" t="e">
        <f ca="1">RANDBETWEEN(0,VLOOKUP($B381,ItrainNP!$G$11:$G$16,2,TRUE))</f>
        <v>#N/A</v>
      </c>
      <c r="F381" s="44">
        <f t="shared" ca="1" si="41"/>
        <v>26</v>
      </c>
      <c r="G381" s="44">
        <f t="shared" ca="1" si="42"/>
        <v>8</v>
      </c>
      <c r="H381" s="44">
        <f t="shared" ca="1" si="43"/>
        <v>5</v>
      </c>
      <c r="I381" s="50">
        <f t="shared" ca="1" si="44"/>
        <v>0.69477721101205392</v>
      </c>
      <c r="J381" s="50" t="e">
        <f t="shared" ca="1" si="45"/>
        <v>#N/A</v>
      </c>
      <c r="K381" s="52">
        <f t="shared" ca="1" si="46"/>
        <v>34.000000000000043</v>
      </c>
      <c r="L381" s="52" t="e">
        <f t="shared" ca="1" si="47"/>
        <v>#N/A</v>
      </c>
      <c r="M381" s="44">
        <f ca="1">AVERAGE($K$4:K381)</f>
        <v>32.232804232804234</v>
      </c>
      <c r="N381" s="44">
        <f ca="1">M381 + 1.96 * _xlfn.STDEV.P($M$4:M381)/SQRT(COUNT($M$4:M381))</f>
        <v>32.277342775511777</v>
      </c>
      <c r="O381" s="44">
        <f ca="1">M381 - 1.96 * _xlfn.STDEV.P($M$4:M381)/SQRT(COUNT($M$4:M381))</f>
        <v>32.188265690096692</v>
      </c>
      <c r="P381" s="44" t="e">
        <f ca="1">AVERAGE($L$4:L381)</f>
        <v>#N/A</v>
      </c>
      <c r="Q381" s="44" t="e">
        <f ca="1">P381 + 1.96 * _xlfn.STDEV.P($P$4:P381)/SQRT(COUNT($P$4:P381))</f>
        <v>#N/A</v>
      </c>
      <c r="R381" s="44" t="e">
        <f ca="1">P381 - 1.96 * _xlfn.STDEV.P($P$4:P381)/SQRT(COUNT($P$4:P381))</f>
        <v>#N/A</v>
      </c>
    </row>
    <row r="382" spans="1:18" ht="14.5" x14ac:dyDescent="0.35">
      <c r="A382" s="47">
        <v>379</v>
      </c>
      <c r="B382" s="48">
        <f t="shared" ca="1" si="40"/>
        <v>0.7459069502032516</v>
      </c>
      <c r="C382" s="49">
        <f ca="1">RANDBETWEEN(0,VLOOKUP($B382,IBusJSQ!$E$6:$G$24,3,TRUE))</f>
        <v>12</v>
      </c>
      <c r="D382" s="44">
        <f ca="1">RANDBETWEEN(0,VLOOKUP($B382,ItrainJSQ!$F$5:$G$9,2,TRUE))</f>
        <v>22290</v>
      </c>
      <c r="E382" s="44" t="e">
        <f ca="1">RANDBETWEEN(0,VLOOKUP($B382,ItrainNP!$G$11:$G$16,2,TRUE))</f>
        <v>#N/A</v>
      </c>
      <c r="F382" s="44">
        <f t="shared" ca="1" si="41"/>
        <v>27</v>
      </c>
      <c r="G382" s="44">
        <f t="shared" ca="1" si="42"/>
        <v>7</v>
      </c>
      <c r="H382" s="44">
        <f t="shared" ca="1" si="43"/>
        <v>4</v>
      </c>
      <c r="I382" s="50">
        <f t="shared" ca="1" si="44"/>
        <v>0.77299028353658494</v>
      </c>
      <c r="J382" s="50" t="e">
        <f t="shared" ca="1" si="45"/>
        <v>#N/A</v>
      </c>
      <c r="K382" s="52">
        <f t="shared" ca="1" si="46"/>
        <v>39.000000000000021</v>
      </c>
      <c r="L382" s="52" t="e">
        <f t="shared" ca="1" si="47"/>
        <v>#N/A</v>
      </c>
      <c r="M382" s="44">
        <f ca="1">AVERAGE($K$4:K382)</f>
        <v>32.250659630606862</v>
      </c>
      <c r="N382" s="44">
        <f ca="1">M382 + 1.96 * _xlfn.STDEV.P($M$4:M382)/SQRT(COUNT($M$4:M382))</f>
        <v>32.295087746362654</v>
      </c>
      <c r="O382" s="44">
        <f ca="1">M382 - 1.96 * _xlfn.STDEV.P($M$4:M382)/SQRT(COUNT($M$4:M382))</f>
        <v>32.206231514851069</v>
      </c>
      <c r="P382" s="44" t="e">
        <f ca="1">AVERAGE($L$4:L382)</f>
        <v>#N/A</v>
      </c>
      <c r="Q382" s="44" t="e">
        <f ca="1">P382 + 1.96 * _xlfn.STDEV.P($P$4:P382)/SQRT(COUNT($P$4:P382))</f>
        <v>#N/A</v>
      </c>
      <c r="R382" s="44" t="e">
        <f ca="1">P382 - 1.96 * _xlfn.STDEV.P($P$4:P382)/SQRT(COUNT($P$4:P382))</f>
        <v>#N/A</v>
      </c>
    </row>
    <row r="383" spans="1:18" ht="14.5" x14ac:dyDescent="0.35">
      <c r="A383" s="47">
        <v>380</v>
      </c>
      <c r="B383" s="48">
        <f t="shared" ca="1" si="40"/>
        <v>0.42326577272575217</v>
      </c>
      <c r="C383" s="49">
        <f ca="1">RANDBETWEEN(0,VLOOKUP($B383,IBusJSQ!$E$6:$G$24,3,TRUE))</f>
        <v>6</v>
      </c>
      <c r="D383" s="44">
        <f ca="1">RANDBETWEEN(0,VLOOKUP($B383,ItrainJSQ!$F$5:$G$9,2,TRUE))</f>
        <v>0</v>
      </c>
      <c r="E383" s="44" t="e">
        <f ca="1">RANDBETWEEN(0,VLOOKUP($B383,ItrainNP!$G$11:$G$16,2,TRUE))</f>
        <v>#N/A</v>
      </c>
      <c r="F383" s="44">
        <f t="shared" ca="1" si="41"/>
        <v>27</v>
      </c>
      <c r="G383" s="44">
        <f t="shared" ca="1" si="42"/>
        <v>8</v>
      </c>
      <c r="H383" s="44">
        <f t="shared" ca="1" si="43"/>
        <v>5</v>
      </c>
      <c r="I383" s="50">
        <f t="shared" ca="1" si="44"/>
        <v>0.44618243939241886</v>
      </c>
      <c r="J383" s="50" t="e">
        <f t="shared" ca="1" si="45"/>
        <v>#N/A</v>
      </c>
      <c r="K383" s="52">
        <f t="shared" ca="1" si="46"/>
        <v>33.000000000000043</v>
      </c>
      <c r="L383" s="52" t="e">
        <f t="shared" ca="1" si="47"/>
        <v>#N/A</v>
      </c>
      <c r="M383" s="44">
        <f ca="1">AVERAGE($K$4:K383)</f>
        <v>32.252631578947373</v>
      </c>
      <c r="N383" s="44">
        <f ca="1">M383 + 1.96 * _xlfn.STDEV.P($M$4:M383)/SQRT(COUNT($M$4:M383))</f>
        <v>32.296949630835144</v>
      </c>
      <c r="O383" s="44">
        <f ca="1">M383 - 1.96 * _xlfn.STDEV.P($M$4:M383)/SQRT(COUNT($M$4:M383))</f>
        <v>32.208313527059602</v>
      </c>
      <c r="P383" s="44" t="e">
        <f ca="1">AVERAGE($L$4:L383)</f>
        <v>#N/A</v>
      </c>
      <c r="Q383" s="44" t="e">
        <f ca="1">P383 + 1.96 * _xlfn.STDEV.P($P$4:P383)/SQRT(COUNT($P$4:P383))</f>
        <v>#N/A</v>
      </c>
      <c r="R383" s="44" t="e">
        <f ca="1">P383 - 1.96 * _xlfn.STDEV.P($P$4:P383)/SQRT(COUNT($P$4:P383))</f>
        <v>#N/A</v>
      </c>
    </row>
    <row r="384" spans="1:18" ht="14.5" x14ac:dyDescent="0.35">
      <c r="A384" s="47">
        <v>381</v>
      </c>
      <c r="B384" s="48">
        <f t="shared" ca="1" si="40"/>
        <v>0.38990423204811991</v>
      </c>
      <c r="C384" s="49">
        <f ca="1">RANDBETWEEN(0,VLOOKUP($B384,IBusJSQ!$E$6:$G$24,3,TRUE))</f>
        <v>5</v>
      </c>
      <c r="D384" s="44">
        <f ca="1">RANDBETWEEN(0,VLOOKUP($B384,ItrainJSQ!$F$5:$G$9,2,TRUE))</f>
        <v>3</v>
      </c>
      <c r="E384" s="44" t="e">
        <f ca="1">RANDBETWEEN(0,VLOOKUP($B384,ItrainNP!$G$11:$G$16,2,TRUE))</f>
        <v>#N/A</v>
      </c>
      <c r="F384" s="44">
        <f t="shared" ca="1" si="41"/>
        <v>28</v>
      </c>
      <c r="G384" s="44">
        <f t="shared" ca="1" si="42"/>
        <v>7</v>
      </c>
      <c r="H384" s="44">
        <f t="shared" ca="1" si="43"/>
        <v>5</v>
      </c>
      <c r="I384" s="50">
        <f t="shared" ca="1" si="44"/>
        <v>0.41282089871478655</v>
      </c>
      <c r="J384" s="50" t="e">
        <f t="shared" ca="1" si="45"/>
        <v>#N/A</v>
      </c>
      <c r="K384" s="52">
        <f t="shared" ca="1" si="46"/>
        <v>32.999999999999964</v>
      </c>
      <c r="L384" s="52" t="e">
        <f t="shared" ca="1" si="47"/>
        <v>#N/A</v>
      </c>
      <c r="M384" s="44">
        <f ca="1">AVERAGE($K$4:K384)</f>
        <v>32.254593175853024</v>
      </c>
      <c r="N384" s="44">
        <f ca="1">M384 + 1.96 * _xlfn.STDEV.P($M$4:M384)/SQRT(COUNT($M$4:M384))</f>
        <v>32.298801529141315</v>
      </c>
      <c r="O384" s="44">
        <f ca="1">M384 - 1.96 * _xlfn.STDEV.P($M$4:M384)/SQRT(COUNT($M$4:M384))</f>
        <v>32.210384822564734</v>
      </c>
      <c r="P384" s="44" t="e">
        <f ca="1">AVERAGE($L$4:L384)</f>
        <v>#N/A</v>
      </c>
      <c r="Q384" s="44" t="e">
        <f ca="1">P384 + 1.96 * _xlfn.STDEV.P($P$4:P384)/SQRT(COUNT($P$4:P384))</f>
        <v>#N/A</v>
      </c>
      <c r="R384" s="44" t="e">
        <f ca="1">P384 - 1.96 * _xlfn.STDEV.P($P$4:P384)/SQRT(COUNT($P$4:P384))</f>
        <v>#N/A</v>
      </c>
    </row>
    <row r="385" spans="1:18" ht="14.5" x14ac:dyDescent="0.35">
      <c r="A385" s="47">
        <v>382</v>
      </c>
      <c r="B385" s="48">
        <f t="shared" ca="1" si="40"/>
        <v>0.69896116721822299</v>
      </c>
      <c r="C385" s="49">
        <f ca="1">RANDBETWEEN(0,VLOOKUP($B385,IBusJSQ!$E$6:$G$24,3,TRUE))</f>
        <v>11</v>
      </c>
      <c r="D385" s="44">
        <f ca="1">RANDBETWEEN(0,VLOOKUP($B385,ItrainJSQ!$F$5:$G$9,2,TRUE))</f>
        <v>1</v>
      </c>
      <c r="E385" s="44" t="e">
        <f ca="1">RANDBETWEEN(0,VLOOKUP($B385,ItrainNP!$G$11:$G$16,2,TRUE))</f>
        <v>#N/A</v>
      </c>
      <c r="F385" s="44">
        <f t="shared" ca="1" si="41"/>
        <v>26</v>
      </c>
      <c r="G385" s="44">
        <f t="shared" ca="1" si="42"/>
        <v>8</v>
      </c>
      <c r="H385" s="44">
        <f t="shared" ca="1" si="43"/>
        <v>5</v>
      </c>
      <c r="I385" s="50">
        <f t="shared" ca="1" si="44"/>
        <v>0.72465561166266745</v>
      </c>
      <c r="J385" s="50" t="e">
        <f t="shared" ca="1" si="45"/>
        <v>#N/A</v>
      </c>
      <c r="K385" s="52">
        <f t="shared" ca="1" si="46"/>
        <v>37.000000000000028</v>
      </c>
      <c r="L385" s="52" t="e">
        <f t="shared" ca="1" si="47"/>
        <v>#N/A</v>
      </c>
      <c r="M385" s="44">
        <f ca="1">AVERAGE($K$4:K385)</f>
        <v>32.267015706806291</v>
      </c>
      <c r="N385" s="44">
        <f ca="1">M385 + 1.96 * _xlfn.STDEV.P($M$4:M385)/SQRT(COUNT($M$4:M385))</f>
        <v>32.311113847546629</v>
      </c>
      <c r="O385" s="44">
        <f ca="1">M385 - 1.96 * _xlfn.STDEV.P($M$4:M385)/SQRT(COUNT($M$4:M385))</f>
        <v>32.222917566065952</v>
      </c>
      <c r="P385" s="44" t="e">
        <f ca="1">AVERAGE($L$4:L385)</f>
        <v>#N/A</v>
      </c>
      <c r="Q385" s="44" t="e">
        <f ca="1">P385 + 1.96 * _xlfn.STDEV.P($P$4:P385)/SQRT(COUNT($P$4:P385))</f>
        <v>#N/A</v>
      </c>
      <c r="R385" s="44" t="e">
        <f ca="1">P385 - 1.96 * _xlfn.STDEV.P($P$4:P385)/SQRT(COUNT($P$4:P385))</f>
        <v>#N/A</v>
      </c>
    </row>
    <row r="386" spans="1:18" ht="14.5" x14ac:dyDescent="0.35">
      <c r="A386" s="47">
        <v>383</v>
      </c>
      <c r="B386" s="48">
        <f t="shared" ca="1" si="40"/>
        <v>0.36454076041298894</v>
      </c>
      <c r="C386" s="49">
        <f ca="1">RANDBETWEEN(0,VLOOKUP($B386,IBusJSQ!$E$6:$G$24,3,TRUE))</f>
        <v>0</v>
      </c>
      <c r="D386" s="44">
        <f ca="1">RANDBETWEEN(0,VLOOKUP($B386,ItrainJSQ!$F$5:$G$9,2,TRUE))</f>
        <v>3</v>
      </c>
      <c r="E386" s="44" t="e">
        <f ca="1">RANDBETWEEN(0,VLOOKUP($B386,ItrainNP!$G$11:$G$16,2,TRUE))</f>
        <v>#N/A</v>
      </c>
      <c r="F386" s="44">
        <f t="shared" ca="1" si="41"/>
        <v>25</v>
      </c>
      <c r="G386" s="44">
        <f t="shared" ca="1" si="42"/>
        <v>8</v>
      </c>
      <c r="H386" s="44">
        <f t="shared" ca="1" si="43"/>
        <v>5</v>
      </c>
      <c r="I386" s="50">
        <f t="shared" ca="1" si="44"/>
        <v>0.38190187152410005</v>
      </c>
      <c r="J386" s="50" t="e">
        <f t="shared" ca="1" si="45"/>
        <v>#N/A</v>
      </c>
      <c r="K386" s="52">
        <f t="shared" ca="1" si="46"/>
        <v>24.999999999999993</v>
      </c>
      <c r="L386" s="52" t="e">
        <f t="shared" ca="1" si="47"/>
        <v>#N/A</v>
      </c>
      <c r="M386" s="44">
        <f ca="1">AVERAGE($K$4:K386)</f>
        <v>32.248041775456926</v>
      </c>
      <c r="N386" s="44">
        <f ca="1">M386 + 1.96 * _xlfn.STDEV.P($M$4:M386)/SQRT(COUNT($M$4:M386))</f>
        <v>32.292031886168296</v>
      </c>
      <c r="O386" s="44">
        <f ca="1">M386 - 1.96 * _xlfn.STDEV.P($M$4:M386)/SQRT(COUNT($M$4:M386))</f>
        <v>32.204051664745556</v>
      </c>
      <c r="P386" s="44" t="e">
        <f ca="1">AVERAGE($L$4:L386)</f>
        <v>#N/A</v>
      </c>
      <c r="Q386" s="44" t="e">
        <f ca="1">P386 + 1.96 * _xlfn.STDEV.P($P$4:P386)/SQRT(COUNT($P$4:P386))</f>
        <v>#N/A</v>
      </c>
      <c r="R386" s="44" t="e">
        <f ca="1">P386 - 1.96 * _xlfn.STDEV.P($P$4:P386)/SQRT(COUNT($P$4:P386))</f>
        <v>#N/A</v>
      </c>
    </row>
    <row r="387" spans="1:18" ht="14.5" x14ac:dyDescent="0.35">
      <c r="A387" s="47">
        <v>384</v>
      </c>
      <c r="B387" s="48">
        <f t="shared" ca="1" si="40"/>
        <v>0.62968004887945173</v>
      </c>
      <c r="C387" s="49">
        <f ca="1">RANDBETWEEN(0,VLOOKUP($B387,IBusJSQ!$E$6:$G$24,3,TRUE))</f>
        <v>1</v>
      </c>
      <c r="D387" s="44">
        <f ca="1">RANDBETWEEN(0,VLOOKUP($B387,ItrainJSQ!$F$5:$G$9,2,TRUE))</f>
        <v>4</v>
      </c>
      <c r="E387" s="44" t="e">
        <f ca="1">RANDBETWEEN(0,VLOOKUP($B387,ItrainNP!$G$11:$G$16,2,TRUE))</f>
        <v>#N/A</v>
      </c>
      <c r="F387" s="44">
        <f t="shared" ca="1" si="41"/>
        <v>25</v>
      </c>
      <c r="G387" s="44">
        <f t="shared" ca="1" si="42"/>
        <v>8</v>
      </c>
      <c r="H387" s="44">
        <f t="shared" ca="1" si="43"/>
        <v>5</v>
      </c>
      <c r="I387" s="50">
        <f t="shared" ca="1" si="44"/>
        <v>0.64773560443500733</v>
      </c>
      <c r="J387" s="50" t="e">
        <f t="shared" ca="1" si="45"/>
        <v>#N/A</v>
      </c>
      <c r="K387" s="52">
        <f t="shared" ca="1" si="46"/>
        <v>26.000000000000068</v>
      </c>
      <c r="L387" s="52" t="e">
        <f t="shared" ca="1" si="47"/>
        <v>#N/A</v>
      </c>
      <c r="M387" s="44">
        <f ca="1">AVERAGE($K$4:K387)</f>
        <v>32.231770833333336</v>
      </c>
      <c r="N387" s="44">
        <f ca="1">M387 + 1.96 * _xlfn.STDEV.P($M$4:M387)/SQRT(COUNT($M$4:M387))</f>
        <v>32.275655003867087</v>
      </c>
      <c r="O387" s="44">
        <f ca="1">M387 - 1.96 * _xlfn.STDEV.P($M$4:M387)/SQRT(COUNT($M$4:M387))</f>
        <v>32.187886662799585</v>
      </c>
      <c r="P387" s="44" t="e">
        <f ca="1">AVERAGE($L$4:L387)</f>
        <v>#N/A</v>
      </c>
      <c r="Q387" s="44" t="e">
        <f ca="1">P387 + 1.96 * _xlfn.STDEV.P($P$4:P387)/SQRT(COUNT($P$4:P387))</f>
        <v>#N/A</v>
      </c>
      <c r="R387" s="44" t="e">
        <f ca="1">P387 - 1.96 * _xlfn.STDEV.P($P$4:P387)/SQRT(COUNT($P$4:P387))</f>
        <v>#N/A</v>
      </c>
    </row>
    <row r="388" spans="1:18" ht="14.5" x14ac:dyDescent="0.35">
      <c r="A388" s="47">
        <v>385</v>
      </c>
      <c r="B388" s="48">
        <f t="shared" ref="B388:B451" ca="1" si="48">RAND()*($G$1-$E$1)+$E$1</f>
        <v>0.83282282129474161</v>
      </c>
      <c r="C388" s="49">
        <f ca="1">RANDBETWEEN(0,VLOOKUP($B388,IBusJSQ!$E$6:$G$24,3,TRUE))</f>
        <v>5</v>
      </c>
      <c r="D388" s="44">
        <f ca="1">RANDBETWEEN(0,VLOOKUP($B388,ItrainJSQ!$F$5:$G$9,2,TRUE))</f>
        <v>12434</v>
      </c>
      <c r="E388" s="44" t="e">
        <f ca="1">RANDBETWEEN(0,VLOOKUP($B388,ItrainNP!$G$11:$G$16,2,TRUE))</f>
        <v>#N/A</v>
      </c>
      <c r="F388" s="44">
        <f t="shared" ca="1" si="41"/>
        <v>27</v>
      </c>
      <c r="G388" s="44">
        <f t="shared" ca="1" si="42"/>
        <v>7</v>
      </c>
      <c r="H388" s="44">
        <f t="shared" ca="1" si="43"/>
        <v>4</v>
      </c>
      <c r="I388" s="50">
        <f t="shared" ca="1" si="44"/>
        <v>0.85504504351696387</v>
      </c>
      <c r="J388" s="50" t="e">
        <f t="shared" ca="1" si="45"/>
        <v>#N/A</v>
      </c>
      <c r="K388" s="52">
        <f t="shared" ca="1" si="46"/>
        <v>32.000000000000043</v>
      </c>
      <c r="L388" s="52" t="e">
        <f t="shared" ca="1" si="47"/>
        <v>#N/A</v>
      </c>
      <c r="M388" s="44">
        <f ca="1">AVERAGE($K$4:K388)</f>
        <v>32.231168831168837</v>
      </c>
      <c r="N388" s="44">
        <f ca="1">M388 + 1.96 * _xlfn.STDEV.P($M$4:M388)/SQRT(COUNT($M$4:M388))</f>
        <v>32.274947626130761</v>
      </c>
      <c r="O388" s="44">
        <f ca="1">M388 - 1.96 * _xlfn.STDEV.P($M$4:M388)/SQRT(COUNT($M$4:M388))</f>
        <v>32.187390036206914</v>
      </c>
      <c r="P388" s="44" t="e">
        <f ca="1">AVERAGE($L$4:L388)</f>
        <v>#N/A</v>
      </c>
      <c r="Q388" s="44" t="e">
        <f ca="1">P388 + 1.96 * _xlfn.STDEV.P($P$4:P388)/SQRT(COUNT($P$4:P388))</f>
        <v>#N/A</v>
      </c>
      <c r="R388" s="44" t="e">
        <f ca="1">P388 - 1.96 * _xlfn.STDEV.P($P$4:P388)/SQRT(COUNT($P$4:P388))</f>
        <v>#N/A</v>
      </c>
    </row>
    <row r="389" spans="1:18" ht="14.5" x14ac:dyDescent="0.35">
      <c r="A389" s="47">
        <v>386</v>
      </c>
      <c r="B389" s="48">
        <f t="shared" ca="1" si="48"/>
        <v>0.53435851601736772</v>
      </c>
      <c r="C389" s="49">
        <f ca="1">RANDBETWEEN(0,VLOOKUP($B389,IBusJSQ!$E$6:$G$24,3,TRUE))</f>
        <v>0</v>
      </c>
      <c r="D389" s="44">
        <f ca="1">RANDBETWEEN(0,VLOOKUP($B389,ItrainJSQ!$F$5:$G$9,2,TRUE))</f>
        <v>4</v>
      </c>
      <c r="E389" s="44" t="e">
        <f ca="1">RANDBETWEEN(0,VLOOKUP($B389,ItrainNP!$G$11:$G$16,2,TRUE))</f>
        <v>#N/A</v>
      </c>
      <c r="F389" s="44">
        <f t="shared" ref="F389:F452" ca="1" si="49">RANDBETWEEN(24,29)</f>
        <v>28</v>
      </c>
      <c r="G389" s="44">
        <f t="shared" ref="G389:G452" ca="1" si="50">RANDBETWEEN(7,8)</f>
        <v>8</v>
      </c>
      <c r="H389" s="44">
        <f t="shared" ref="H389:H452" ca="1" si="51">RANDBETWEEN(4,5)</f>
        <v>4</v>
      </c>
      <c r="I389" s="50">
        <f t="shared" ref="I389:I452" ca="1" si="52">B389+TIMEVALUE("00:"&amp;(C389+F389))</f>
        <v>0.55380296046181221</v>
      </c>
      <c r="J389" s="50" t="e">
        <f t="shared" ref="J389:J452" ca="1" si="53">B389+TIMEVALUE("00:"&amp;(D389+G389+E389+H389))</f>
        <v>#N/A</v>
      </c>
      <c r="K389" s="52">
        <f t="shared" ref="K389:K452" ca="1" si="54">(I389-B389)*24*60</f>
        <v>28.00000000000006</v>
      </c>
      <c r="L389" s="52" t="e">
        <f t="shared" ref="L389:L452" ca="1" si="55">(J389-B389)*24*60</f>
        <v>#N/A</v>
      </c>
      <c r="M389" s="44">
        <f ca="1">AVERAGE($K$4:K389)</f>
        <v>32.220207253886016</v>
      </c>
      <c r="N389" s="44">
        <f ca="1">M389 + 1.96 * _xlfn.STDEV.P($M$4:M389)/SQRT(COUNT($M$4:M389))</f>
        <v>32.263882307743572</v>
      </c>
      <c r="O389" s="44">
        <f ca="1">M389 - 1.96 * _xlfn.STDEV.P($M$4:M389)/SQRT(COUNT($M$4:M389))</f>
        <v>32.176532200028461</v>
      </c>
      <c r="P389" s="44" t="e">
        <f ca="1">AVERAGE($L$4:L389)</f>
        <v>#N/A</v>
      </c>
      <c r="Q389" s="44" t="e">
        <f ca="1">P389 + 1.96 * _xlfn.STDEV.P($P$4:P389)/SQRT(COUNT($P$4:P389))</f>
        <v>#N/A</v>
      </c>
      <c r="R389" s="44" t="e">
        <f ca="1">P389 - 1.96 * _xlfn.STDEV.P($P$4:P389)/SQRT(COUNT($P$4:P389))</f>
        <v>#N/A</v>
      </c>
    </row>
    <row r="390" spans="1:18" ht="14.5" x14ac:dyDescent="0.35">
      <c r="A390" s="47">
        <v>387</v>
      </c>
      <c r="B390" s="48">
        <f t="shared" ca="1" si="48"/>
        <v>0.83223568995033648</v>
      </c>
      <c r="C390" s="49">
        <f ca="1">RANDBETWEEN(0,VLOOKUP($B390,IBusJSQ!$E$6:$G$24,3,TRUE))</f>
        <v>6</v>
      </c>
      <c r="D390" s="44">
        <f ca="1">RANDBETWEEN(0,VLOOKUP($B390,ItrainJSQ!$F$5:$G$9,2,TRUE))</f>
        <v>15476</v>
      </c>
      <c r="E390" s="44" t="e">
        <f ca="1">RANDBETWEEN(0,VLOOKUP($B390,ItrainNP!$G$11:$G$16,2,TRUE))</f>
        <v>#N/A</v>
      </c>
      <c r="F390" s="44">
        <f t="shared" ca="1" si="49"/>
        <v>24</v>
      </c>
      <c r="G390" s="44">
        <f t="shared" ca="1" si="50"/>
        <v>7</v>
      </c>
      <c r="H390" s="44">
        <f t="shared" ca="1" si="51"/>
        <v>5</v>
      </c>
      <c r="I390" s="50">
        <f t="shared" ca="1" si="52"/>
        <v>0.85306902328366985</v>
      </c>
      <c r="J390" s="50" t="e">
        <f t="shared" ca="1" si="53"/>
        <v>#N/A</v>
      </c>
      <c r="K390" s="52">
        <f t="shared" ca="1" si="54"/>
        <v>30.000000000000053</v>
      </c>
      <c r="L390" s="52" t="e">
        <f t="shared" ca="1" si="55"/>
        <v>#N/A</v>
      </c>
      <c r="M390" s="44">
        <f ca="1">AVERAGE($K$4:K390)</f>
        <v>32.214470284237734</v>
      </c>
      <c r="N390" s="44">
        <f ca="1">M390 + 1.96 * _xlfn.STDEV.P($M$4:M390)/SQRT(COUNT($M$4:M390))</f>
        <v>32.258042699837901</v>
      </c>
      <c r="O390" s="44">
        <f ca="1">M390 - 1.96 * _xlfn.STDEV.P($M$4:M390)/SQRT(COUNT($M$4:M390))</f>
        <v>32.170897868637567</v>
      </c>
      <c r="P390" s="44" t="e">
        <f ca="1">AVERAGE($L$4:L390)</f>
        <v>#N/A</v>
      </c>
      <c r="Q390" s="44" t="e">
        <f ca="1">P390 + 1.96 * _xlfn.STDEV.P($P$4:P390)/SQRT(COUNT($P$4:P390))</f>
        <v>#N/A</v>
      </c>
      <c r="R390" s="44" t="e">
        <f ca="1">P390 - 1.96 * _xlfn.STDEV.P($P$4:P390)/SQRT(COUNT($P$4:P390))</f>
        <v>#N/A</v>
      </c>
    </row>
    <row r="391" spans="1:18" ht="14.5" x14ac:dyDescent="0.35">
      <c r="A391" s="47">
        <v>388</v>
      </c>
      <c r="B391" s="48">
        <f t="shared" ca="1" si="48"/>
        <v>0.34766806939895745</v>
      </c>
      <c r="C391" s="49">
        <f ca="1">RANDBETWEEN(0,VLOOKUP($B391,IBusJSQ!$E$6:$G$24,3,TRUE))</f>
        <v>4</v>
      </c>
      <c r="D391" s="44">
        <f ca="1">RANDBETWEEN(0,VLOOKUP($B391,ItrainJSQ!$F$5:$G$9,2,TRUE))</f>
        <v>2</v>
      </c>
      <c r="E391" s="44" t="e">
        <f ca="1">RANDBETWEEN(0,VLOOKUP($B391,ItrainNP!$G$11:$G$16,2,TRUE))</f>
        <v>#N/A</v>
      </c>
      <c r="F391" s="44">
        <f t="shared" ca="1" si="49"/>
        <v>26</v>
      </c>
      <c r="G391" s="44">
        <f t="shared" ca="1" si="50"/>
        <v>8</v>
      </c>
      <c r="H391" s="44">
        <f t="shared" ca="1" si="51"/>
        <v>4</v>
      </c>
      <c r="I391" s="50">
        <f t="shared" ca="1" si="52"/>
        <v>0.36850140273229076</v>
      </c>
      <c r="J391" s="50" t="e">
        <f t="shared" ca="1" si="53"/>
        <v>#N/A</v>
      </c>
      <c r="K391" s="52">
        <f t="shared" ca="1" si="54"/>
        <v>29.999999999999972</v>
      </c>
      <c r="L391" s="52" t="e">
        <f t="shared" ca="1" si="55"/>
        <v>#N/A</v>
      </c>
      <c r="M391" s="44">
        <f ca="1">AVERAGE($K$4:K391)</f>
        <v>32.208762886597945</v>
      </c>
      <c r="N391" s="44">
        <f ca="1">M391 + 1.96 * _xlfn.STDEV.P($M$4:M391)/SQRT(COUNT($M$4:M391))</f>
        <v>32.252233769402132</v>
      </c>
      <c r="O391" s="44">
        <f ca="1">M391 - 1.96 * _xlfn.STDEV.P($M$4:M391)/SQRT(COUNT($M$4:M391))</f>
        <v>32.165292003793759</v>
      </c>
      <c r="P391" s="44" t="e">
        <f ca="1">AVERAGE($L$4:L391)</f>
        <v>#N/A</v>
      </c>
      <c r="Q391" s="44" t="e">
        <f ca="1">P391 + 1.96 * _xlfn.STDEV.P($P$4:P391)/SQRT(COUNT($P$4:P391))</f>
        <v>#N/A</v>
      </c>
      <c r="R391" s="44" t="e">
        <f ca="1">P391 - 1.96 * _xlfn.STDEV.P($P$4:P391)/SQRT(COUNT($P$4:P391))</f>
        <v>#N/A</v>
      </c>
    </row>
    <row r="392" spans="1:18" ht="14.5" x14ac:dyDescent="0.35">
      <c r="A392" s="47">
        <v>389</v>
      </c>
      <c r="B392" s="48">
        <f t="shared" ca="1" si="48"/>
        <v>0.37305521027762772</v>
      </c>
      <c r="C392" s="49">
        <f ca="1">RANDBETWEEN(0,VLOOKUP($B392,IBusJSQ!$E$6:$G$24,3,TRUE))</f>
        <v>4</v>
      </c>
      <c r="D392" s="44">
        <f ca="1">RANDBETWEEN(0,VLOOKUP($B392,ItrainJSQ!$F$5:$G$9,2,TRUE))</f>
        <v>2</v>
      </c>
      <c r="E392" s="44" t="e">
        <f ca="1">RANDBETWEEN(0,VLOOKUP($B392,ItrainNP!$G$11:$G$16,2,TRUE))</f>
        <v>#N/A</v>
      </c>
      <c r="F392" s="44">
        <f t="shared" ca="1" si="49"/>
        <v>25</v>
      </c>
      <c r="G392" s="44">
        <f t="shared" ca="1" si="50"/>
        <v>8</v>
      </c>
      <c r="H392" s="44">
        <f t="shared" ca="1" si="51"/>
        <v>4</v>
      </c>
      <c r="I392" s="50">
        <f t="shared" ca="1" si="52"/>
        <v>0.3931940991665166</v>
      </c>
      <c r="J392" s="50" t="e">
        <f t="shared" ca="1" si="53"/>
        <v>#N/A</v>
      </c>
      <c r="K392" s="52">
        <f t="shared" ca="1" si="54"/>
        <v>28.999999999999979</v>
      </c>
      <c r="L392" s="52" t="e">
        <f t="shared" ca="1" si="55"/>
        <v>#N/A</v>
      </c>
      <c r="M392" s="44">
        <f ca="1">AVERAGE($K$4:K392)</f>
        <v>32.200514138817482</v>
      </c>
      <c r="N392" s="44">
        <f ca="1">M392 + 1.96 * _xlfn.STDEV.P($M$4:M392)/SQRT(COUNT($M$4:M392))</f>
        <v>32.243884894035737</v>
      </c>
      <c r="O392" s="44">
        <f ca="1">M392 - 1.96 * _xlfn.STDEV.P($M$4:M392)/SQRT(COUNT($M$4:M392))</f>
        <v>32.157143383599227</v>
      </c>
      <c r="P392" s="44" t="e">
        <f ca="1">AVERAGE($L$4:L392)</f>
        <v>#N/A</v>
      </c>
      <c r="Q392" s="44" t="e">
        <f ca="1">P392 + 1.96 * _xlfn.STDEV.P($P$4:P392)/SQRT(COUNT($P$4:P392))</f>
        <v>#N/A</v>
      </c>
      <c r="R392" s="44" t="e">
        <f ca="1">P392 - 1.96 * _xlfn.STDEV.P($P$4:P392)/SQRT(COUNT($P$4:P392))</f>
        <v>#N/A</v>
      </c>
    </row>
    <row r="393" spans="1:18" ht="14.5" x14ac:dyDescent="0.35">
      <c r="A393" s="47">
        <v>390</v>
      </c>
      <c r="B393" s="48">
        <f t="shared" ca="1" si="48"/>
        <v>0.86294056270062103</v>
      </c>
      <c r="C393" s="49">
        <f ca="1">RANDBETWEEN(0,VLOOKUP($B393,IBusJSQ!$E$6:$G$24,3,TRUE))</f>
        <v>8</v>
      </c>
      <c r="D393" s="44">
        <f ca="1">RANDBETWEEN(0,VLOOKUP($B393,ItrainJSQ!$F$5:$G$9,2,TRUE))</f>
        <v>9094</v>
      </c>
      <c r="E393" s="44" t="e">
        <f ca="1">RANDBETWEEN(0,VLOOKUP($B393,ItrainNP!$G$11:$G$16,2,TRUE))</f>
        <v>#N/A</v>
      </c>
      <c r="F393" s="44">
        <f t="shared" ca="1" si="49"/>
        <v>26</v>
      </c>
      <c r="G393" s="44">
        <f t="shared" ca="1" si="50"/>
        <v>7</v>
      </c>
      <c r="H393" s="44">
        <f t="shared" ca="1" si="51"/>
        <v>5</v>
      </c>
      <c r="I393" s="50">
        <f t="shared" ca="1" si="52"/>
        <v>0.88655167381173217</v>
      </c>
      <c r="J393" s="50" t="e">
        <f t="shared" ca="1" si="53"/>
        <v>#N/A</v>
      </c>
      <c r="K393" s="52">
        <f t="shared" ca="1" si="54"/>
        <v>34.000000000000043</v>
      </c>
      <c r="L393" s="52" t="e">
        <f t="shared" ca="1" si="55"/>
        <v>#N/A</v>
      </c>
      <c r="M393" s="44">
        <f ca="1">AVERAGE($K$4:K393)</f>
        <v>32.205128205128212</v>
      </c>
      <c r="N393" s="44">
        <f ca="1">M393 + 1.96 * _xlfn.STDEV.P($M$4:M393)/SQRT(COUNT($M$4:M393))</f>
        <v>32.248398755298076</v>
      </c>
      <c r="O393" s="44">
        <f ca="1">M393 - 1.96 * _xlfn.STDEV.P($M$4:M393)/SQRT(COUNT($M$4:M393))</f>
        <v>32.161857654958347</v>
      </c>
      <c r="P393" s="44" t="e">
        <f ca="1">AVERAGE($L$4:L393)</f>
        <v>#N/A</v>
      </c>
      <c r="Q393" s="44" t="e">
        <f ca="1">P393 + 1.96 * _xlfn.STDEV.P($P$4:P393)/SQRT(COUNT($P$4:P393))</f>
        <v>#N/A</v>
      </c>
      <c r="R393" s="44" t="e">
        <f ca="1">P393 - 1.96 * _xlfn.STDEV.P($P$4:P393)/SQRT(COUNT($P$4:P393))</f>
        <v>#N/A</v>
      </c>
    </row>
    <row r="394" spans="1:18" ht="14.5" x14ac:dyDescent="0.35">
      <c r="A394" s="47">
        <v>391</v>
      </c>
      <c r="B394" s="48">
        <f t="shared" ca="1" si="48"/>
        <v>0.7266094351878476</v>
      </c>
      <c r="C394" s="49">
        <f ca="1">RANDBETWEEN(0,VLOOKUP($B394,IBusJSQ!$E$6:$G$24,3,TRUE))</f>
        <v>6</v>
      </c>
      <c r="D394" s="44">
        <f ca="1">RANDBETWEEN(0,VLOOKUP($B394,ItrainJSQ!$F$5:$G$9,2,TRUE))</f>
        <v>6248</v>
      </c>
      <c r="E394" s="44" t="e">
        <f ca="1">RANDBETWEEN(0,VLOOKUP($B394,ItrainNP!$G$11:$G$16,2,TRUE))</f>
        <v>#N/A</v>
      </c>
      <c r="F394" s="44">
        <f t="shared" ca="1" si="49"/>
        <v>28</v>
      </c>
      <c r="G394" s="44">
        <f t="shared" ca="1" si="50"/>
        <v>8</v>
      </c>
      <c r="H394" s="44">
        <f t="shared" ca="1" si="51"/>
        <v>5</v>
      </c>
      <c r="I394" s="50">
        <f t="shared" ca="1" si="52"/>
        <v>0.75022054629895873</v>
      </c>
      <c r="J394" s="50" t="e">
        <f t="shared" ca="1" si="53"/>
        <v>#N/A</v>
      </c>
      <c r="K394" s="52">
        <f t="shared" ca="1" si="54"/>
        <v>34.000000000000043</v>
      </c>
      <c r="L394" s="52" t="e">
        <f t="shared" ca="1" si="55"/>
        <v>#N/A</v>
      </c>
      <c r="M394" s="44">
        <f ca="1">AVERAGE($K$4:K394)</f>
        <v>32.209718670076732</v>
      </c>
      <c r="N394" s="44">
        <f ca="1">M394 + 1.96 * _xlfn.STDEV.P($M$4:M394)/SQRT(COUNT($M$4:M394))</f>
        <v>32.252888958215472</v>
      </c>
      <c r="O394" s="44">
        <f ca="1">M394 - 1.96 * _xlfn.STDEV.P($M$4:M394)/SQRT(COUNT($M$4:M394))</f>
        <v>32.166548381937993</v>
      </c>
      <c r="P394" s="44" t="e">
        <f ca="1">AVERAGE($L$4:L394)</f>
        <v>#N/A</v>
      </c>
      <c r="Q394" s="44" t="e">
        <f ca="1">P394 + 1.96 * _xlfn.STDEV.P($P$4:P394)/SQRT(COUNT($P$4:P394))</f>
        <v>#N/A</v>
      </c>
      <c r="R394" s="44" t="e">
        <f ca="1">P394 - 1.96 * _xlfn.STDEV.P($P$4:P394)/SQRT(COUNT($P$4:P394))</f>
        <v>#N/A</v>
      </c>
    </row>
    <row r="395" spans="1:18" ht="14.5" x14ac:dyDescent="0.35">
      <c r="A395" s="47">
        <v>392</v>
      </c>
      <c r="B395" s="48">
        <f t="shared" ca="1" si="48"/>
        <v>0.34914548128350947</v>
      </c>
      <c r="C395" s="49">
        <f ca="1">RANDBETWEEN(0,VLOOKUP($B395,IBusJSQ!$E$6:$G$24,3,TRUE))</f>
        <v>6</v>
      </c>
      <c r="D395" s="44">
        <f ca="1">RANDBETWEEN(0,VLOOKUP($B395,ItrainJSQ!$F$5:$G$9,2,TRUE))</f>
        <v>4</v>
      </c>
      <c r="E395" s="44" t="e">
        <f ca="1">RANDBETWEEN(0,VLOOKUP($B395,ItrainNP!$G$11:$G$16,2,TRUE))</f>
        <v>#N/A</v>
      </c>
      <c r="F395" s="44">
        <f t="shared" ca="1" si="49"/>
        <v>25</v>
      </c>
      <c r="G395" s="44">
        <f t="shared" ca="1" si="50"/>
        <v>8</v>
      </c>
      <c r="H395" s="44">
        <f t="shared" ca="1" si="51"/>
        <v>4</v>
      </c>
      <c r="I395" s="50">
        <f t="shared" ca="1" si="52"/>
        <v>0.37067325906128723</v>
      </c>
      <c r="J395" s="50" t="e">
        <f t="shared" ca="1" si="53"/>
        <v>#N/A</v>
      </c>
      <c r="K395" s="52">
        <f t="shared" ca="1" si="54"/>
        <v>30.999999999999972</v>
      </c>
      <c r="L395" s="52" t="e">
        <f t="shared" ca="1" si="55"/>
        <v>#N/A</v>
      </c>
      <c r="M395" s="44">
        <f ca="1">AVERAGE($K$4:K395)</f>
        <v>32.206632653061227</v>
      </c>
      <c r="N395" s="44">
        <f ca="1">M395 + 1.96 * _xlfn.STDEV.P($M$4:M395)/SQRT(COUNT($M$4:M395))</f>
        <v>32.24970347540286</v>
      </c>
      <c r="O395" s="44">
        <f ca="1">M395 - 1.96 * _xlfn.STDEV.P($M$4:M395)/SQRT(COUNT($M$4:M395))</f>
        <v>32.163561830719594</v>
      </c>
      <c r="P395" s="44" t="e">
        <f ca="1">AVERAGE($L$4:L395)</f>
        <v>#N/A</v>
      </c>
      <c r="Q395" s="44" t="e">
        <f ca="1">P395 + 1.96 * _xlfn.STDEV.P($P$4:P395)/SQRT(COUNT($P$4:P395))</f>
        <v>#N/A</v>
      </c>
      <c r="R395" s="44" t="e">
        <f ca="1">P395 - 1.96 * _xlfn.STDEV.P($P$4:P395)/SQRT(COUNT($P$4:P395))</f>
        <v>#N/A</v>
      </c>
    </row>
    <row r="396" spans="1:18" ht="14.5" x14ac:dyDescent="0.35">
      <c r="A396" s="47">
        <v>393</v>
      </c>
      <c r="B396" s="48">
        <f t="shared" ca="1" si="48"/>
        <v>0.5165630797472418</v>
      </c>
      <c r="C396" s="49">
        <f ca="1">RANDBETWEEN(0,VLOOKUP($B396,IBusJSQ!$E$6:$G$24,3,TRUE))</f>
        <v>2</v>
      </c>
      <c r="D396" s="44">
        <f ca="1">RANDBETWEEN(0,VLOOKUP($B396,ItrainJSQ!$F$5:$G$9,2,TRUE))</f>
        <v>2</v>
      </c>
      <c r="E396" s="44" t="e">
        <f ca="1">RANDBETWEEN(0,VLOOKUP($B396,ItrainNP!$G$11:$G$16,2,TRUE))</f>
        <v>#N/A</v>
      </c>
      <c r="F396" s="44">
        <f t="shared" ca="1" si="49"/>
        <v>26</v>
      </c>
      <c r="G396" s="44">
        <f t="shared" ca="1" si="50"/>
        <v>8</v>
      </c>
      <c r="H396" s="44">
        <f t="shared" ca="1" si="51"/>
        <v>4</v>
      </c>
      <c r="I396" s="50">
        <f t="shared" ca="1" si="52"/>
        <v>0.53600752419168629</v>
      </c>
      <c r="J396" s="50" t="e">
        <f t="shared" ca="1" si="53"/>
        <v>#N/A</v>
      </c>
      <c r="K396" s="52">
        <f t="shared" ca="1" si="54"/>
        <v>28.00000000000006</v>
      </c>
      <c r="L396" s="52" t="e">
        <f t="shared" ca="1" si="55"/>
        <v>#N/A</v>
      </c>
      <c r="M396" s="44">
        <f ca="1">AVERAGE($K$4:K396)</f>
        <v>32.195928753180667</v>
      </c>
      <c r="N396" s="44">
        <f ca="1">M396 + 1.96 * _xlfn.STDEV.P($M$4:M396)/SQRT(COUNT($M$4:M396))</f>
        <v>32.23890177517513</v>
      </c>
      <c r="O396" s="44">
        <f ca="1">M396 - 1.96 * _xlfn.STDEV.P($M$4:M396)/SQRT(COUNT($M$4:M396))</f>
        <v>32.152955731186204</v>
      </c>
      <c r="P396" s="44" t="e">
        <f ca="1">AVERAGE($L$4:L396)</f>
        <v>#N/A</v>
      </c>
      <c r="Q396" s="44" t="e">
        <f ca="1">P396 + 1.96 * _xlfn.STDEV.P($P$4:P396)/SQRT(COUNT($P$4:P396))</f>
        <v>#N/A</v>
      </c>
      <c r="R396" s="44" t="e">
        <f ca="1">P396 - 1.96 * _xlfn.STDEV.P($P$4:P396)/SQRT(COUNT($P$4:P396))</f>
        <v>#N/A</v>
      </c>
    </row>
    <row r="397" spans="1:18" ht="14.5" x14ac:dyDescent="0.35">
      <c r="A397" s="47">
        <v>394</v>
      </c>
      <c r="B397" s="48">
        <f t="shared" ca="1" si="48"/>
        <v>0.70249453110464577</v>
      </c>
      <c r="C397" s="49">
        <f ca="1">RANDBETWEEN(0,VLOOKUP($B397,IBusJSQ!$E$6:$G$24,3,TRUE))</f>
        <v>0</v>
      </c>
      <c r="D397" s="44">
        <f ca="1">RANDBETWEEN(0,VLOOKUP($B397,ItrainJSQ!$F$5:$G$9,2,TRUE))</f>
        <v>2</v>
      </c>
      <c r="E397" s="44" t="e">
        <f ca="1">RANDBETWEEN(0,VLOOKUP($B397,ItrainNP!$G$11:$G$16,2,TRUE))</f>
        <v>#N/A</v>
      </c>
      <c r="F397" s="44">
        <f t="shared" ca="1" si="49"/>
        <v>25</v>
      </c>
      <c r="G397" s="44">
        <f t="shared" ca="1" si="50"/>
        <v>8</v>
      </c>
      <c r="H397" s="44">
        <f t="shared" ca="1" si="51"/>
        <v>4</v>
      </c>
      <c r="I397" s="50">
        <f t="shared" ca="1" si="52"/>
        <v>0.71985564221575693</v>
      </c>
      <c r="J397" s="50" t="e">
        <f t="shared" ca="1" si="53"/>
        <v>#N/A</v>
      </c>
      <c r="K397" s="52">
        <f t="shared" ca="1" si="54"/>
        <v>25.000000000000071</v>
      </c>
      <c r="L397" s="52" t="e">
        <f t="shared" ca="1" si="55"/>
        <v>#N/A</v>
      </c>
      <c r="M397" s="44">
        <f ca="1">AVERAGE($K$4:K397)</f>
        <v>32.177664974619297</v>
      </c>
      <c r="N397" s="44">
        <f ca="1">M397 + 1.96 * _xlfn.STDEV.P($M$4:M397)/SQRT(COUNT($M$4:M397))</f>
        <v>32.220542845599603</v>
      </c>
      <c r="O397" s="44">
        <f ca="1">M397 - 1.96 * _xlfn.STDEV.P($M$4:M397)/SQRT(COUNT($M$4:M397))</f>
        <v>32.134787103638992</v>
      </c>
      <c r="P397" s="44" t="e">
        <f ca="1">AVERAGE($L$4:L397)</f>
        <v>#N/A</v>
      </c>
      <c r="Q397" s="44" t="e">
        <f ca="1">P397 + 1.96 * _xlfn.STDEV.P($P$4:P397)/SQRT(COUNT($P$4:P397))</f>
        <v>#N/A</v>
      </c>
      <c r="R397" s="44" t="e">
        <f ca="1">P397 - 1.96 * _xlfn.STDEV.P($P$4:P397)/SQRT(COUNT($P$4:P397))</f>
        <v>#N/A</v>
      </c>
    </row>
    <row r="398" spans="1:18" ht="14.5" x14ac:dyDescent="0.35">
      <c r="A398" s="47">
        <v>395</v>
      </c>
      <c r="B398" s="48">
        <f t="shared" ca="1" si="48"/>
        <v>0.86839136030999708</v>
      </c>
      <c r="C398" s="49">
        <f ca="1">RANDBETWEEN(0,VLOOKUP($B398,IBusJSQ!$E$6:$G$24,3,TRUE))</f>
        <v>3</v>
      </c>
      <c r="D398" s="44">
        <f ca="1">RANDBETWEEN(0,VLOOKUP($B398,ItrainJSQ!$F$5:$G$9,2,TRUE))</f>
        <v>11582</v>
      </c>
      <c r="E398" s="44" t="e">
        <f ca="1">RANDBETWEEN(0,VLOOKUP($B398,ItrainNP!$G$11:$G$16,2,TRUE))</f>
        <v>#N/A</v>
      </c>
      <c r="F398" s="44">
        <f t="shared" ca="1" si="49"/>
        <v>28</v>
      </c>
      <c r="G398" s="44">
        <f t="shared" ca="1" si="50"/>
        <v>7</v>
      </c>
      <c r="H398" s="44">
        <f t="shared" ca="1" si="51"/>
        <v>4</v>
      </c>
      <c r="I398" s="50">
        <f t="shared" ca="1" si="52"/>
        <v>0.8899191380877749</v>
      </c>
      <c r="J398" s="50" t="e">
        <f t="shared" ca="1" si="53"/>
        <v>#N/A</v>
      </c>
      <c r="K398" s="52">
        <f t="shared" ca="1" si="54"/>
        <v>31.00000000000005</v>
      </c>
      <c r="L398" s="52" t="e">
        <f t="shared" ca="1" si="55"/>
        <v>#N/A</v>
      </c>
      <c r="M398" s="44">
        <f ca="1">AVERAGE($K$4:K398)</f>
        <v>32.174683544303804</v>
      </c>
      <c r="N398" s="44">
        <f ca="1">M398 + 1.96 * _xlfn.STDEV.P($M$4:M398)/SQRT(COUNT($M$4:M398))</f>
        <v>32.217467049185451</v>
      </c>
      <c r="O398" s="44">
        <f ca="1">M398 - 1.96 * _xlfn.STDEV.P($M$4:M398)/SQRT(COUNT($M$4:M398))</f>
        <v>32.131900039422156</v>
      </c>
      <c r="P398" s="44" t="e">
        <f ca="1">AVERAGE($L$4:L398)</f>
        <v>#N/A</v>
      </c>
      <c r="Q398" s="44" t="e">
        <f ca="1">P398 + 1.96 * _xlfn.STDEV.P($P$4:P398)/SQRT(COUNT($P$4:P398))</f>
        <v>#N/A</v>
      </c>
      <c r="R398" s="44" t="e">
        <f ca="1">P398 - 1.96 * _xlfn.STDEV.P($P$4:P398)/SQRT(COUNT($P$4:P398))</f>
        <v>#N/A</v>
      </c>
    </row>
    <row r="399" spans="1:18" ht="14.5" x14ac:dyDescent="0.35">
      <c r="A399" s="47">
        <v>396</v>
      </c>
      <c r="B399" s="48">
        <f t="shared" ca="1" si="48"/>
        <v>0.45681651417546393</v>
      </c>
      <c r="C399" s="49">
        <f ca="1">RANDBETWEEN(0,VLOOKUP($B399,IBusJSQ!$E$6:$G$24,3,TRUE))</f>
        <v>0</v>
      </c>
      <c r="D399" s="44">
        <f ca="1">RANDBETWEEN(0,VLOOKUP($B399,ItrainJSQ!$F$5:$G$9,2,TRUE))</f>
        <v>1</v>
      </c>
      <c r="E399" s="44" t="e">
        <f ca="1">RANDBETWEEN(0,VLOOKUP($B399,ItrainNP!$G$11:$G$16,2,TRUE))</f>
        <v>#N/A</v>
      </c>
      <c r="F399" s="44">
        <f t="shared" ca="1" si="49"/>
        <v>24</v>
      </c>
      <c r="G399" s="44">
        <f t="shared" ca="1" si="50"/>
        <v>7</v>
      </c>
      <c r="H399" s="44">
        <f t="shared" ca="1" si="51"/>
        <v>4</v>
      </c>
      <c r="I399" s="50">
        <f t="shared" ca="1" si="52"/>
        <v>0.47348318084213059</v>
      </c>
      <c r="J399" s="50" t="e">
        <f t="shared" ca="1" si="53"/>
        <v>#N/A</v>
      </c>
      <c r="K399" s="52">
        <f t="shared" ca="1" si="54"/>
        <v>23.999999999999993</v>
      </c>
      <c r="L399" s="52" t="e">
        <f t="shared" ca="1" si="55"/>
        <v>#N/A</v>
      </c>
      <c r="M399" s="44">
        <f ca="1">AVERAGE($K$4:K399)</f>
        <v>32.154040404040408</v>
      </c>
      <c r="N399" s="44">
        <f ca="1">M399 + 1.96 * _xlfn.STDEV.P($M$4:M399)/SQRT(COUNT($M$4:M399))</f>
        <v>32.196732685214606</v>
      </c>
      <c r="O399" s="44">
        <f ca="1">M399 - 1.96 * _xlfn.STDEV.P($M$4:M399)/SQRT(COUNT($M$4:M399))</f>
        <v>32.111348122866211</v>
      </c>
      <c r="P399" s="44" t="e">
        <f ca="1">AVERAGE($L$4:L399)</f>
        <v>#N/A</v>
      </c>
      <c r="Q399" s="44" t="e">
        <f ca="1">P399 + 1.96 * _xlfn.STDEV.P($P$4:P399)/SQRT(COUNT($P$4:P399))</f>
        <v>#N/A</v>
      </c>
      <c r="R399" s="44" t="e">
        <f ca="1">P399 - 1.96 * _xlfn.STDEV.P($P$4:P399)/SQRT(COUNT($P$4:P399))</f>
        <v>#N/A</v>
      </c>
    </row>
    <row r="400" spans="1:18" ht="14.5" x14ac:dyDescent="0.35">
      <c r="A400" s="47">
        <v>397</v>
      </c>
      <c r="B400" s="48">
        <f t="shared" ca="1" si="48"/>
        <v>0.41847530688168455</v>
      </c>
      <c r="C400" s="49">
        <f ca="1">RANDBETWEEN(0,VLOOKUP($B400,IBusJSQ!$E$6:$G$24,3,TRUE))</f>
        <v>2</v>
      </c>
      <c r="D400" s="44">
        <f ca="1">RANDBETWEEN(0,VLOOKUP($B400,ItrainJSQ!$F$5:$G$9,2,TRUE))</f>
        <v>1</v>
      </c>
      <c r="E400" s="44" t="e">
        <f ca="1">RANDBETWEEN(0,VLOOKUP($B400,ItrainNP!$G$11:$G$16,2,TRUE))</f>
        <v>#N/A</v>
      </c>
      <c r="F400" s="44">
        <f t="shared" ca="1" si="49"/>
        <v>29</v>
      </c>
      <c r="G400" s="44">
        <f t="shared" ca="1" si="50"/>
        <v>7</v>
      </c>
      <c r="H400" s="44">
        <f t="shared" ca="1" si="51"/>
        <v>4</v>
      </c>
      <c r="I400" s="50">
        <f t="shared" ca="1" si="52"/>
        <v>0.44000308465946231</v>
      </c>
      <c r="J400" s="50" t="e">
        <f t="shared" ca="1" si="53"/>
        <v>#N/A</v>
      </c>
      <c r="K400" s="52">
        <f t="shared" ca="1" si="54"/>
        <v>30.999999999999972</v>
      </c>
      <c r="L400" s="52" t="e">
        <f t="shared" ca="1" si="55"/>
        <v>#N/A</v>
      </c>
      <c r="M400" s="44">
        <f ca="1">AVERAGE($K$4:K400)</f>
        <v>32.151133501259451</v>
      </c>
      <c r="N400" s="44">
        <f ca="1">M400 + 1.96 * _xlfn.STDEV.P($M$4:M400)/SQRT(COUNT($M$4:M400))</f>
        <v>32.193735330729687</v>
      </c>
      <c r="O400" s="44">
        <f ca="1">M400 - 1.96 * _xlfn.STDEV.P($M$4:M400)/SQRT(COUNT($M$4:M400))</f>
        <v>32.108531671789216</v>
      </c>
      <c r="P400" s="44" t="e">
        <f ca="1">AVERAGE($L$4:L400)</f>
        <v>#N/A</v>
      </c>
      <c r="Q400" s="44" t="e">
        <f ca="1">P400 + 1.96 * _xlfn.STDEV.P($P$4:P400)/SQRT(COUNT($P$4:P400))</f>
        <v>#N/A</v>
      </c>
      <c r="R400" s="44" t="e">
        <f ca="1">P400 - 1.96 * _xlfn.STDEV.P($P$4:P400)/SQRT(COUNT($P$4:P400))</f>
        <v>#N/A</v>
      </c>
    </row>
    <row r="401" spans="1:18" ht="14.5" x14ac:dyDescent="0.35">
      <c r="A401" s="47">
        <v>398</v>
      </c>
      <c r="B401" s="48">
        <f t="shared" ca="1" si="48"/>
        <v>0.43484593561594453</v>
      </c>
      <c r="C401" s="49">
        <f ca="1">RANDBETWEEN(0,VLOOKUP($B401,IBusJSQ!$E$6:$G$24,3,TRUE))</f>
        <v>6</v>
      </c>
      <c r="D401" s="44">
        <f ca="1">RANDBETWEEN(0,VLOOKUP($B401,ItrainJSQ!$F$5:$G$9,2,TRUE))</f>
        <v>2</v>
      </c>
      <c r="E401" s="44" t="e">
        <f ca="1">RANDBETWEEN(0,VLOOKUP($B401,ItrainNP!$G$11:$G$16,2,TRUE))</f>
        <v>#N/A</v>
      </c>
      <c r="F401" s="44">
        <f t="shared" ca="1" si="49"/>
        <v>27</v>
      </c>
      <c r="G401" s="44">
        <f t="shared" ca="1" si="50"/>
        <v>8</v>
      </c>
      <c r="H401" s="44">
        <f t="shared" ca="1" si="51"/>
        <v>5</v>
      </c>
      <c r="I401" s="50">
        <f t="shared" ca="1" si="52"/>
        <v>0.45776260228261123</v>
      </c>
      <c r="J401" s="50" t="e">
        <f t="shared" ca="1" si="53"/>
        <v>#N/A</v>
      </c>
      <c r="K401" s="52">
        <f t="shared" ca="1" si="54"/>
        <v>33.000000000000043</v>
      </c>
      <c r="L401" s="52" t="e">
        <f t="shared" ca="1" si="55"/>
        <v>#N/A</v>
      </c>
      <c r="M401" s="44">
        <f ca="1">AVERAGE($K$4:K401)</f>
        <v>32.153266331658294</v>
      </c>
      <c r="N401" s="44">
        <f ca="1">M401 + 1.96 * _xlfn.STDEV.P($M$4:M401)/SQRT(COUNT($M$4:M401))</f>
        <v>32.195777776625349</v>
      </c>
      <c r="O401" s="44">
        <f ca="1">M401 - 1.96 * _xlfn.STDEV.P($M$4:M401)/SQRT(COUNT($M$4:M401))</f>
        <v>32.11075488669124</v>
      </c>
      <c r="P401" s="44" t="e">
        <f ca="1">AVERAGE($L$4:L401)</f>
        <v>#N/A</v>
      </c>
      <c r="Q401" s="44" t="e">
        <f ca="1">P401 + 1.96 * _xlfn.STDEV.P($P$4:P401)/SQRT(COUNT($P$4:P401))</f>
        <v>#N/A</v>
      </c>
      <c r="R401" s="44" t="e">
        <f ca="1">P401 - 1.96 * _xlfn.STDEV.P($P$4:P401)/SQRT(COUNT($P$4:P401))</f>
        <v>#N/A</v>
      </c>
    </row>
    <row r="402" spans="1:18" ht="14.5" x14ac:dyDescent="0.35">
      <c r="A402" s="47">
        <v>399</v>
      </c>
      <c r="B402" s="48">
        <f t="shared" ca="1" si="48"/>
        <v>0.41568032861355392</v>
      </c>
      <c r="C402" s="49">
        <f ca="1">RANDBETWEEN(0,VLOOKUP($B402,IBusJSQ!$E$6:$G$24,3,TRUE))</f>
        <v>2</v>
      </c>
      <c r="D402" s="44">
        <f ca="1">RANDBETWEEN(0,VLOOKUP($B402,ItrainJSQ!$F$5:$G$9,2,TRUE))</f>
        <v>4</v>
      </c>
      <c r="E402" s="44" t="e">
        <f ca="1">RANDBETWEEN(0,VLOOKUP($B402,ItrainNP!$G$11:$G$16,2,TRUE))</f>
        <v>#N/A</v>
      </c>
      <c r="F402" s="44">
        <f t="shared" ca="1" si="49"/>
        <v>29</v>
      </c>
      <c r="G402" s="44">
        <f t="shared" ca="1" si="50"/>
        <v>7</v>
      </c>
      <c r="H402" s="44">
        <f t="shared" ca="1" si="51"/>
        <v>4</v>
      </c>
      <c r="I402" s="50">
        <f t="shared" ca="1" si="52"/>
        <v>0.43720810639133167</v>
      </c>
      <c r="J402" s="50" t="e">
        <f t="shared" ca="1" si="53"/>
        <v>#N/A</v>
      </c>
      <c r="K402" s="52">
        <f t="shared" ca="1" si="54"/>
        <v>30.999999999999972</v>
      </c>
      <c r="L402" s="52" t="e">
        <f t="shared" ca="1" si="55"/>
        <v>#N/A</v>
      </c>
      <c r="M402" s="44">
        <f ca="1">AVERAGE($K$4:K402)</f>
        <v>32.150375939849631</v>
      </c>
      <c r="N402" s="44">
        <f ca="1">M402 + 1.96 * _xlfn.STDEV.P($M$4:M402)/SQRT(COUNT($M$4:M402))</f>
        <v>32.192797761761803</v>
      </c>
      <c r="O402" s="44">
        <f ca="1">M402 - 1.96 * _xlfn.STDEV.P($M$4:M402)/SQRT(COUNT($M$4:M402))</f>
        <v>32.10795411793746</v>
      </c>
      <c r="P402" s="44" t="e">
        <f ca="1">AVERAGE($L$4:L402)</f>
        <v>#N/A</v>
      </c>
      <c r="Q402" s="44" t="e">
        <f ca="1">P402 + 1.96 * _xlfn.STDEV.P($P$4:P402)/SQRT(COUNT($P$4:P402))</f>
        <v>#N/A</v>
      </c>
      <c r="R402" s="44" t="e">
        <f ca="1">P402 - 1.96 * _xlfn.STDEV.P($P$4:P402)/SQRT(COUNT($P$4:P402))</f>
        <v>#N/A</v>
      </c>
    </row>
    <row r="403" spans="1:18" ht="14.5" x14ac:dyDescent="0.35">
      <c r="A403" s="47">
        <v>400</v>
      </c>
      <c r="B403" s="48">
        <f t="shared" ca="1" si="48"/>
        <v>0.38865625943710763</v>
      </c>
      <c r="C403" s="49">
        <f ca="1">RANDBETWEEN(0,VLOOKUP($B403,IBusJSQ!$E$6:$G$24,3,TRUE))</f>
        <v>6</v>
      </c>
      <c r="D403" s="44">
        <f ca="1">RANDBETWEEN(0,VLOOKUP($B403,ItrainJSQ!$F$5:$G$9,2,TRUE))</f>
        <v>3</v>
      </c>
      <c r="E403" s="44" t="e">
        <f ca="1">RANDBETWEEN(0,VLOOKUP($B403,ItrainNP!$G$11:$G$16,2,TRUE))</f>
        <v>#N/A</v>
      </c>
      <c r="F403" s="44">
        <f t="shared" ca="1" si="49"/>
        <v>28</v>
      </c>
      <c r="G403" s="44">
        <f t="shared" ca="1" si="50"/>
        <v>8</v>
      </c>
      <c r="H403" s="44">
        <f t="shared" ca="1" si="51"/>
        <v>5</v>
      </c>
      <c r="I403" s="50">
        <f t="shared" ca="1" si="52"/>
        <v>0.41226737054821871</v>
      </c>
      <c r="J403" s="50" t="e">
        <f t="shared" ca="1" si="53"/>
        <v>#N/A</v>
      </c>
      <c r="K403" s="52">
        <f t="shared" ca="1" si="54"/>
        <v>33.999999999999957</v>
      </c>
      <c r="L403" s="52" t="e">
        <f t="shared" ca="1" si="55"/>
        <v>#N/A</v>
      </c>
      <c r="M403" s="44">
        <f ca="1">AVERAGE($K$4:K403)</f>
        <v>32.155000000000001</v>
      </c>
      <c r="N403" s="44">
        <f ca="1">M403 + 1.96 * _xlfn.STDEV.P($M$4:M403)/SQRT(COUNT($M$4:M403))</f>
        <v>32.197331924677449</v>
      </c>
      <c r="O403" s="44">
        <f ca="1">M403 - 1.96 * _xlfn.STDEV.P($M$4:M403)/SQRT(COUNT($M$4:M403))</f>
        <v>32.112668075322553</v>
      </c>
      <c r="P403" s="44" t="e">
        <f ca="1">AVERAGE($L$4:L403)</f>
        <v>#N/A</v>
      </c>
      <c r="Q403" s="44" t="e">
        <f ca="1">P403 + 1.96 * _xlfn.STDEV.P($P$4:P403)/SQRT(COUNT($P$4:P403))</f>
        <v>#N/A</v>
      </c>
      <c r="R403" s="44" t="e">
        <f ca="1">P403 - 1.96 * _xlfn.STDEV.P($P$4:P403)/SQRT(COUNT($P$4:P403))</f>
        <v>#N/A</v>
      </c>
    </row>
    <row r="404" spans="1:18" ht="14.5" x14ac:dyDescent="0.35">
      <c r="A404" s="47">
        <v>401</v>
      </c>
      <c r="B404" s="48">
        <f t="shared" ca="1" si="48"/>
        <v>0.42958293478877452</v>
      </c>
      <c r="C404" s="49">
        <f ca="1">RANDBETWEEN(0,VLOOKUP($B404,IBusJSQ!$E$6:$G$24,3,TRUE))</f>
        <v>1</v>
      </c>
      <c r="D404" s="44">
        <f ca="1">RANDBETWEEN(0,VLOOKUP($B404,ItrainJSQ!$F$5:$G$9,2,TRUE))</f>
        <v>0</v>
      </c>
      <c r="E404" s="44" t="e">
        <f ca="1">RANDBETWEEN(0,VLOOKUP($B404,ItrainNP!$G$11:$G$16,2,TRUE))</f>
        <v>#N/A</v>
      </c>
      <c r="F404" s="44">
        <f t="shared" ca="1" si="49"/>
        <v>25</v>
      </c>
      <c r="G404" s="44">
        <f t="shared" ca="1" si="50"/>
        <v>8</v>
      </c>
      <c r="H404" s="44">
        <f t="shared" ca="1" si="51"/>
        <v>5</v>
      </c>
      <c r="I404" s="50">
        <f t="shared" ca="1" si="52"/>
        <v>0.44763849034433006</v>
      </c>
      <c r="J404" s="50" t="e">
        <f t="shared" ca="1" si="53"/>
        <v>#N/A</v>
      </c>
      <c r="K404" s="52">
        <f t="shared" ca="1" si="54"/>
        <v>25.999999999999986</v>
      </c>
      <c r="L404" s="52" t="e">
        <f t="shared" ca="1" si="55"/>
        <v>#N/A</v>
      </c>
      <c r="M404" s="44">
        <f ca="1">AVERAGE($K$4:K404)</f>
        <v>32.13965087281796</v>
      </c>
      <c r="N404" s="44">
        <f ca="1">M404 + 1.96 * _xlfn.STDEV.P($M$4:M404)/SQRT(COUNT($M$4:M404))</f>
        <v>32.181895392621179</v>
      </c>
      <c r="O404" s="44">
        <f ca="1">M404 - 1.96 * _xlfn.STDEV.P($M$4:M404)/SQRT(COUNT($M$4:M404))</f>
        <v>32.09740635301474</v>
      </c>
      <c r="P404" s="44" t="e">
        <f ca="1">AVERAGE($L$4:L404)</f>
        <v>#N/A</v>
      </c>
      <c r="Q404" s="44" t="e">
        <f ca="1">P404 + 1.96 * _xlfn.STDEV.P($P$4:P404)/SQRT(COUNT($P$4:P404))</f>
        <v>#N/A</v>
      </c>
      <c r="R404" s="44" t="e">
        <f ca="1">P404 - 1.96 * _xlfn.STDEV.P($P$4:P404)/SQRT(COUNT($P$4:P404))</f>
        <v>#N/A</v>
      </c>
    </row>
    <row r="405" spans="1:18" ht="14.5" x14ac:dyDescent="0.35">
      <c r="A405" s="47">
        <v>402</v>
      </c>
      <c r="B405" s="48">
        <f t="shared" ca="1" si="48"/>
        <v>0.78634528421829852</v>
      </c>
      <c r="C405" s="49">
        <f ca="1">RANDBETWEEN(0,VLOOKUP($B405,IBusJSQ!$E$6:$G$24,3,TRUE))</f>
        <v>7</v>
      </c>
      <c r="D405" s="44">
        <f ca="1">RANDBETWEEN(0,VLOOKUP($B405,ItrainJSQ!$F$5:$G$9,2,TRUE))</f>
        <v>32969</v>
      </c>
      <c r="E405" s="44" t="e">
        <f ca="1">RANDBETWEEN(0,VLOOKUP($B405,ItrainNP!$G$11:$G$16,2,TRUE))</f>
        <v>#N/A</v>
      </c>
      <c r="F405" s="44">
        <f t="shared" ca="1" si="49"/>
        <v>25</v>
      </c>
      <c r="G405" s="44">
        <f t="shared" ca="1" si="50"/>
        <v>8</v>
      </c>
      <c r="H405" s="44">
        <f t="shared" ca="1" si="51"/>
        <v>4</v>
      </c>
      <c r="I405" s="50">
        <f t="shared" ca="1" si="52"/>
        <v>0.80856750644052078</v>
      </c>
      <c r="J405" s="50" t="e">
        <f t="shared" ca="1" si="53"/>
        <v>#N/A</v>
      </c>
      <c r="K405" s="52">
        <f t="shared" ca="1" si="54"/>
        <v>32.000000000000043</v>
      </c>
      <c r="L405" s="52" t="e">
        <f t="shared" ca="1" si="55"/>
        <v>#N/A</v>
      </c>
      <c r="M405" s="44">
        <f ca="1">AVERAGE($K$4:K405)</f>
        <v>32.139303482587067</v>
      </c>
      <c r="N405" s="44">
        <f ca="1">M405 + 1.96 * _xlfn.STDEV.P($M$4:M405)/SQRT(COUNT($M$4:M405))</f>
        <v>32.181460983997638</v>
      </c>
      <c r="O405" s="44">
        <f ca="1">M405 - 1.96 * _xlfn.STDEV.P($M$4:M405)/SQRT(COUNT($M$4:M405))</f>
        <v>32.097145981176496</v>
      </c>
      <c r="P405" s="44" t="e">
        <f ca="1">AVERAGE($L$4:L405)</f>
        <v>#N/A</v>
      </c>
      <c r="Q405" s="44" t="e">
        <f ca="1">P405 + 1.96 * _xlfn.STDEV.P($P$4:P405)/SQRT(COUNT($P$4:P405))</f>
        <v>#N/A</v>
      </c>
      <c r="R405" s="44" t="e">
        <f ca="1">P405 - 1.96 * _xlfn.STDEV.P($P$4:P405)/SQRT(COUNT($P$4:P405))</f>
        <v>#N/A</v>
      </c>
    </row>
    <row r="406" spans="1:18" ht="14.5" x14ac:dyDescent="0.35">
      <c r="A406" s="47">
        <v>403</v>
      </c>
      <c r="B406" s="48">
        <f t="shared" ca="1" si="48"/>
        <v>0.5032758196472118</v>
      </c>
      <c r="C406" s="49">
        <f ca="1">RANDBETWEEN(0,VLOOKUP($B406,IBusJSQ!$E$6:$G$24,3,TRUE))</f>
        <v>6</v>
      </c>
      <c r="D406" s="44">
        <f ca="1">RANDBETWEEN(0,VLOOKUP($B406,ItrainJSQ!$F$5:$G$9,2,TRUE))</f>
        <v>1</v>
      </c>
      <c r="E406" s="44" t="e">
        <f ca="1">RANDBETWEEN(0,VLOOKUP($B406,ItrainNP!$G$11:$G$16,2,TRUE))</f>
        <v>#N/A</v>
      </c>
      <c r="F406" s="44">
        <f t="shared" ca="1" si="49"/>
        <v>24</v>
      </c>
      <c r="G406" s="44">
        <f t="shared" ca="1" si="50"/>
        <v>7</v>
      </c>
      <c r="H406" s="44">
        <f t="shared" ca="1" si="51"/>
        <v>5</v>
      </c>
      <c r="I406" s="50">
        <f t="shared" ca="1" si="52"/>
        <v>0.52410915298054517</v>
      </c>
      <c r="J406" s="50" t="e">
        <f t="shared" ca="1" si="53"/>
        <v>#N/A</v>
      </c>
      <c r="K406" s="52">
        <f t="shared" ca="1" si="54"/>
        <v>30.000000000000053</v>
      </c>
      <c r="L406" s="52" t="e">
        <f t="shared" ca="1" si="55"/>
        <v>#N/A</v>
      </c>
      <c r="M406" s="44">
        <f ca="1">AVERAGE($K$4:K406)</f>
        <v>32.133995037220849</v>
      </c>
      <c r="N406" s="44">
        <f ca="1">M406 + 1.96 * _xlfn.STDEV.P($M$4:M406)/SQRT(COUNT($M$4:M406))</f>
        <v>32.176066615531752</v>
      </c>
      <c r="O406" s="44">
        <f ca="1">M406 - 1.96 * _xlfn.STDEV.P($M$4:M406)/SQRT(COUNT($M$4:M406))</f>
        <v>32.091923458909946</v>
      </c>
      <c r="P406" s="44" t="e">
        <f ca="1">AVERAGE($L$4:L406)</f>
        <v>#N/A</v>
      </c>
      <c r="Q406" s="44" t="e">
        <f ca="1">P406 + 1.96 * _xlfn.STDEV.P($P$4:P406)/SQRT(COUNT($P$4:P406))</f>
        <v>#N/A</v>
      </c>
      <c r="R406" s="44" t="e">
        <f ca="1">P406 - 1.96 * _xlfn.STDEV.P($P$4:P406)/SQRT(COUNT($P$4:P406))</f>
        <v>#N/A</v>
      </c>
    </row>
    <row r="407" spans="1:18" ht="14.5" x14ac:dyDescent="0.35">
      <c r="A407" s="47">
        <v>404</v>
      </c>
      <c r="B407" s="48">
        <f t="shared" ca="1" si="48"/>
        <v>0.61749028719957744</v>
      </c>
      <c r="C407" s="49">
        <f ca="1">RANDBETWEEN(0,VLOOKUP($B407,IBusJSQ!$E$6:$G$24,3,TRUE))</f>
        <v>11</v>
      </c>
      <c r="D407" s="44">
        <f ca="1">RANDBETWEEN(0,VLOOKUP($B407,ItrainJSQ!$F$5:$G$9,2,TRUE))</f>
        <v>1</v>
      </c>
      <c r="E407" s="44" t="e">
        <f ca="1">RANDBETWEEN(0,VLOOKUP($B407,ItrainNP!$G$11:$G$16,2,TRUE))</f>
        <v>#N/A</v>
      </c>
      <c r="F407" s="44">
        <f t="shared" ca="1" si="49"/>
        <v>26</v>
      </c>
      <c r="G407" s="44">
        <f t="shared" ca="1" si="50"/>
        <v>7</v>
      </c>
      <c r="H407" s="44">
        <f t="shared" ca="1" si="51"/>
        <v>4</v>
      </c>
      <c r="I407" s="50">
        <f t="shared" ca="1" si="52"/>
        <v>0.6431847316440219</v>
      </c>
      <c r="J407" s="50" t="e">
        <f t="shared" ca="1" si="53"/>
        <v>#N/A</v>
      </c>
      <c r="K407" s="52">
        <f t="shared" ca="1" si="54"/>
        <v>37.000000000000028</v>
      </c>
      <c r="L407" s="52" t="e">
        <f t="shared" ca="1" si="55"/>
        <v>#N/A</v>
      </c>
      <c r="M407" s="44">
        <f ca="1">AVERAGE($K$4:K407)</f>
        <v>32.146039603960403</v>
      </c>
      <c r="N407" s="44">
        <f ca="1">M407 + 1.96 * _xlfn.STDEV.P($M$4:M407)/SQRT(COUNT($M$4:M407))</f>
        <v>32.188023890408751</v>
      </c>
      <c r="O407" s="44">
        <f ca="1">M407 - 1.96 * _xlfn.STDEV.P($M$4:M407)/SQRT(COUNT($M$4:M407))</f>
        <v>32.104055317512056</v>
      </c>
      <c r="P407" s="44" t="e">
        <f ca="1">AVERAGE($L$4:L407)</f>
        <v>#N/A</v>
      </c>
      <c r="Q407" s="44" t="e">
        <f ca="1">P407 + 1.96 * _xlfn.STDEV.P($P$4:P407)/SQRT(COUNT($P$4:P407))</f>
        <v>#N/A</v>
      </c>
      <c r="R407" s="44" t="e">
        <f ca="1">P407 - 1.96 * _xlfn.STDEV.P($P$4:P407)/SQRT(COUNT($P$4:P407))</f>
        <v>#N/A</v>
      </c>
    </row>
    <row r="408" spans="1:18" ht="14.5" x14ac:dyDescent="0.35">
      <c r="A408" s="47">
        <v>405</v>
      </c>
      <c r="B408" s="48">
        <f t="shared" ca="1" si="48"/>
        <v>0.84688929448748418</v>
      </c>
      <c r="C408" s="49">
        <f ca="1">RANDBETWEEN(0,VLOOKUP($B408,IBusJSQ!$E$6:$G$24,3,TRUE))</f>
        <v>12</v>
      </c>
      <c r="D408" s="44">
        <f ca="1">RANDBETWEEN(0,VLOOKUP($B408,ItrainJSQ!$F$5:$G$9,2,TRUE))</f>
        <v>1577</v>
      </c>
      <c r="E408" s="44" t="e">
        <f ca="1">RANDBETWEEN(0,VLOOKUP($B408,ItrainNP!$G$11:$G$16,2,TRUE))</f>
        <v>#N/A</v>
      </c>
      <c r="F408" s="44">
        <f t="shared" ca="1" si="49"/>
        <v>24</v>
      </c>
      <c r="G408" s="44">
        <f t="shared" ca="1" si="50"/>
        <v>7</v>
      </c>
      <c r="H408" s="44">
        <f t="shared" ca="1" si="51"/>
        <v>5</v>
      </c>
      <c r="I408" s="50">
        <f t="shared" ca="1" si="52"/>
        <v>0.8718892944874842</v>
      </c>
      <c r="J408" s="50" t="e">
        <f t="shared" ca="1" si="53"/>
        <v>#N/A</v>
      </c>
      <c r="K408" s="52">
        <f t="shared" ca="1" si="54"/>
        <v>36.000000000000028</v>
      </c>
      <c r="L408" s="52" t="e">
        <f t="shared" ca="1" si="55"/>
        <v>#N/A</v>
      </c>
      <c r="M408" s="44">
        <f ca="1">AVERAGE($K$4:K408)</f>
        <v>32.155555555555559</v>
      </c>
      <c r="N408" s="44">
        <f ca="1">M408 + 1.96 * _xlfn.STDEV.P($M$4:M408)/SQRT(COUNT($M$4:M408))</f>
        <v>32.197451617672336</v>
      </c>
      <c r="O408" s="44">
        <f ca="1">M408 - 1.96 * _xlfn.STDEV.P($M$4:M408)/SQRT(COUNT($M$4:M408))</f>
        <v>32.113659493438782</v>
      </c>
      <c r="P408" s="44" t="e">
        <f ca="1">AVERAGE($L$4:L408)</f>
        <v>#N/A</v>
      </c>
      <c r="Q408" s="44" t="e">
        <f ca="1">P408 + 1.96 * _xlfn.STDEV.P($P$4:P408)/SQRT(COUNT($P$4:P408))</f>
        <v>#N/A</v>
      </c>
      <c r="R408" s="44" t="e">
        <f ca="1">P408 - 1.96 * _xlfn.STDEV.P($P$4:P408)/SQRT(COUNT($P$4:P408))</f>
        <v>#N/A</v>
      </c>
    </row>
    <row r="409" spans="1:18" ht="14.5" x14ac:dyDescent="0.35">
      <c r="A409" s="47">
        <v>406</v>
      </c>
      <c r="B409" s="48">
        <f t="shared" ca="1" si="48"/>
        <v>0.38819176704798714</v>
      </c>
      <c r="C409" s="49">
        <f ca="1">RANDBETWEEN(0,VLOOKUP($B409,IBusJSQ!$E$6:$G$24,3,TRUE))</f>
        <v>3</v>
      </c>
      <c r="D409" s="44">
        <f ca="1">RANDBETWEEN(0,VLOOKUP($B409,ItrainJSQ!$F$5:$G$9,2,TRUE))</f>
        <v>1</v>
      </c>
      <c r="E409" s="44" t="e">
        <f ca="1">RANDBETWEEN(0,VLOOKUP($B409,ItrainNP!$G$11:$G$16,2,TRUE))</f>
        <v>#N/A</v>
      </c>
      <c r="F409" s="44">
        <f t="shared" ca="1" si="49"/>
        <v>26</v>
      </c>
      <c r="G409" s="44">
        <f t="shared" ca="1" si="50"/>
        <v>7</v>
      </c>
      <c r="H409" s="44">
        <f t="shared" ca="1" si="51"/>
        <v>5</v>
      </c>
      <c r="I409" s="50">
        <f t="shared" ca="1" si="52"/>
        <v>0.40833065593687601</v>
      </c>
      <c r="J409" s="50" t="e">
        <f t="shared" ca="1" si="53"/>
        <v>#N/A</v>
      </c>
      <c r="K409" s="52">
        <f t="shared" ca="1" si="54"/>
        <v>28.999999999999979</v>
      </c>
      <c r="L409" s="52" t="e">
        <f t="shared" ca="1" si="55"/>
        <v>#N/A</v>
      </c>
      <c r="M409" s="44">
        <f ca="1">AVERAGE($K$4:K409)</f>
        <v>32.14778325123153</v>
      </c>
      <c r="N409" s="44">
        <f ca="1">M409 + 1.96 * _xlfn.STDEV.P($M$4:M409)/SQRT(COUNT($M$4:M409))</f>
        <v>32.189592473350402</v>
      </c>
      <c r="O409" s="44">
        <f ca="1">M409 - 1.96 * _xlfn.STDEV.P($M$4:M409)/SQRT(COUNT($M$4:M409))</f>
        <v>32.105974029112659</v>
      </c>
      <c r="P409" s="44" t="e">
        <f ca="1">AVERAGE($L$4:L409)</f>
        <v>#N/A</v>
      </c>
      <c r="Q409" s="44" t="e">
        <f ca="1">P409 + 1.96 * _xlfn.STDEV.P($P$4:P409)/SQRT(COUNT($P$4:P409))</f>
        <v>#N/A</v>
      </c>
      <c r="R409" s="44" t="e">
        <f ca="1">P409 - 1.96 * _xlfn.STDEV.P($P$4:P409)/SQRT(COUNT($P$4:P409))</f>
        <v>#N/A</v>
      </c>
    </row>
    <row r="410" spans="1:18" ht="14.5" x14ac:dyDescent="0.35">
      <c r="A410" s="47">
        <v>407</v>
      </c>
      <c r="B410" s="48">
        <f t="shared" ca="1" si="48"/>
        <v>0.82474765409871997</v>
      </c>
      <c r="C410" s="49">
        <f ca="1">RANDBETWEEN(0,VLOOKUP($B410,IBusJSQ!$E$6:$G$24,3,TRUE))</f>
        <v>0</v>
      </c>
      <c r="D410" s="44">
        <f ca="1">RANDBETWEEN(0,VLOOKUP($B410,ItrainJSQ!$F$5:$G$9,2,TRUE))</f>
        <v>19007</v>
      </c>
      <c r="E410" s="44" t="e">
        <f ca="1">RANDBETWEEN(0,VLOOKUP($B410,ItrainNP!$G$11:$G$16,2,TRUE))</f>
        <v>#N/A</v>
      </c>
      <c r="F410" s="44">
        <f t="shared" ca="1" si="49"/>
        <v>28</v>
      </c>
      <c r="G410" s="44">
        <f t="shared" ca="1" si="50"/>
        <v>8</v>
      </c>
      <c r="H410" s="44">
        <f t="shared" ca="1" si="51"/>
        <v>4</v>
      </c>
      <c r="I410" s="50">
        <f t="shared" ca="1" si="52"/>
        <v>0.84419209854316446</v>
      </c>
      <c r="J410" s="50" t="e">
        <f t="shared" ca="1" si="53"/>
        <v>#N/A</v>
      </c>
      <c r="K410" s="52">
        <f t="shared" ca="1" si="54"/>
        <v>28.00000000000006</v>
      </c>
      <c r="L410" s="52" t="e">
        <f t="shared" ca="1" si="55"/>
        <v>#N/A</v>
      </c>
      <c r="M410" s="44">
        <f ca="1">AVERAGE($K$4:K410)</f>
        <v>32.137592137592144</v>
      </c>
      <c r="N410" s="44">
        <f ca="1">M410 + 1.96 * _xlfn.STDEV.P($M$4:M410)/SQRT(COUNT($M$4:M410))</f>
        <v>32.179316255625103</v>
      </c>
      <c r="O410" s="44">
        <f ca="1">M410 - 1.96 * _xlfn.STDEV.P($M$4:M410)/SQRT(COUNT($M$4:M410))</f>
        <v>32.095868019559184</v>
      </c>
      <c r="P410" s="44" t="e">
        <f ca="1">AVERAGE($L$4:L410)</f>
        <v>#N/A</v>
      </c>
      <c r="Q410" s="44" t="e">
        <f ca="1">P410 + 1.96 * _xlfn.STDEV.P($P$4:P410)/SQRT(COUNT($P$4:P410))</f>
        <v>#N/A</v>
      </c>
      <c r="R410" s="44" t="e">
        <f ca="1">P410 - 1.96 * _xlfn.STDEV.P($P$4:P410)/SQRT(COUNT($P$4:P410))</f>
        <v>#N/A</v>
      </c>
    </row>
    <row r="411" spans="1:18" ht="14.5" x14ac:dyDescent="0.35">
      <c r="A411" s="47">
        <v>408</v>
      </c>
      <c r="B411" s="48">
        <f t="shared" ca="1" si="48"/>
        <v>0.68524687776077586</v>
      </c>
      <c r="C411" s="49">
        <f ca="1">RANDBETWEEN(0,VLOOKUP($B411,IBusJSQ!$E$6:$G$24,3,TRUE))</f>
        <v>12</v>
      </c>
      <c r="D411" s="44">
        <f ca="1">RANDBETWEEN(0,VLOOKUP($B411,ItrainJSQ!$F$5:$G$9,2,TRUE))</f>
        <v>1</v>
      </c>
      <c r="E411" s="44" t="e">
        <f ca="1">RANDBETWEEN(0,VLOOKUP($B411,ItrainNP!$G$11:$G$16,2,TRUE))</f>
        <v>#N/A</v>
      </c>
      <c r="F411" s="44">
        <f t="shared" ca="1" si="49"/>
        <v>29</v>
      </c>
      <c r="G411" s="44">
        <f t="shared" ca="1" si="50"/>
        <v>7</v>
      </c>
      <c r="H411" s="44">
        <f t="shared" ca="1" si="51"/>
        <v>4</v>
      </c>
      <c r="I411" s="50">
        <f t="shared" ca="1" si="52"/>
        <v>0.7137190999829981</v>
      </c>
      <c r="J411" s="50" t="e">
        <f t="shared" ca="1" si="53"/>
        <v>#N/A</v>
      </c>
      <c r="K411" s="52">
        <f t="shared" ca="1" si="54"/>
        <v>41.000000000000014</v>
      </c>
      <c r="L411" s="52" t="e">
        <f t="shared" ca="1" si="55"/>
        <v>#N/A</v>
      </c>
      <c r="M411" s="44">
        <f ca="1">AVERAGE($K$4:K411)</f>
        <v>32.1593137254902</v>
      </c>
      <c r="N411" s="44">
        <f ca="1">M411 + 1.96 * _xlfn.STDEV.P($M$4:M411)/SQRT(COUNT($M$4:M411))</f>
        <v>32.200950173462736</v>
      </c>
      <c r="O411" s="44">
        <f ca="1">M411 - 1.96 * _xlfn.STDEV.P($M$4:M411)/SQRT(COUNT($M$4:M411))</f>
        <v>32.117677277517664</v>
      </c>
      <c r="P411" s="44" t="e">
        <f ca="1">AVERAGE($L$4:L411)</f>
        <v>#N/A</v>
      </c>
      <c r="Q411" s="44" t="e">
        <f ca="1">P411 + 1.96 * _xlfn.STDEV.P($P$4:P411)/SQRT(COUNT($P$4:P411))</f>
        <v>#N/A</v>
      </c>
      <c r="R411" s="44" t="e">
        <f ca="1">P411 - 1.96 * _xlfn.STDEV.P($P$4:P411)/SQRT(COUNT($P$4:P411))</f>
        <v>#N/A</v>
      </c>
    </row>
    <row r="412" spans="1:18" ht="14.5" x14ac:dyDescent="0.35">
      <c r="A412" s="47">
        <v>409</v>
      </c>
      <c r="B412" s="48">
        <f t="shared" ca="1" si="48"/>
        <v>0.40479965073141333</v>
      </c>
      <c r="C412" s="49">
        <f ca="1">RANDBETWEEN(0,VLOOKUP($B412,IBusJSQ!$E$6:$G$24,3,TRUE))</f>
        <v>1</v>
      </c>
      <c r="D412" s="44">
        <f ca="1">RANDBETWEEN(0,VLOOKUP($B412,ItrainJSQ!$F$5:$G$9,2,TRUE))</f>
        <v>1</v>
      </c>
      <c r="E412" s="44" t="e">
        <f ca="1">RANDBETWEEN(0,VLOOKUP($B412,ItrainNP!$G$11:$G$16,2,TRUE))</f>
        <v>#N/A</v>
      </c>
      <c r="F412" s="44">
        <f t="shared" ca="1" si="49"/>
        <v>28</v>
      </c>
      <c r="G412" s="44">
        <f t="shared" ca="1" si="50"/>
        <v>8</v>
      </c>
      <c r="H412" s="44">
        <f t="shared" ca="1" si="51"/>
        <v>4</v>
      </c>
      <c r="I412" s="50">
        <f t="shared" ca="1" si="52"/>
        <v>0.4249385396203022</v>
      </c>
      <c r="J412" s="50" t="e">
        <f t="shared" ca="1" si="53"/>
        <v>#N/A</v>
      </c>
      <c r="K412" s="52">
        <f t="shared" ca="1" si="54"/>
        <v>28.999999999999979</v>
      </c>
      <c r="L412" s="52" t="e">
        <f t="shared" ca="1" si="55"/>
        <v>#N/A</v>
      </c>
      <c r="M412" s="44">
        <f ca="1">AVERAGE($K$4:K412)</f>
        <v>32.151589242053795</v>
      </c>
      <c r="N412" s="44">
        <f ca="1">M412 + 1.96 * _xlfn.STDEV.P($M$4:M412)/SQRT(COUNT($M$4:M412))</f>
        <v>32.193139364952835</v>
      </c>
      <c r="O412" s="44">
        <f ca="1">M412 - 1.96 * _xlfn.STDEV.P($M$4:M412)/SQRT(COUNT($M$4:M412))</f>
        <v>32.110039119154756</v>
      </c>
      <c r="P412" s="44" t="e">
        <f ca="1">AVERAGE($L$4:L412)</f>
        <v>#N/A</v>
      </c>
      <c r="Q412" s="44" t="e">
        <f ca="1">P412 + 1.96 * _xlfn.STDEV.P($P$4:P412)/SQRT(COUNT($P$4:P412))</f>
        <v>#N/A</v>
      </c>
      <c r="R412" s="44" t="e">
        <f ca="1">P412 - 1.96 * _xlfn.STDEV.P($P$4:P412)/SQRT(COUNT($P$4:P412))</f>
        <v>#N/A</v>
      </c>
    </row>
    <row r="413" spans="1:18" ht="14.5" x14ac:dyDescent="0.35">
      <c r="A413" s="47">
        <v>410</v>
      </c>
      <c r="B413" s="48">
        <f t="shared" ca="1" si="48"/>
        <v>0.58670788338733204</v>
      </c>
      <c r="C413" s="49">
        <f ca="1">RANDBETWEEN(0,VLOOKUP($B413,IBusJSQ!$E$6:$G$24,3,TRUE))</f>
        <v>2</v>
      </c>
      <c r="D413" s="44">
        <f ca="1">RANDBETWEEN(0,VLOOKUP($B413,ItrainJSQ!$F$5:$G$9,2,TRUE))</f>
        <v>0</v>
      </c>
      <c r="E413" s="44" t="e">
        <f ca="1">RANDBETWEEN(0,VLOOKUP($B413,ItrainNP!$G$11:$G$16,2,TRUE))</f>
        <v>#N/A</v>
      </c>
      <c r="F413" s="44">
        <f t="shared" ca="1" si="49"/>
        <v>26</v>
      </c>
      <c r="G413" s="44">
        <f t="shared" ca="1" si="50"/>
        <v>7</v>
      </c>
      <c r="H413" s="44">
        <f t="shared" ca="1" si="51"/>
        <v>5</v>
      </c>
      <c r="I413" s="50">
        <f t="shared" ca="1" si="52"/>
        <v>0.60615232783177653</v>
      </c>
      <c r="J413" s="50" t="e">
        <f t="shared" ca="1" si="53"/>
        <v>#N/A</v>
      </c>
      <c r="K413" s="52">
        <f t="shared" ca="1" si="54"/>
        <v>28.00000000000006</v>
      </c>
      <c r="L413" s="52" t="e">
        <f t="shared" ca="1" si="55"/>
        <v>#N/A</v>
      </c>
      <c r="M413" s="44">
        <f ca="1">AVERAGE($K$4:K413)</f>
        <v>32.141463414634153</v>
      </c>
      <c r="N413" s="44">
        <f ca="1">M413 + 1.96 * _xlfn.STDEV.P($M$4:M413)/SQRT(COUNT($M$4:M413))</f>
        <v>32.182928896422695</v>
      </c>
      <c r="O413" s="44">
        <f ca="1">M413 - 1.96 * _xlfn.STDEV.P($M$4:M413)/SQRT(COUNT($M$4:M413))</f>
        <v>32.099997932845611</v>
      </c>
      <c r="P413" s="44" t="e">
        <f ca="1">AVERAGE($L$4:L413)</f>
        <v>#N/A</v>
      </c>
      <c r="Q413" s="44" t="e">
        <f ca="1">P413 + 1.96 * _xlfn.STDEV.P($P$4:P413)/SQRT(COUNT($P$4:P413))</f>
        <v>#N/A</v>
      </c>
      <c r="R413" s="44" t="e">
        <f ca="1">P413 - 1.96 * _xlfn.STDEV.P($P$4:P413)/SQRT(COUNT($P$4:P413))</f>
        <v>#N/A</v>
      </c>
    </row>
    <row r="414" spans="1:18" ht="14.5" x14ac:dyDescent="0.35">
      <c r="A414" s="47">
        <v>411</v>
      </c>
      <c r="B414" s="48">
        <f t="shared" ca="1" si="48"/>
        <v>0.71620470108022949</v>
      </c>
      <c r="C414" s="49">
        <f ca="1">RANDBETWEEN(0,VLOOKUP($B414,IBusJSQ!$E$6:$G$24,3,TRUE))</f>
        <v>1</v>
      </c>
      <c r="D414" s="44">
        <f ca="1">RANDBETWEEN(0,VLOOKUP($B414,ItrainJSQ!$F$5:$G$9,2,TRUE))</f>
        <v>304</v>
      </c>
      <c r="E414" s="44" t="e">
        <f ca="1">RANDBETWEEN(0,VLOOKUP($B414,ItrainNP!$G$11:$G$16,2,TRUE))</f>
        <v>#N/A</v>
      </c>
      <c r="F414" s="44">
        <f t="shared" ca="1" si="49"/>
        <v>25</v>
      </c>
      <c r="G414" s="44">
        <f t="shared" ca="1" si="50"/>
        <v>7</v>
      </c>
      <c r="H414" s="44">
        <f t="shared" ca="1" si="51"/>
        <v>4</v>
      </c>
      <c r="I414" s="50">
        <f t="shared" ca="1" si="52"/>
        <v>0.73426025663578509</v>
      </c>
      <c r="J414" s="50" t="e">
        <f t="shared" ca="1" si="53"/>
        <v>#N/A</v>
      </c>
      <c r="K414" s="52">
        <f t="shared" ca="1" si="54"/>
        <v>26.000000000000068</v>
      </c>
      <c r="L414" s="52" t="e">
        <f t="shared" ca="1" si="55"/>
        <v>#N/A</v>
      </c>
      <c r="M414" s="44">
        <f ca="1">AVERAGE($K$4:K414)</f>
        <v>32.126520681265212</v>
      </c>
      <c r="N414" s="44">
        <f ca="1">M414 + 1.96 * _xlfn.STDEV.P($M$4:M414)/SQRT(COUNT($M$4:M414))</f>
        <v>32.167903921327614</v>
      </c>
      <c r="O414" s="44">
        <f ca="1">M414 - 1.96 * _xlfn.STDEV.P($M$4:M414)/SQRT(COUNT($M$4:M414))</f>
        <v>32.085137441202811</v>
      </c>
      <c r="P414" s="44" t="e">
        <f ca="1">AVERAGE($L$4:L414)</f>
        <v>#N/A</v>
      </c>
      <c r="Q414" s="44" t="e">
        <f ca="1">P414 + 1.96 * _xlfn.STDEV.P($P$4:P414)/SQRT(COUNT($P$4:P414))</f>
        <v>#N/A</v>
      </c>
      <c r="R414" s="44" t="e">
        <f ca="1">P414 - 1.96 * _xlfn.STDEV.P($P$4:P414)/SQRT(COUNT($P$4:P414))</f>
        <v>#N/A</v>
      </c>
    </row>
    <row r="415" spans="1:18" ht="14.5" x14ac:dyDescent="0.35">
      <c r="A415" s="47">
        <v>412</v>
      </c>
      <c r="B415" s="48">
        <f t="shared" ca="1" si="48"/>
        <v>0.83584800853754682</v>
      </c>
      <c r="C415" s="49">
        <f ca="1">RANDBETWEEN(0,VLOOKUP($B415,IBusJSQ!$E$6:$G$24,3,TRUE))</f>
        <v>4</v>
      </c>
      <c r="D415" s="44">
        <f ca="1">RANDBETWEEN(0,VLOOKUP($B415,ItrainJSQ!$F$5:$G$9,2,TRUE))</f>
        <v>36482</v>
      </c>
      <c r="E415" s="44" t="e">
        <f ca="1">RANDBETWEEN(0,VLOOKUP($B415,ItrainNP!$G$11:$G$16,2,TRUE))</f>
        <v>#N/A</v>
      </c>
      <c r="F415" s="44">
        <f t="shared" ca="1" si="49"/>
        <v>24</v>
      </c>
      <c r="G415" s="44">
        <f t="shared" ca="1" si="50"/>
        <v>7</v>
      </c>
      <c r="H415" s="44">
        <f t="shared" ca="1" si="51"/>
        <v>5</v>
      </c>
      <c r="I415" s="50">
        <f t="shared" ca="1" si="52"/>
        <v>0.8552924529819913</v>
      </c>
      <c r="J415" s="50" t="e">
        <f t="shared" ca="1" si="53"/>
        <v>#N/A</v>
      </c>
      <c r="K415" s="52">
        <f t="shared" ca="1" si="54"/>
        <v>28.00000000000006</v>
      </c>
      <c r="L415" s="52" t="e">
        <f t="shared" ca="1" si="55"/>
        <v>#N/A</v>
      </c>
      <c r="M415" s="44">
        <f ca="1">AVERAGE($K$4:K415)</f>
        <v>32.116504854368934</v>
      </c>
      <c r="N415" s="44">
        <f ca="1">M415 + 1.96 * _xlfn.STDEV.P($M$4:M415)/SQRT(COUNT($M$4:M415))</f>
        <v>32.157807605107017</v>
      </c>
      <c r="O415" s="44">
        <f ca="1">M415 - 1.96 * _xlfn.STDEV.P($M$4:M415)/SQRT(COUNT($M$4:M415))</f>
        <v>32.075202103630851</v>
      </c>
      <c r="P415" s="44" t="e">
        <f ca="1">AVERAGE($L$4:L415)</f>
        <v>#N/A</v>
      </c>
      <c r="Q415" s="44" t="e">
        <f ca="1">P415 + 1.96 * _xlfn.STDEV.P($P$4:P415)/SQRT(COUNT($P$4:P415))</f>
        <v>#N/A</v>
      </c>
      <c r="R415" s="44" t="e">
        <f ca="1">P415 - 1.96 * _xlfn.STDEV.P($P$4:P415)/SQRT(COUNT($P$4:P415))</f>
        <v>#N/A</v>
      </c>
    </row>
    <row r="416" spans="1:18" ht="14.5" x14ac:dyDescent="0.35">
      <c r="A416" s="47">
        <v>413</v>
      </c>
      <c r="B416" s="48">
        <f t="shared" ca="1" si="48"/>
        <v>0.4155089931933611</v>
      </c>
      <c r="C416" s="49">
        <f ca="1">RANDBETWEEN(0,VLOOKUP($B416,IBusJSQ!$E$6:$G$24,3,TRUE))</f>
        <v>0</v>
      </c>
      <c r="D416" s="44">
        <f ca="1">RANDBETWEEN(0,VLOOKUP($B416,ItrainJSQ!$F$5:$G$9,2,TRUE))</f>
        <v>2</v>
      </c>
      <c r="E416" s="44" t="e">
        <f ca="1">RANDBETWEEN(0,VLOOKUP($B416,ItrainNP!$G$11:$G$16,2,TRUE))</f>
        <v>#N/A</v>
      </c>
      <c r="F416" s="44">
        <f t="shared" ca="1" si="49"/>
        <v>27</v>
      </c>
      <c r="G416" s="44">
        <f t="shared" ca="1" si="50"/>
        <v>7</v>
      </c>
      <c r="H416" s="44">
        <f t="shared" ca="1" si="51"/>
        <v>5</v>
      </c>
      <c r="I416" s="50">
        <f t="shared" ca="1" si="52"/>
        <v>0.43425899319336109</v>
      </c>
      <c r="J416" s="50" t="e">
        <f t="shared" ca="1" si="53"/>
        <v>#N/A</v>
      </c>
      <c r="K416" s="52">
        <f t="shared" ca="1" si="54"/>
        <v>26.999999999999986</v>
      </c>
      <c r="L416" s="52" t="e">
        <f t="shared" ca="1" si="55"/>
        <v>#N/A</v>
      </c>
      <c r="M416" s="44">
        <f ca="1">AVERAGE($K$4:K416)</f>
        <v>32.104116222760297</v>
      </c>
      <c r="N416" s="44">
        <f ca="1">M416 + 1.96 * _xlfn.STDEV.P($M$4:M416)/SQRT(COUNT($M$4:M416))</f>
        <v>32.145340629674386</v>
      </c>
      <c r="O416" s="44">
        <f ca="1">M416 - 1.96 * _xlfn.STDEV.P($M$4:M416)/SQRT(COUNT($M$4:M416))</f>
        <v>32.062891815846207</v>
      </c>
      <c r="P416" s="44" t="e">
        <f ca="1">AVERAGE($L$4:L416)</f>
        <v>#N/A</v>
      </c>
      <c r="Q416" s="44" t="e">
        <f ca="1">P416 + 1.96 * _xlfn.STDEV.P($P$4:P416)/SQRT(COUNT($P$4:P416))</f>
        <v>#N/A</v>
      </c>
      <c r="R416" s="44" t="e">
        <f ca="1">P416 - 1.96 * _xlfn.STDEV.P($P$4:P416)/SQRT(COUNT($P$4:P416))</f>
        <v>#N/A</v>
      </c>
    </row>
    <row r="417" spans="1:18" ht="14.5" x14ac:dyDescent="0.35">
      <c r="A417" s="47">
        <v>414</v>
      </c>
      <c r="B417" s="48">
        <f t="shared" ca="1" si="48"/>
        <v>0.54700556209652051</v>
      </c>
      <c r="C417" s="49">
        <f ca="1">RANDBETWEEN(0,VLOOKUP($B417,IBusJSQ!$E$6:$G$24,3,TRUE))</f>
        <v>7</v>
      </c>
      <c r="D417" s="44">
        <f ca="1">RANDBETWEEN(0,VLOOKUP($B417,ItrainJSQ!$F$5:$G$9,2,TRUE))</f>
        <v>0</v>
      </c>
      <c r="E417" s="44" t="e">
        <f ca="1">RANDBETWEEN(0,VLOOKUP($B417,ItrainNP!$G$11:$G$16,2,TRUE))</f>
        <v>#N/A</v>
      </c>
      <c r="F417" s="44">
        <f t="shared" ca="1" si="49"/>
        <v>28</v>
      </c>
      <c r="G417" s="44">
        <f t="shared" ca="1" si="50"/>
        <v>7</v>
      </c>
      <c r="H417" s="44">
        <f t="shared" ca="1" si="51"/>
        <v>5</v>
      </c>
      <c r="I417" s="50">
        <f t="shared" ca="1" si="52"/>
        <v>0.57131111765207609</v>
      </c>
      <c r="J417" s="50" t="e">
        <f t="shared" ca="1" si="53"/>
        <v>#N/A</v>
      </c>
      <c r="K417" s="52">
        <f t="shared" ca="1" si="54"/>
        <v>35.000000000000036</v>
      </c>
      <c r="L417" s="52" t="e">
        <f t="shared" ca="1" si="55"/>
        <v>#N/A</v>
      </c>
      <c r="M417" s="44">
        <f ca="1">AVERAGE($K$4:K417)</f>
        <v>32.111111111111114</v>
      </c>
      <c r="N417" s="44">
        <f ca="1">M417 + 1.96 * _xlfn.STDEV.P($M$4:M417)/SQRT(COUNT($M$4:M417))</f>
        <v>32.152256381303715</v>
      </c>
      <c r="O417" s="44">
        <f ca="1">M417 - 1.96 * _xlfn.STDEV.P($M$4:M417)/SQRT(COUNT($M$4:M417))</f>
        <v>32.069965840918513</v>
      </c>
      <c r="P417" s="44" t="e">
        <f ca="1">AVERAGE($L$4:L417)</f>
        <v>#N/A</v>
      </c>
      <c r="Q417" s="44" t="e">
        <f ca="1">P417 + 1.96 * _xlfn.STDEV.P($P$4:P417)/SQRT(COUNT($P$4:P417))</f>
        <v>#N/A</v>
      </c>
      <c r="R417" s="44" t="e">
        <f ca="1">P417 - 1.96 * _xlfn.STDEV.P($P$4:P417)/SQRT(COUNT($P$4:P417))</f>
        <v>#N/A</v>
      </c>
    </row>
    <row r="418" spans="1:18" ht="14.5" x14ac:dyDescent="0.35">
      <c r="A418" s="47">
        <v>415</v>
      </c>
      <c r="B418" s="48">
        <f t="shared" ca="1" si="48"/>
        <v>0.65431211718260518</v>
      </c>
      <c r="C418" s="49">
        <f ca="1">RANDBETWEEN(0,VLOOKUP($B418,IBusJSQ!$E$6:$G$24,3,TRUE))</f>
        <v>7</v>
      </c>
      <c r="D418" s="44">
        <f ca="1">RANDBETWEEN(0,VLOOKUP($B418,ItrainJSQ!$F$5:$G$9,2,TRUE))</f>
        <v>4</v>
      </c>
      <c r="E418" s="44" t="e">
        <f ca="1">RANDBETWEEN(0,VLOOKUP($B418,ItrainNP!$G$11:$G$16,2,TRUE))</f>
        <v>#N/A</v>
      </c>
      <c r="F418" s="44">
        <f t="shared" ca="1" si="49"/>
        <v>24</v>
      </c>
      <c r="G418" s="44">
        <f t="shared" ca="1" si="50"/>
        <v>7</v>
      </c>
      <c r="H418" s="44">
        <f t="shared" ca="1" si="51"/>
        <v>4</v>
      </c>
      <c r="I418" s="50">
        <f t="shared" ca="1" si="52"/>
        <v>0.67583989496038299</v>
      </c>
      <c r="J418" s="50" t="e">
        <f t="shared" ca="1" si="53"/>
        <v>#N/A</v>
      </c>
      <c r="K418" s="52">
        <f t="shared" ca="1" si="54"/>
        <v>31.00000000000005</v>
      </c>
      <c r="L418" s="52" t="e">
        <f t="shared" ca="1" si="55"/>
        <v>#N/A</v>
      </c>
      <c r="M418" s="44">
        <f ca="1">AVERAGE($K$4:K418)</f>
        <v>32.108433734939766</v>
      </c>
      <c r="N418" s="44">
        <f ca="1">M418 + 1.96 * _xlfn.STDEV.P($M$4:M418)/SQRT(COUNT($M$4:M418))</f>
        <v>32.149500540300444</v>
      </c>
      <c r="O418" s="44">
        <f ca="1">M418 - 1.96 * _xlfn.STDEV.P($M$4:M418)/SQRT(COUNT($M$4:M418))</f>
        <v>32.067366929579087</v>
      </c>
      <c r="P418" s="44" t="e">
        <f ca="1">AVERAGE($L$4:L418)</f>
        <v>#N/A</v>
      </c>
      <c r="Q418" s="44" t="e">
        <f ca="1">P418 + 1.96 * _xlfn.STDEV.P($P$4:P418)/SQRT(COUNT($P$4:P418))</f>
        <v>#N/A</v>
      </c>
      <c r="R418" s="44" t="e">
        <f ca="1">P418 - 1.96 * _xlfn.STDEV.P($P$4:P418)/SQRT(COUNT($P$4:P418))</f>
        <v>#N/A</v>
      </c>
    </row>
    <row r="419" spans="1:18" ht="14.5" x14ac:dyDescent="0.35">
      <c r="A419" s="47">
        <v>416</v>
      </c>
      <c r="B419" s="48">
        <f t="shared" ca="1" si="48"/>
        <v>0.57415266826993361</v>
      </c>
      <c r="C419" s="49">
        <f ca="1">RANDBETWEEN(0,VLOOKUP($B419,IBusJSQ!$E$6:$G$24,3,TRUE))</f>
        <v>8</v>
      </c>
      <c r="D419" s="44">
        <f ca="1">RANDBETWEEN(0,VLOOKUP($B419,ItrainJSQ!$F$5:$G$9,2,TRUE))</f>
        <v>2</v>
      </c>
      <c r="E419" s="44" t="e">
        <f ca="1">RANDBETWEEN(0,VLOOKUP($B419,ItrainNP!$G$11:$G$16,2,TRUE))</f>
        <v>#N/A</v>
      </c>
      <c r="F419" s="44">
        <f t="shared" ca="1" si="49"/>
        <v>28</v>
      </c>
      <c r="G419" s="44">
        <f t="shared" ca="1" si="50"/>
        <v>8</v>
      </c>
      <c r="H419" s="44">
        <f t="shared" ca="1" si="51"/>
        <v>5</v>
      </c>
      <c r="I419" s="50">
        <f t="shared" ca="1" si="52"/>
        <v>0.59915266826993363</v>
      </c>
      <c r="J419" s="50" t="e">
        <f t="shared" ca="1" si="53"/>
        <v>#N/A</v>
      </c>
      <c r="K419" s="52">
        <f t="shared" ca="1" si="54"/>
        <v>36.000000000000028</v>
      </c>
      <c r="L419" s="52" t="e">
        <f t="shared" ca="1" si="55"/>
        <v>#N/A</v>
      </c>
      <c r="M419" s="44">
        <f ca="1">AVERAGE($K$4:K419)</f>
        <v>32.117788461538467</v>
      </c>
      <c r="N419" s="44">
        <f ca="1">M419 + 1.96 * _xlfn.STDEV.P($M$4:M419)/SQRT(COUNT($M$4:M419))</f>
        <v>32.158775700583021</v>
      </c>
      <c r="O419" s="44">
        <f ca="1">M419 - 1.96 * _xlfn.STDEV.P($M$4:M419)/SQRT(COUNT($M$4:M419))</f>
        <v>32.076801222493913</v>
      </c>
      <c r="P419" s="44" t="e">
        <f ca="1">AVERAGE($L$4:L419)</f>
        <v>#N/A</v>
      </c>
      <c r="Q419" s="44" t="e">
        <f ca="1">P419 + 1.96 * _xlfn.STDEV.P($P$4:P419)/SQRT(COUNT($P$4:P419))</f>
        <v>#N/A</v>
      </c>
      <c r="R419" s="44" t="e">
        <f ca="1">P419 - 1.96 * _xlfn.STDEV.P($P$4:P419)/SQRT(COUNT($P$4:P419))</f>
        <v>#N/A</v>
      </c>
    </row>
    <row r="420" spans="1:18" ht="14.5" x14ac:dyDescent="0.35">
      <c r="A420" s="47">
        <v>417</v>
      </c>
      <c r="B420" s="48">
        <f t="shared" ca="1" si="48"/>
        <v>0.79901878235046297</v>
      </c>
      <c r="C420" s="49">
        <f ca="1">RANDBETWEEN(0,VLOOKUP($B420,IBusJSQ!$E$6:$G$24,3,TRUE))</f>
        <v>6</v>
      </c>
      <c r="D420" s="44">
        <f ca="1">RANDBETWEEN(0,VLOOKUP($B420,ItrainJSQ!$F$5:$G$9,2,TRUE))</f>
        <v>20802</v>
      </c>
      <c r="E420" s="44" t="e">
        <f ca="1">RANDBETWEEN(0,VLOOKUP($B420,ItrainNP!$G$11:$G$16,2,TRUE))</f>
        <v>#N/A</v>
      </c>
      <c r="F420" s="44">
        <f t="shared" ca="1" si="49"/>
        <v>26</v>
      </c>
      <c r="G420" s="44">
        <f t="shared" ca="1" si="50"/>
        <v>7</v>
      </c>
      <c r="H420" s="44">
        <f t="shared" ca="1" si="51"/>
        <v>5</v>
      </c>
      <c r="I420" s="50">
        <f t="shared" ca="1" si="52"/>
        <v>0.82124100457268523</v>
      </c>
      <c r="J420" s="50" t="e">
        <f t="shared" ca="1" si="53"/>
        <v>#N/A</v>
      </c>
      <c r="K420" s="52">
        <f t="shared" ca="1" si="54"/>
        <v>32.000000000000043</v>
      </c>
      <c r="L420" s="52" t="e">
        <f t="shared" ca="1" si="55"/>
        <v>#N/A</v>
      </c>
      <c r="M420" s="44">
        <f ca="1">AVERAGE($K$4:K420)</f>
        <v>32.117505995203842</v>
      </c>
      <c r="N420" s="44">
        <f ca="1">M420 + 1.96 * _xlfn.STDEV.P($M$4:M420)/SQRT(COUNT($M$4:M420))</f>
        <v>32.158413989488928</v>
      </c>
      <c r="O420" s="44">
        <f ca="1">M420 - 1.96 * _xlfn.STDEV.P($M$4:M420)/SQRT(COUNT($M$4:M420))</f>
        <v>32.076598000918757</v>
      </c>
      <c r="P420" s="44" t="e">
        <f ca="1">AVERAGE($L$4:L420)</f>
        <v>#N/A</v>
      </c>
      <c r="Q420" s="44" t="e">
        <f ca="1">P420 + 1.96 * _xlfn.STDEV.P($P$4:P420)/SQRT(COUNT($P$4:P420))</f>
        <v>#N/A</v>
      </c>
      <c r="R420" s="44" t="e">
        <f ca="1">P420 - 1.96 * _xlfn.STDEV.P($P$4:P420)/SQRT(COUNT($P$4:P420))</f>
        <v>#N/A</v>
      </c>
    </row>
    <row r="421" spans="1:18" ht="14.5" x14ac:dyDescent="0.35">
      <c r="A421" s="47">
        <v>418</v>
      </c>
      <c r="B421" s="48">
        <f t="shared" ca="1" si="48"/>
        <v>0.66498319540899209</v>
      </c>
      <c r="C421" s="49">
        <f ca="1">RANDBETWEEN(0,VLOOKUP($B421,IBusJSQ!$E$6:$G$24,3,TRUE))</f>
        <v>3</v>
      </c>
      <c r="D421" s="44">
        <f ca="1">RANDBETWEEN(0,VLOOKUP($B421,ItrainJSQ!$F$5:$G$9,2,TRUE))</f>
        <v>3</v>
      </c>
      <c r="E421" s="44" t="e">
        <f ca="1">RANDBETWEEN(0,VLOOKUP($B421,ItrainNP!$G$11:$G$16,2,TRUE))</f>
        <v>#N/A</v>
      </c>
      <c r="F421" s="44">
        <f t="shared" ca="1" si="49"/>
        <v>25</v>
      </c>
      <c r="G421" s="44">
        <f t="shared" ca="1" si="50"/>
        <v>7</v>
      </c>
      <c r="H421" s="44">
        <f t="shared" ca="1" si="51"/>
        <v>4</v>
      </c>
      <c r="I421" s="50">
        <f t="shared" ca="1" si="52"/>
        <v>0.68442763985343658</v>
      </c>
      <c r="J421" s="50" t="e">
        <f t="shared" ca="1" si="53"/>
        <v>#N/A</v>
      </c>
      <c r="K421" s="52">
        <f t="shared" ca="1" si="54"/>
        <v>28.00000000000006</v>
      </c>
      <c r="L421" s="52" t="e">
        <f t="shared" ca="1" si="55"/>
        <v>#N/A</v>
      </c>
      <c r="M421" s="44">
        <f ca="1">AVERAGE($K$4:K421)</f>
        <v>32.107655502392348</v>
      </c>
      <c r="N421" s="44">
        <f ca="1">M421 + 1.96 * _xlfn.STDEV.P($M$4:M421)/SQRT(COUNT($M$4:M421))</f>
        <v>32.148485961008063</v>
      </c>
      <c r="O421" s="44">
        <f ca="1">M421 - 1.96 * _xlfn.STDEV.P($M$4:M421)/SQRT(COUNT($M$4:M421))</f>
        <v>32.066825043776632</v>
      </c>
      <c r="P421" s="44" t="e">
        <f ca="1">AVERAGE($L$4:L421)</f>
        <v>#N/A</v>
      </c>
      <c r="Q421" s="44" t="e">
        <f ca="1">P421 + 1.96 * _xlfn.STDEV.P($P$4:P421)/SQRT(COUNT($P$4:P421))</f>
        <v>#N/A</v>
      </c>
      <c r="R421" s="44" t="e">
        <f ca="1">P421 - 1.96 * _xlfn.STDEV.P($P$4:P421)/SQRT(COUNT($P$4:P421))</f>
        <v>#N/A</v>
      </c>
    </row>
    <row r="422" spans="1:18" ht="14.5" x14ac:dyDescent="0.35">
      <c r="A422" s="47">
        <v>419</v>
      </c>
      <c r="B422" s="48">
        <f t="shared" ca="1" si="48"/>
        <v>0.57072841275191621</v>
      </c>
      <c r="C422" s="49">
        <f ca="1">RANDBETWEEN(0,VLOOKUP($B422,IBusJSQ!$E$6:$G$24,3,TRUE))</f>
        <v>0</v>
      </c>
      <c r="D422" s="44">
        <f ca="1">RANDBETWEEN(0,VLOOKUP($B422,ItrainJSQ!$F$5:$G$9,2,TRUE))</f>
        <v>0</v>
      </c>
      <c r="E422" s="44" t="e">
        <f ca="1">RANDBETWEEN(0,VLOOKUP($B422,ItrainNP!$G$11:$G$16,2,TRUE))</f>
        <v>#N/A</v>
      </c>
      <c r="F422" s="44">
        <f t="shared" ca="1" si="49"/>
        <v>27</v>
      </c>
      <c r="G422" s="44">
        <f t="shared" ca="1" si="50"/>
        <v>8</v>
      </c>
      <c r="H422" s="44">
        <f t="shared" ca="1" si="51"/>
        <v>5</v>
      </c>
      <c r="I422" s="50">
        <f t="shared" ca="1" si="52"/>
        <v>0.58947841275191626</v>
      </c>
      <c r="J422" s="50" t="e">
        <f t="shared" ca="1" si="53"/>
        <v>#N/A</v>
      </c>
      <c r="K422" s="52">
        <f t="shared" ca="1" si="54"/>
        <v>27.000000000000064</v>
      </c>
      <c r="L422" s="52" t="e">
        <f t="shared" ca="1" si="55"/>
        <v>#N/A</v>
      </c>
      <c r="M422" s="44">
        <f ca="1">AVERAGE($K$4:K422)</f>
        <v>32.095465393794754</v>
      </c>
      <c r="N422" s="44">
        <f ca="1">M422 + 1.96 * _xlfn.STDEV.P($M$4:M422)/SQRT(COUNT($M$4:M422))</f>
        <v>32.136220411682231</v>
      </c>
      <c r="O422" s="44">
        <f ca="1">M422 - 1.96 * _xlfn.STDEV.P($M$4:M422)/SQRT(COUNT($M$4:M422))</f>
        <v>32.054710375907277</v>
      </c>
      <c r="P422" s="44" t="e">
        <f ca="1">AVERAGE($L$4:L422)</f>
        <v>#N/A</v>
      </c>
      <c r="Q422" s="44" t="e">
        <f ca="1">P422 + 1.96 * _xlfn.STDEV.P($P$4:P422)/SQRT(COUNT($P$4:P422))</f>
        <v>#N/A</v>
      </c>
      <c r="R422" s="44" t="e">
        <f ca="1">P422 - 1.96 * _xlfn.STDEV.P($P$4:P422)/SQRT(COUNT($P$4:P422))</f>
        <v>#N/A</v>
      </c>
    </row>
    <row r="423" spans="1:18" ht="14.5" x14ac:dyDescent="0.35">
      <c r="A423" s="47">
        <v>420</v>
      </c>
      <c r="B423" s="48">
        <f t="shared" ca="1" si="48"/>
        <v>0.88809678794920388</v>
      </c>
      <c r="C423" s="49">
        <f ca="1">RANDBETWEEN(0,VLOOKUP($B423,IBusJSQ!$E$6:$G$24,3,TRUE))</f>
        <v>2</v>
      </c>
      <c r="D423" s="44">
        <f ca="1">RANDBETWEEN(0,VLOOKUP($B423,ItrainJSQ!$F$5:$G$9,2,TRUE))</f>
        <v>32539</v>
      </c>
      <c r="E423" s="44" t="e">
        <f ca="1">RANDBETWEEN(0,VLOOKUP($B423,ItrainNP!$G$11:$G$16,2,TRUE))</f>
        <v>#N/A</v>
      </c>
      <c r="F423" s="44">
        <f t="shared" ca="1" si="49"/>
        <v>27</v>
      </c>
      <c r="G423" s="44">
        <f t="shared" ca="1" si="50"/>
        <v>8</v>
      </c>
      <c r="H423" s="44">
        <f t="shared" ca="1" si="51"/>
        <v>5</v>
      </c>
      <c r="I423" s="50">
        <f t="shared" ca="1" si="52"/>
        <v>0.90823567683809281</v>
      </c>
      <c r="J423" s="50" t="e">
        <f t="shared" ca="1" si="53"/>
        <v>#N/A</v>
      </c>
      <c r="K423" s="52">
        <f t="shared" ca="1" si="54"/>
        <v>29.000000000000057</v>
      </c>
      <c r="L423" s="52" t="e">
        <f t="shared" ca="1" si="55"/>
        <v>#N/A</v>
      </c>
      <c r="M423" s="44">
        <f ca="1">AVERAGE($K$4:K423)</f>
        <v>32.088095238095242</v>
      </c>
      <c r="N423" s="44">
        <f ca="1">M423 + 1.96 * _xlfn.STDEV.P($M$4:M423)/SQRT(COUNT($M$4:M423))</f>
        <v>32.128776198160509</v>
      </c>
      <c r="O423" s="44">
        <f ca="1">M423 - 1.96 * _xlfn.STDEV.P($M$4:M423)/SQRT(COUNT($M$4:M423))</f>
        <v>32.047414278029976</v>
      </c>
      <c r="P423" s="44" t="e">
        <f ca="1">AVERAGE($L$4:L423)</f>
        <v>#N/A</v>
      </c>
      <c r="Q423" s="44" t="e">
        <f ca="1">P423 + 1.96 * _xlfn.STDEV.P($P$4:P423)/SQRT(COUNT($P$4:P423))</f>
        <v>#N/A</v>
      </c>
      <c r="R423" s="44" t="e">
        <f ca="1">P423 - 1.96 * _xlfn.STDEV.P($P$4:P423)/SQRT(COUNT($P$4:P423))</f>
        <v>#N/A</v>
      </c>
    </row>
    <row r="424" spans="1:18" ht="14.5" x14ac:dyDescent="0.35">
      <c r="A424" s="47">
        <v>421</v>
      </c>
      <c r="B424" s="48">
        <f t="shared" ca="1" si="48"/>
        <v>0.70874094744469673</v>
      </c>
      <c r="C424" s="49">
        <f ca="1">RANDBETWEEN(0,VLOOKUP($B424,IBusJSQ!$E$6:$G$24,3,TRUE))</f>
        <v>2</v>
      </c>
      <c r="D424" s="44">
        <f ca="1">RANDBETWEEN(0,VLOOKUP($B424,ItrainJSQ!$F$5:$G$9,2,TRUE))</f>
        <v>2</v>
      </c>
      <c r="E424" s="44" t="e">
        <f ca="1">RANDBETWEEN(0,VLOOKUP($B424,ItrainNP!$G$11:$G$16,2,TRUE))</f>
        <v>#N/A</v>
      </c>
      <c r="F424" s="44">
        <f t="shared" ca="1" si="49"/>
        <v>24</v>
      </c>
      <c r="G424" s="44">
        <f t="shared" ca="1" si="50"/>
        <v>7</v>
      </c>
      <c r="H424" s="44">
        <f t="shared" ca="1" si="51"/>
        <v>4</v>
      </c>
      <c r="I424" s="50">
        <f t="shared" ca="1" si="52"/>
        <v>0.72679650300025234</v>
      </c>
      <c r="J424" s="50" t="e">
        <f t="shared" ca="1" si="53"/>
        <v>#N/A</v>
      </c>
      <c r="K424" s="52">
        <f t="shared" ca="1" si="54"/>
        <v>26.000000000000068</v>
      </c>
      <c r="L424" s="52" t="e">
        <f t="shared" ca="1" si="55"/>
        <v>#N/A</v>
      </c>
      <c r="M424" s="44">
        <f ca="1">AVERAGE($K$4:K424)</f>
        <v>32.073634204275535</v>
      </c>
      <c r="N424" s="44">
        <f ca="1">M424 + 1.96 * _xlfn.STDEV.P($M$4:M424)/SQRT(COUNT($M$4:M424))</f>
        <v>32.114243645363715</v>
      </c>
      <c r="O424" s="44">
        <f ca="1">M424 - 1.96 * _xlfn.STDEV.P($M$4:M424)/SQRT(COUNT($M$4:M424))</f>
        <v>32.033024763187356</v>
      </c>
      <c r="P424" s="44" t="e">
        <f ca="1">AVERAGE($L$4:L424)</f>
        <v>#N/A</v>
      </c>
      <c r="Q424" s="44" t="e">
        <f ca="1">P424 + 1.96 * _xlfn.STDEV.P($P$4:P424)/SQRT(COUNT($P$4:P424))</f>
        <v>#N/A</v>
      </c>
      <c r="R424" s="44" t="e">
        <f ca="1">P424 - 1.96 * _xlfn.STDEV.P($P$4:P424)/SQRT(COUNT($P$4:P424))</f>
        <v>#N/A</v>
      </c>
    </row>
    <row r="425" spans="1:18" ht="14.5" x14ac:dyDescent="0.35">
      <c r="A425" s="47">
        <v>422</v>
      </c>
      <c r="B425" s="48">
        <f t="shared" ca="1" si="48"/>
        <v>0.63337292476511942</v>
      </c>
      <c r="C425" s="49">
        <f ca="1">RANDBETWEEN(0,VLOOKUP($B425,IBusJSQ!$E$6:$G$24,3,TRUE))</f>
        <v>9</v>
      </c>
      <c r="D425" s="44">
        <f ca="1">RANDBETWEEN(0,VLOOKUP($B425,ItrainJSQ!$F$5:$G$9,2,TRUE))</f>
        <v>2</v>
      </c>
      <c r="E425" s="44" t="e">
        <f ca="1">RANDBETWEEN(0,VLOOKUP($B425,ItrainNP!$G$11:$G$16,2,TRUE))</f>
        <v>#N/A</v>
      </c>
      <c r="F425" s="44">
        <f t="shared" ca="1" si="49"/>
        <v>29</v>
      </c>
      <c r="G425" s="44">
        <f t="shared" ca="1" si="50"/>
        <v>7</v>
      </c>
      <c r="H425" s="44">
        <f t="shared" ca="1" si="51"/>
        <v>5</v>
      </c>
      <c r="I425" s="50">
        <f t="shared" ca="1" si="52"/>
        <v>0.65976181365400832</v>
      </c>
      <c r="J425" s="50" t="e">
        <f t="shared" ca="1" si="53"/>
        <v>#N/A</v>
      </c>
      <c r="K425" s="52">
        <f t="shared" ca="1" si="54"/>
        <v>38.000000000000028</v>
      </c>
      <c r="L425" s="52" t="e">
        <f t="shared" ca="1" si="55"/>
        <v>#N/A</v>
      </c>
      <c r="M425" s="44">
        <f ca="1">AVERAGE($K$4:K425)</f>
        <v>32.087677725118489</v>
      </c>
      <c r="N425" s="44">
        <f ca="1">M425 + 1.96 * _xlfn.STDEV.P($M$4:M425)/SQRT(COUNT($M$4:M425))</f>
        <v>32.128213620529245</v>
      </c>
      <c r="O425" s="44">
        <f ca="1">M425 - 1.96 * _xlfn.STDEV.P($M$4:M425)/SQRT(COUNT($M$4:M425))</f>
        <v>32.047141829707734</v>
      </c>
      <c r="P425" s="44" t="e">
        <f ca="1">AVERAGE($L$4:L425)</f>
        <v>#N/A</v>
      </c>
      <c r="Q425" s="44" t="e">
        <f ca="1">P425 + 1.96 * _xlfn.STDEV.P($P$4:P425)/SQRT(COUNT($P$4:P425))</f>
        <v>#N/A</v>
      </c>
      <c r="R425" s="44" t="e">
        <f ca="1">P425 - 1.96 * _xlfn.STDEV.P($P$4:P425)/SQRT(COUNT($P$4:P425))</f>
        <v>#N/A</v>
      </c>
    </row>
    <row r="426" spans="1:18" ht="14.5" x14ac:dyDescent="0.35">
      <c r="A426" s="47">
        <v>423</v>
      </c>
      <c r="B426" s="48">
        <f t="shared" ca="1" si="48"/>
        <v>0.74339614602623261</v>
      </c>
      <c r="C426" s="49">
        <f ca="1">RANDBETWEEN(0,VLOOKUP($B426,IBusJSQ!$E$6:$G$24,3,TRUE))</f>
        <v>2</v>
      </c>
      <c r="D426" s="44">
        <f ca="1">RANDBETWEEN(0,VLOOKUP($B426,ItrainJSQ!$F$5:$G$9,2,TRUE))</f>
        <v>18412</v>
      </c>
      <c r="E426" s="44" t="e">
        <f ca="1">RANDBETWEEN(0,VLOOKUP($B426,ItrainNP!$G$11:$G$16,2,TRUE))</f>
        <v>#N/A</v>
      </c>
      <c r="F426" s="44">
        <f t="shared" ca="1" si="49"/>
        <v>24</v>
      </c>
      <c r="G426" s="44">
        <f t="shared" ca="1" si="50"/>
        <v>7</v>
      </c>
      <c r="H426" s="44">
        <f t="shared" ca="1" si="51"/>
        <v>4</v>
      </c>
      <c r="I426" s="50">
        <f t="shared" ca="1" si="52"/>
        <v>0.76145170158178821</v>
      </c>
      <c r="J426" s="50" t="e">
        <f t="shared" ca="1" si="53"/>
        <v>#N/A</v>
      </c>
      <c r="K426" s="52">
        <f t="shared" ca="1" si="54"/>
        <v>26.000000000000068</v>
      </c>
      <c r="L426" s="52" t="e">
        <f t="shared" ca="1" si="55"/>
        <v>#N/A</v>
      </c>
      <c r="M426" s="44">
        <f ca="1">AVERAGE($K$4:K426)</f>
        <v>32.073286052009458</v>
      </c>
      <c r="N426" s="44">
        <f ca="1">M426 + 1.96 * _xlfn.STDEV.P($M$4:M426)/SQRT(COUNT($M$4:M426))</f>
        <v>32.113750906168107</v>
      </c>
      <c r="O426" s="44">
        <f ca="1">M426 - 1.96 * _xlfn.STDEV.P($M$4:M426)/SQRT(COUNT($M$4:M426))</f>
        <v>32.032821197850808</v>
      </c>
      <c r="P426" s="44" t="e">
        <f ca="1">AVERAGE($L$4:L426)</f>
        <v>#N/A</v>
      </c>
      <c r="Q426" s="44" t="e">
        <f ca="1">P426 + 1.96 * _xlfn.STDEV.P($P$4:P426)/SQRT(COUNT($P$4:P426))</f>
        <v>#N/A</v>
      </c>
      <c r="R426" s="44" t="e">
        <f ca="1">P426 - 1.96 * _xlfn.STDEV.P($P$4:P426)/SQRT(COUNT($P$4:P426))</f>
        <v>#N/A</v>
      </c>
    </row>
    <row r="427" spans="1:18" ht="14.5" x14ac:dyDescent="0.35">
      <c r="A427" s="47">
        <v>424</v>
      </c>
      <c r="B427" s="48">
        <f t="shared" ca="1" si="48"/>
        <v>0.88239718197323014</v>
      </c>
      <c r="C427" s="49">
        <f ca="1">RANDBETWEEN(0,VLOOKUP($B427,IBusJSQ!$E$6:$G$24,3,TRUE))</f>
        <v>11</v>
      </c>
      <c r="D427" s="44">
        <f ca="1">RANDBETWEEN(0,VLOOKUP($B427,ItrainJSQ!$F$5:$G$9,2,TRUE))</f>
        <v>14689</v>
      </c>
      <c r="E427" s="44" t="e">
        <f ca="1">RANDBETWEEN(0,VLOOKUP($B427,ItrainNP!$G$11:$G$16,2,TRUE))</f>
        <v>#N/A</v>
      </c>
      <c r="F427" s="44">
        <f t="shared" ca="1" si="49"/>
        <v>25</v>
      </c>
      <c r="G427" s="44">
        <f t="shared" ca="1" si="50"/>
        <v>8</v>
      </c>
      <c r="H427" s="44">
        <f t="shared" ca="1" si="51"/>
        <v>4</v>
      </c>
      <c r="I427" s="50">
        <f t="shared" ca="1" si="52"/>
        <v>0.90739718197323016</v>
      </c>
      <c r="J427" s="50" t="e">
        <f t="shared" ca="1" si="53"/>
        <v>#N/A</v>
      </c>
      <c r="K427" s="52">
        <f t="shared" ca="1" si="54"/>
        <v>36.000000000000028</v>
      </c>
      <c r="L427" s="52" t="e">
        <f t="shared" ca="1" si="55"/>
        <v>#N/A</v>
      </c>
      <c r="M427" s="44">
        <f ca="1">AVERAGE($K$4:K427)</f>
        <v>32.082547169811328</v>
      </c>
      <c r="N427" s="44">
        <f ca="1">M427 + 1.96 * _xlfn.STDEV.P($M$4:M427)/SQRT(COUNT($M$4:M427))</f>
        <v>32.122939716694297</v>
      </c>
      <c r="O427" s="44">
        <f ca="1">M427 - 1.96 * _xlfn.STDEV.P($M$4:M427)/SQRT(COUNT($M$4:M427))</f>
        <v>32.042154622928358</v>
      </c>
      <c r="P427" s="44" t="e">
        <f ca="1">AVERAGE($L$4:L427)</f>
        <v>#N/A</v>
      </c>
      <c r="Q427" s="44" t="e">
        <f ca="1">P427 + 1.96 * _xlfn.STDEV.P($P$4:P427)/SQRT(COUNT($P$4:P427))</f>
        <v>#N/A</v>
      </c>
      <c r="R427" s="44" t="e">
        <f ca="1">P427 - 1.96 * _xlfn.STDEV.P($P$4:P427)/SQRT(COUNT($P$4:P427))</f>
        <v>#N/A</v>
      </c>
    </row>
    <row r="428" spans="1:18" ht="14.5" x14ac:dyDescent="0.35">
      <c r="A428" s="47">
        <v>425</v>
      </c>
      <c r="B428" s="48">
        <f t="shared" ca="1" si="48"/>
        <v>0.57546095122793606</v>
      </c>
      <c r="C428" s="49">
        <f ca="1">RANDBETWEEN(0,VLOOKUP($B428,IBusJSQ!$E$6:$G$24,3,TRUE))</f>
        <v>7</v>
      </c>
      <c r="D428" s="44">
        <f ca="1">RANDBETWEEN(0,VLOOKUP($B428,ItrainJSQ!$F$5:$G$9,2,TRUE))</f>
        <v>1</v>
      </c>
      <c r="E428" s="44" t="e">
        <f ca="1">RANDBETWEEN(0,VLOOKUP($B428,ItrainNP!$G$11:$G$16,2,TRUE))</f>
        <v>#N/A</v>
      </c>
      <c r="F428" s="44">
        <f t="shared" ca="1" si="49"/>
        <v>25</v>
      </c>
      <c r="G428" s="44">
        <f t="shared" ca="1" si="50"/>
        <v>8</v>
      </c>
      <c r="H428" s="44">
        <f t="shared" ca="1" si="51"/>
        <v>5</v>
      </c>
      <c r="I428" s="50">
        <f t="shared" ca="1" si="52"/>
        <v>0.59768317345015831</v>
      </c>
      <c r="J428" s="50" t="e">
        <f t="shared" ca="1" si="53"/>
        <v>#N/A</v>
      </c>
      <c r="K428" s="52">
        <f t="shared" ca="1" si="54"/>
        <v>32.000000000000043</v>
      </c>
      <c r="L428" s="52" t="e">
        <f t="shared" ca="1" si="55"/>
        <v>#N/A</v>
      </c>
      <c r="M428" s="44">
        <f ca="1">AVERAGE($K$4:K428)</f>
        <v>32.082352941176474</v>
      </c>
      <c r="N428" s="44">
        <f ca="1">M428 + 1.96 * _xlfn.STDEV.P($M$4:M428)/SQRT(COUNT($M$4:M428))</f>
        <v>32.122673429550531</v>
      </c>
      <c r="O428" s="44">
        <f ca="1">M428 - 1.96 * _xlfn.STDEV.P($M$4:M428)/SQRT(COUNT($M$4:M428))</f>
        <v>32.042032452802417</v>
      </c>
      <c r="P428" s="44" t="e">
        <f ca="1">AVERAGE($L$4:L428)</f>
        <v>#N/A</v>
      </c>
      <c r="Q428" s="44" t="e">
        <f ca="1">P428 + 1.96 * _xlfn.STDEV.P($P$4:P428)/SQRT(COUNT($P$4:P428))</f>
        <v>#N/A</v>
      </c>
      <c r="R428" s="44" t="e">
        <f ca="1">P428 - 1.96 * _xlfn.STDEV.P($P$4:P428)/SQRT(COUNT($P$4:P428))</f>
        <v>#N/A</v>
      </c>
    </row>
    <row r="429" spans="1:18" ht="14.5" x14ac:dyDescent="0.35">
      <c r="A429" s="47">
        <v>426</v>
      </c>
      <c r="B429" s="48">
        <f t="shared" ca="1" si="48"/>
        <v>0.65162997487831142</v>
      </c>
      <c r="C429" s="49">
        <f ca="1">RANDBETWEEN(0,VLOOKUP($B429,IBusJSQ!$E$6:$G$24,3,TRUE))</f>
        <v>2</v>
      </c>
      <c r="D429" s="44">
        <f ca="1">RANDBETWEEN(0,VLOOKUP($B429,ItrainJSQ!$F$5:$G$9,2,TRUE))</f>
        <v>3</v>
      </c>
      <c r="E429" s="44" t="e">
        <f ca="1">RANDBETWEEN(0,VLOOKUP($B429,ItrainNP!$G$11:$G$16,2,TRUE))</f>
        <v>#N/A</v>
      </c>
      <c r="F429" s="44">
        <f t="shared" ca="1" si="49"/>
        <v>27</v>
      </c>
      <c r="G429" s="44">
        <f t="shared" ca="1" si="50"/>
        <v>7</v>
      </c>
      <c r="H429" s="44">
        <f t="shared" ca="1" si="51"/>
        <v>4</v>
      </c>
      <c r="I429" s="50">
        <f t="shared" ca="1" si="52"/>
        <v>0.67176886376720035</v>
      </c>
      <c r="J429" s="50" t="e">
        <f t="shared" ca="1" si="53"/>
        <v>#N/A</v>
      </c>
      <c r="K429" s="52">
        <f t="shared" ca="1" si="54"/>
        <v>29.000000000000057</v>
      </c>
      <c r="L429" s="52" t="e">
        <f t="shared" ca="1" si="55"/>
        <v>#N/A</v>
      </c>
      <c r="M429" s="44">
        <f ca="1">AVERAGE($K$4:K429)</f>
        <v>32.075117370892023</v>
      </c>
      <c r="N429" s="44">
        <f ca="1">M429 + 1.96 * _xlfn.STDEV.P($M$4:M429)/SQRT(COUNT($M$4:M429))</f>
        <v>32.115367151425481</v>
      </c>
      <c r="O429" s="44">
        <f ca="1">M429 - 1.96 * _xlfn.STDEV.P($M$4:M429)/SQRT(COUNT($M$4:M429))</f>
        <v>32.034867590358566</v>
      </c>
      <c r="P429" s="44" t="e">
        <f ca="1">AVERAGE($L$4:L429)</f>
        <v>#N/A</v>
      </c>
      <c r="Q429" s="44" t="e">
        <f ca="1">P429 + 1.96 * _xlfn.STDEV.P($P$4:P429)/SQRT(COUNT($P$4:P429))</f>
        <v>#N/A</v>
      </c>
      <c r="R429" s="44" t="e">
        <f ca="1">P429 - 1.96 * _xlfn.STDEV.P($P$4:P429)/SQRT(COUNT($P$4:P429))</f>
        <v>#N/A</v>
      </c>
    </row>
    <row r="430" spans="1:18" ht="14.5" x14ac:dyDescent="0.35">
      <c r="A430" s="47">
        <v>427</v>
      </c>
      <c r="B430" s="48">
        <f t="shared" ca="1" si="48"/>
        <v>0.89676526016034397</v>
      </c>
      <c r="C430" s="49">
        <f ca="1">RANDBETWEEN(0,VLOOKUP($B430,IBusJSQ!$E$6:$G$24,3,TRUE))</f>
        <v>15</v>
      </c>
      <c r="D430" s="44">
        <f ca="1">RANDBETWEEN(0,VLOOKUP($B430,ItrainJSQ!$F$5:$G$9,2,TRUE))</f>
        <v>13686</v>
      </c>
      <c r="E430" s="44" t="e">
        <f ca="1">RANDBETWEEN(0,VLOOKUP($B430,ItrainNP!$G$11:$G$16,2,TRUE))</f>
        <v>#N/A</v>
      </c>
      <c r="F430" s="44">
        <f t="shared" ca="1" si="49"/>
        <v>29</v>
      </c>
      <c r="G430" s="44">
        <f t="shared" ca="1" si="50"/>
        <v>7</v>
      </c>
      <c r="H430" s="44">
        <f t="shared" ca="1" si="51"/>
        <v>4</v>
      </c>
      <c r="I430" s="50">
        <f t="shared" ca="1" si="52"/>
        <v>0.92732081571589953</v>
      </c>
      <c r="J430" s="50" t="e">
        <f t="shared" ca="1" si="53"/>
        <v>#N/A</v>
      </c>
      <c r="K430" s="52">
        <f t="shared" ca="1" si="54"/>
        <v>44</v>
      </c>
      <c r="L430" s="52" t="e">
        <f t="shared" ca="1" si="55"/>
        <v>#N/A</v>
      </c>
      <c r="M430" s="44">
        <f ca="1">AVERAGE($K$4:K430)</f>
        <v>32.103044496487122</v>
      </c>
      <c r="N430" s="44">
        <f ca="1">M430 + 1.96 * _xlfn.STDEV.P($M$4:M430)/SQRT(COUNT($M$4:M430))</f>
        <v>32.14321957557209</v>
      </c>
      <c r="O430" s="44">
        <f ca="1">M430 - 1.96 * _xlfn.STDEV.P($M$4:M430)/SQRT(COUNT($M$4:M430))</f>
        <v>32.062869417402155</v>
      </c>
      <c r="P430" s="44" t="e">
        <f ca="1">AVERAGE($L$4:L430)</f>
        <v>#N/A</v>
      </c>
      <c r="Q430" s="44" t="e">
        <f ca="1">P430 + 1.96 * _xlfn.STDEV.P($P$4:P430)/SQRT(COUNT($P$4:P430))</f>
        <v>#N/A</v>
      </c>
      <c r="R430" s="44" t="e">
        <f ca="1">P430 - 1.96 * _xlfn.STDEV.P($P$4:P430)/SQRT(COUNT($P$4:P430))</f>
        <v>#N/A</v>
      </c>
    </row>
    <row r="431" spans="1:18" ht="14.5" x14ac:dyDescent="0.35">
      <c r="A431" s="47">
        <v>428</v>
      </c>
      <c r="B431" s="48">
        <f t="shared" ca="1" si="48"/>
        <v>0.64805798964032468</v>
      </c>
      <c r="C431" s="49">
        <f ca="1">RANDBETWEEN(0,VLOOKUP($B431,IBusJSQ!$E$6:$G$24,3,TRUE))</f>
        <v>11</v>
      </c>
      <c r="D431" s="44">
        <f ca="1">RANDBETWEEN(0,VLOOKUP($B431,ItrainJSQ!$F$5:$G$9,2,TRUE))</f>
        <v>4</v>
      </c>
      <c r="E431" s="44" t="e">
        <f ca="1">RANDBETWEEN(0,VLOOKUP($B431,ItrainNP!$G$11:$G$16,2,TRUE))</f>
        <v>#N/A</v>
      </c>
      <c r="F431" s="44">
        <f t="shared" ca="1" si="49"/>
        <v>27</v>
      </c>
      <c r="G431" s="44">
        <f t="shared" ca="1" si="50"/>
        <v>8</v>
      </c>
      <c r="H431" s="44">
        <f t="shared" ca="1" si="51"/>
        <v>4</v>
      </c>
      <c r="I431" s="50">
        <f t="shared" ca="1" si="52"/>
        <v>0.67444687852921359</v>
      </c>
      <c r="J431" s="50" t="e">
        <f t="shared" ca="1" si="53"/>
        <v>#N/A</v>
      </c>
      <c r="K431" s="52">
        <f t="shared" ca="1" si="54"/>
        <v>38.000000000000028</v>
      </c>
      <c r="L431" s="52" t="e">
        <f t="shared" ca="1" si="55"/>
        <v>#N/A</v>
      </c>
      <c r="M431" s="44">
        <f ca="1">AVERAGE($K$4:K431)</f>
        <v>32.116822429906549</v>
      </c>
      <c r="N431" s="44">
        <f ca="1">M431 + 1.96 * _xlfn.STDEV.P($M$4:M431)/SQRT(COUNT($M$4:M431))</f>
        <v>32.156921144673063</v>
      </c>
      <c r="O431" s="44">
        <f ca="1">M431 - 1.96 * _xlfn.STDEV.P($M$4:M431)/SQRT(COUNT($M$4:M431))</f>
        <v>32.076723715140034</v>
      </c>
      <c r="P431" s="44" t="e">
        <f ca="1">AVERAGE($L$4:L431)</f>
        <v>#N/A</v>
      </c>
      <c r="Q431" s="44" t="e">
        <f ca="1">P431 + 1.96 * _xlfn.STDEV.P($P$4:P431)/SQRT(COUNT($P$4:P431))</f>
        <v>#N/A</v>
      </c>
      <c r="R431" s="44" t="e">
        <f ca="1">P431 - 1.96 * _xlfn.STDEV.P($P$4:P431)/SQRT(COUNT($P$4:P431))</f>
        <v>#N/A</v>
      </c>
    </row>
    <row r="432" spans="1:18" ht="14.5" x14ac:dyDescent="0.35">
      <c r="A432" s="47">
        <v>429</v>
      </c>
      <c r="B432" s="48">
        <f t="shared" ca="1" si="48"/>
        <v>0.44758579429384682</v>
      </c>
      <c r="C432" s="49">
        <f ca="1">RANDBETWEEN(0,VLOOKUP($B432,IBusJSQ!$E$6:$G$24,3,TRUE))</f>
        <v>3</v>
      </c>
      <c r="D432" s="44">
        <f ca="1">RANDBETWEEN(0,VLOOKUP($B432,ItrainJSQ!$F$5:$G$9,2,TRUE))</f>
        <v>4</v>
      </c>
      <c r="E432" s="44" t="e">
        <f ca="1">RANDBETWEEN(0,VLOOKUP($B432,ItrainNP!$G$11:$G$16,2,TRUE))</f>
        <v>#N/A</v>
      </c>
      <c r="F432" s="44">
        <f t="shared" ca="1" si="49"/>
        <v>25</v>
      </c>
      <c r="G432" s="44">
        <f t="shared" ca="1" si="50"/>
        <v>8</v>
      </c>
      <c r="H432" s="44">
        <f t="shared" ca="1" si="51"/>
        <v>5</v>
      </c>
      <c r="I432" s="50">
        <f t="shared" ca="1" si="52"/>
        <v>0.46703023873829125</v>
      </c>
      <c r="J432" s="50" t="e">
        <f t="shared" ca="1" si="53"/>
        <v>#N/A</v>
      </c>
      <c r="K432" s="52">
        <f t="shared" ca="1" si="54"/>
        <v>27.999999999999979</v>
      </c>
      <c r="L432" s="52" t="e">
        <f t="shared" ca="1" si="55"/>
        <v>#N/A</v>
      </c>
      <c r="M432" s="44">
        <f ca="1">AVERAGE($K$4:K432)</f>
        <v>32.107226107226111</v>
      </c>
      <c r="N432" s="44">
        <f ca="1">M432 + 1.96 * _xlfn.STDEV.P($M$4:M432)/SQRT(COUNT($M$4:M432))</f>
        <v>32.147250038823174</v>
      </c>
      <c r="O432" s="44">
        <f ca="1">M432 - 1.96 * _xlfn.STDEV.P($M$4:M432)/SQRT(COUNT($M$4:M432))</f>
        <v>32.067202175629049</v>
      </c>
      <c r="P432" s="44" t="e">
        <f ca="1">AVERAGE($L$4:L432)</f>
        <v>#N/A</v>
      </c>
      <c r="Q432" s="44" t="e">
        <f ca="1">P432 + 1.96 * _xlfn.STDEV.P($P$4:P432)/SQRT(COUNT($P$4:P432))</f>
        <v>#N/A</v>
      </c>
      <c r="R432" s="44" t="e">
        <f ca="1">P432 - 1.96 * _xlfn.STDEV.P($P$4:P432)/SQRT(COUNT($P$4:P432))</f>
        <v>#N/A</v>
      </c>
    </row>
    <row r="433" spans="1:18" ht="14.5" x14ac:dyDescent="0.35">
      <c r="A433" s="47">
        <v>430</v>
      </c>
      <c r="B433" s="48">
        <f t="shared" ca="1" si="48"/>
        <v>0.87615147975218144</v>
      </c>
      <c r="C433" s="49">
        <f ca="1">RANDBETWEEN(0,VLOOKUP($B433,IBusJSQ!$E$6:$G$24,3,TRUE))</f>
        <v>5</v>
      </c>
      <c r="D433" s="44">
        <f ca="1">RANDBETWEEN(0,VLOOKUP($B433,ItrainJSQ!$F$5:$G$9,2,TRUE))</f>
        <v>11974</v>
      </c>
      <c r="E433" s="44" t="e">
        <f ca="1">RANDBETWEEN(0,VLOOKUP($B433,ItrainNP!$G$11:$G$16,2,TRUE))</f>
        <v>#N/A</v>
      </c>
      <c r="F433" s="44">
        <f t="shared" ca="1" si="49"/>
        <v>29</v>
      </c>
      <c r="G433" s="44">
        <f t="shared" ca="1" si="50"/>
        <v>7</v>
      </c>
      <c r="H433" s="44">
        <f t="shared" ca="1" si="51"/>
        <v>5</v>
      </c>
      <c r="I433" s="50">
        <f t="shared" ca="1" si="52"/>
        <v>0.89976259086329258</v>
      </c>
      <c r="J433" s="50" t="e">
        <f t="shared" ca="1" si="53"/>
        <v>#N/A</v>
      </c>
      <c r="K433" s="52">
        <f t="shared" ca="1" si="54"/>
        <v>34.000000000000043</v>
      </c>
      <c r="L433" s="52" t="e">
        <f t="shared" ca="1" si="55"/>
        <v>#N/A</v>
      </c>
      <c r="M433" s="44">
        <f ca="1">AVERAGE($K$4:K433)</f>
        <v>32.11162790697675</v>
      </c>
      <c r="N433" s="44">
        <f ca="1">M433 + 1.96 * _xlfn.STDEV.P($M$4:M433)/SQRT(COUNT($M$4:M433))</f>
        <v>32.151576702278405</v>
      </c>
      <c r="O433" s="44">
        <f ca="1">M433 - 1.96 * _xlfn.STDEV.P($M$4:M433)/SQRT(COUNT($M$4:M433))</f>
        <v>32.071679111675095</v>
      </c>
      <c r="P433" s="44" t="e">
        <f ca="1">AVERAGE($L$4:L433)</f>
        <v>#N/A</v>
      </c>
      <c r="Q433" s="44" t="e">
        <f ca="1">P433 + 1.96 * _xlfn.STDEV.P($P$4:P433)/SQRT(COUNT($P$4:P433))</f>
        <v>#N/A</v>
      </c>
      <c r="R433" s="44" t="e">
        <f ca="1">P433 - 1.96 * _xlfn.STDEV.P($P$4:P433)/SQRT(COUNT($P$4:P433))</f>
        <v>#N/A</v>
      </c>
    </row>
    <row r="434" spans="1:18" ht="14.5" x14ac:dyDescent="0.35">
      <c r="A434" s="47">
        <v>431</v>
      </c>
      <c r="B434" s="48">
        <f t="shared" ca="1" si="48"/>
        <v>0.87472984468120818</v>
      </c>
      <c r="C434" s="49">
        <f ca="1">RANDBETWEEN(0,VLOOKUP($B434,IBusJSQ!$E$6:$G$24,3,TRUE))</f>
        <v>7</v>
      </c>
      <c r="D434" s="44">
        <f ca="1">RANDBETWEEN(0,VLOOKUP($B434,ItrainJSQ!$F$5:$G$9,2,TRUE))</f>
        <v>9680</v>
      </c>
      <c r="E434" s="44" t="e">
        <f ca="1">RANDBETWEEN(0,VLOOKUP($B434,ItrainNP!$G$11:$G$16,2,TRUE))</f>
        <v>#N/A</v>
      </c>
      <c r="F434" s="44">
        <f t="shared" ca="1" si="49"/>
        <v>24</v>
      </c>
      <c r="G434" s="44">
        <f t="shared" ca="1" si="50"/>
        <v>8</v>
      </c>
      <c r="H434" s="44">
        <f t="shared" ca="1" si="51"/>
        <v>4</v>
      </c>
      <c r="I434" s="50">
        <f t="shared" ca="1" si="52"/>
        <v>0.89625762245898599</v>
      </c>
      <c r="J434" s="50" t="e">
        <f t="shared" ca="1" si="53"/>
        <v>#N/A</v>
      </c>
      <c r="K434" s="52">
        <f t="shared" ca="1" si="54"/>
        <v>31.00000000000005</v>
      </c>
      <c r="L434" s="52" t="e">
        <f t="shared" ca="1" si="55"/>
        <v>#N/A</v>
      </c>
      <c r="M434" s="44">
        <f ca="1">AVERAGE($K$4:K434)</f>
        <v>32.109048723897914</v>
      </c>
      <c r="N434" s="44">
        <f ca="1">M434 + 1.96 * _xlfn.STDEV.P($M$4:M434)/SQRT(COUNT($M$4:M434))</f>
        <v>32.1489229923504</v>
      </c>
      <c r="O434" s="44">
        <f ca="1">M434 - 1.96 * _xlfn.STDEV.P($M$4:M434)/SQRT(COUNT($M$4:M434))</f>
        <v>32.069174455445427</v>
      </c>
      <c r="P434" s="44" t="e">
        <f ca="1">AVERAGE($L$4:L434)</f>
        <v>#N/A</v>
      </c>
      <c r="Q434" s="44" t="e">
        <f ca="1">P434 + 1.96 * _xlfn.STDEV.P($P$4:P434)/SQRT(COUNT($P$4:P434))</f>
        <v>#N/A</v>
      </c>
      <c r="R434" s="44" t="e">
        <f ca="1">P434 - 1.96 * _xlfn.STDEV.P($P$4:P434)/SQRT(COUNT($P$4:P434))</f>
        <v>#N/A</v>
      </c>
    </row>
    <row r="435" spans="1:18" ht="14.5" x14ac:dyDescent="0.35">
      <c r="A435" s="47">
        <v>432</v>
      </c>
      <c r="B435" s="48">
        <f t="shared" ca="1" si="48"/>
        <v>0.61597749042368866</v>
      </c>
      <c r="C435" s="49">
        <f ca="1">RANDBETWEEN(0,VLOOKUP($B435,IBusJSQ!$E$6:$G$24,3,TRUE))</f>
        <v>3</v>
      </c>
      <c r="D435" s="44">
        <f ca="1">RANDBETWEEN(0,VLOOKUP($B435,ItrainJSQ!$F$5:$G$9,2,TRUE))</f>
        <v>1</v>
      </c>
      <c r="E435" s="44" t="e">
        <f ca="1">RANDBETWEEN(0,VLOOKUP($B435,ItrainNP!$G$11:$G$16,2,TRUE))</f>
        <v>#N/A</v>
      </c>
      <c r="F435" s="44">
        <f t="shared" ca="1" si="49"/>
        <v>24</v>
      </c>
      <c r="G435" s="44">
        <f t="shared" ca="1" si="50"/>
        <v>8</v>
      </c>
      <c r="H435" s="44">
        <f t="shared" ca="1" si="51"/>
        <v>4</v>
      </c>
      <c r="I435" s="50">
        <f t="shared" ca="1" si="52"/>
        <v>0.6347274904236887</v>
      </c>
      <c r="J435" s="50" t="e">
        <f t="shared" ca="1" si="53"/>
        <v>#N/A</v>
      </c>
      <c r="K435" s="52">
        <f t="shared" ca="1" si="54"/>
        <v>27.000000000000064</v>
      </c>
      <c r="L435" s="52" t="e">
        <f t="shared" ca="1" si="55"/>
        <v>#N/A</v>
      </c>
      <c r="M435" s="44">
        <f ca="1">AVERAGE($K$4:K435)</f>
        <v>32.097222222222229</v>
      </c>
      <c r="N435" s="44">
        <f ca="1">M435 + 1.96 * _xlfn.STDEV.P($M$4:M435)/SQRT(COUNT($M$4:M435))</f>
        <v>32.137023865773074</v>
      </c>
      <c r="O435" s="44">
        <f ca="1">M435 - 1.96 * _xlfn.STDEV.P($M$4:M435)/SQRT(COUNT($M$4:M435))</f>
        <v>32.057420578671383</v>
      </c>
      <c r="P435" s="44" t="e">
        <f ca="1">AVERAGE($L$4:L435)</f>
        <v>#N/A</v>
      </c>
      <c r="Q435" s="44" t="e">
        <f ca="1">P435 + 1.96 * _xlfn.STDEV.P($P$4:P435)/SQRT(COUNT($P$4:P435))</f>
        <v>#N/A</v>
      </c>
      <c r="R435" s="44" t="e">
        <f ca="1">P435 - 1.96 * _xlfn.STDEV.P($P$4:P435)/SQRT(COUNT($P$4:P435))</f>
        <v>#N/A</v>
      </c>
    </row>
    <row r="436" spans="1:18" ht="14.5" x14ac:dyDescent="0.35">
      <c r="A436" s="47">
        <v>433</v>
      </c>
      <c r="B436" s="48">
        <f t="shared" ca="1" si="48"/>
        <v>0.37956784374266528</v>
      </c>
      <c r="C436" s="49">
        <f ca="1">RANDBETWEEN(0,VLOOKUP($B436,IBusJSQ!$E$6:$G$24,3,TRUE))</f>
        <v>5</v>
      </c>
      <c r="D436" s="44">
        <f ca="1">RANDBETWEEN(0,VLOOKUP($B436,ItrainJSQ!$F$5:$G$9,2,TRUE))</f>
        <v>1</v>
      </c>
      <c r="E436" s="44" t="e">
        <f ca="1">RANDBETWEEN(0,VLOOKUP($B436,ItrainNP!$G$11:$G$16,2,TRUE))</f>
        <v>#N/A</v>
      </c>
      <c r="F436" s="44">
        <f t="shared" ca="1" si="49"/>
        <v>26</v>
      </c>
      <c r="G436" s="44">
        <f t="shared" ca="1" si="50"/>
        <v>7</v>
      </c>
      <c r="H436" s="44">
        <f t="shared" ca="1" si="51"/>
        <v>5</v>
      </c>
      <c r="I436" s="50">
        <f t="shared" ca="1" si="52"/>
        <v>0.40109562152044304</v>
      </c>
      <c r="J436" s="50" t="e">
        <f t="shared" ca="1" si="53"/>
        <v>#N/A</v>
      </c>
      <c r="K436" s="52">
        <f t="shared" ca="1" si="54"/>
        <v>30.999999999999972</v>
      </c>
      <c r="L436" s="52" t="e">
        <f t="shared" ca="1" si="55"/>
        <v>#N/A</v>
      </c>
      <c r="M436" s="44">
        <f ca="1">AVERAGE($K$4:K436)</f>
        <v>32.094688221709013</v>
      </c>
      <c r="N436" s="44">
        <f ca="1">M436 + 1.96 * _xlfn.STDEV.P($M$4:M436)/SQRT(COUNT($M$4:M436))</f>
        <v>32.134417836353258</v>
      </c>
      <c r="O436" s="44">
        <f ca="1">M436 - 1.96 * _xlfn.STDEV.P($M$4:M436)/SQRT(COUNT($M$4:M436))</f>
        <v>32.054958607064769</v>
      </c>
      <c r="P436" s="44" t="e">
        <f ca="1">AVERAGE($L$4:L436)</f>
        <v>#N/A</v>
      </c>
      <c r="Q436" s="44" t="e">
        <f ca="1">P436 + 1.96 * _xlfn.STDEV.P($P$4:P436)/SQRT(COUNT($P$4:P436))</f>
        <v>#N/A</v>
      </c>
      <c r="R436" s="44" t="e">
        <f ca="1">P436 - 1.96 * _xlfn.STDEV.P($P$4:P436)/SQRT(COUNT($P$4:P436))</f>
        <v>#N/A</v>
      </c>
    </row>
    <row r="437" spans="1:18" ht="14.5" x14ac:dyDescent="0.35">
      <c r="A437" s="47">
        <v>434</v>
      </c>
      <c r="B437" s="48">
        <f t="shared" ca="1" si="48"/>
        <v>0.37660279784381384</v>
      </c>
      <c r="C437" s="49">
        <f ca="1">RANDBETWEEN(0,VLOOKUP($B437,IBusJSQ!$E$6:$G$24,3,TRUE))</f>
        <v>2</v>
      </c>
      <c r="D437" s="44">
        <f ca="1">RANDBETWEEN(0,VLOOKUP($B437,ItrainJSQ!$F$5:$G$9,2,TRUE))</f>
        <v>0</v>
      </c>
      <c r="E437" s="44" t="e">
        <f ca="1">RANDBETWEEN(0,VLOOKUP($B437,ItrainNP!$G$11:$G$16,2,TRUE))</f>
        <v>#N/A</v>
      </c>
      <c r="F437" s="44">
        <f t="shared" ca="1" si="49"/>
        <v>24</v>
      </c>
      <c r="G437" s="44">
        <f t="shared" ca="1" si="50"/>
        <v>7</v>
      </c>
      <c r="H437" s="44">
        <f t="shared" ca="1" si="51"/>
        <v>4</v>
      </c>
      <c r="I437" s="50">
        <f t="shared" ca="1" si="52"/>
        <v>0.39465835339936939</v>
      </c>
      <c r="J437" s="50" t="e">
        <f t="shared" ca="1" si="53"/>
        <v>#N/A</v>
      </c>
      <c r="K437" s="52">
        <f t="shared" ca="1" si="54"/>
        <v>25.999999999999986</v>
      </c>
      <c r="L437" s="52" t="e">
        <f t="shared" ca="1" si="55"/>
        <v>#N/A</v>
      </c>
      <c r="M437" s="44">
        <f ca="1">AVERAGE($K$4:K437)</f>
        <v>32.080645161290327</v>
      </c>
      <c r="N437" s="44">
        <f ca="1">M437 + 1.96 * _xlfn.STDEV.P($M$4:M437)/SQRT(COUNT($M$4:M437))</f>
        <v>32.120305026881418</v>
      </c>
      <c r="O437" s="44">
        <f ca="1">M437 - 1.96 * _xlfn.STDEV.P($M$4:M437)/SQRT(COUNT($M$4:M437))</f>
        <v>32.040985295699237</v>
      </c>
      <c r="P437" s="44" t="e">
        <f ca="1">AVERAGE($L$4:L437)</f>
        <v>#N/A</v>
      </c>
      <c r="Q437" s="44" t="e">
        <f ca="1">P437 + 1.96 * _xlfn.STDEV.P($P$4:P437)/SQRT(COUNT($P$4:P437))</f>
        <v>#N/A</v>
      </c>
      <c r="R437" s="44" t="e">
        <f ca="1">P437 - 1.96 * _xlfn.STDEV.P($P$4:P437)/SQRT(COUNT($P$4:P437))</f>
        <v>#N/A</v>
      </c>
    </row>
    <row r="438" spans="1:18" ht="14.5" x14ac:dyDescent="0.35">
      <c r="A438" s="47">
        <v>435</v>
      </c>
      <c r="B438" s="48">
        <f t="shared" ca="1" si="48"/>
        <v>0.78571175065486709</v>
      </c>
      <c r="C438" s="49">
        <f ca="1">RANDBETWEEN(0,VLOOKUP($B438,IBusJSQ!$E$6:$G$24,3,TRUE))</f>
        <v>6</v>
      </c>
      <c r="D438" s="44">
        <f ca="1">RANDBETWEEN(0,VLOOKUP($B438,ItrainJSQ!$F$5:$G$9,2,TRUE))</f>
        <v>14580</v>
      </c>
      <c r="E438" s="44" t="e">
        <f ca="1">RANDBETWEEN(0,VLOOKUP($B438,ItrainNP!$G$11:$G$16,2,TRUE))</f>
        <v>#N/A</v>
      </c>
      <c r="F438" s="44">
        <f t="shared" ca="1" si="49"/>
        <v>29</v>
      </c>
      <c r="G438" s="44">
        <f t="shared" ca="1" si="50"/>
        <v>7</v>
      </c>
      <c r="H438" s="44">
        <f t="shared" ca="1" si="51"/>
        <v>5</v>
      </c>
      <c r="I438" s="50">
        <f t="shared" ca="1" si="52"/>
        <v>0.81001730621042267</v>
      </c>
      <c r="J438" s="50" t="e">
        <f t="shared" ca="1" si="53"/>
        <v>#N/A</v>
      </c>
      <c r="K438" s="52">
        <f t="shared" ca="1" si="54"/>
        <v>35.000000000000036</v>
      </c>
      <c r="L438" s="52" t="e">
        <f t="shared" ca="1" si="55"/>
        <v>#N/A</v>
      </c>
      <c r="M438" s="44">
        <f ca="1">AVERAGE($K$4:K438)</f>
        <v>32.087356321839081</v>
      </c>
      <c r="N438" s="44">
        <f ca="1">M438 + 1.96 * _xlfn.STDEV.P($M$4:M438)/SQRT(COUNT($M$4:M438))</f>
        <v>32.126945660412645</v>
      </c>
      <c r="O438" s="44">
        <f ca="1">M438 - 1.96 * _xlfn.STDEV.P($M$4:M438)/SQRT(COUNT($M$4:M438))</f>
        <v>32.047766983265518</v>
      </c>
      <c r="P438" s="44" t="e">
        <f ca="1">AVERAGE($L$4:L438)</f>
        <v>#N/A</v>
      </c>
      <c r="Q438" s="44" t="e">
        <f ca="1">P438 + 1.96 * _xlfn.STDEV.P($P$4:P438)/SQRT(COUNT($P$4:P438))</f>
        <v>#N/A</v>
      </c>
      <c r="R438" s="44" t="e">
        <f ca="1">P438 - 1.96 * _xlfn.STDEV.P($P$4:P438)/SQRT(COUNT($P$4:P438))</f>
        <v>#N/A</v>
      </c>
    </row>
    <row r="439" spans="1:18" ht="14.5" x14ac:dyDescent="0.35">
      <c r="A439" s="47">
        <v>436</v>
      </c>
      <c r="B439" s="48">
        <f t="shared" ca="1" si="48"/>
        <v>0.37213083864085278</v>
      </c>
      <c r="C439" s="49">
        <f ca="1">RANDBETWEEN(0,VLOOKUP($B439,IBusJSQ!$E$6:$G$24,3,TRUE))</f>
        <v>7</v>
      </c>
      <c r="D439" s="44">
        <f ca="1">RANDBETWEEN(0,VLOOKUP($B439,ItrainJSQ!$F$5:$G$9,2,TRUE))</f>
        <v>4</v>
      </c>
      <c r="E439" s="44" t="e">
        <f ca="1">RANDBETWEEN(0,VLOOKUP($B439,ItrainNP!$G$11:$G$16,2,TRUE))</f>
        <v>#N/A</v>
      </c>
      <c r="F439" s="44">
        <f t="shared" ca="1" si="49"/>
        <v>24</v>
      </c>
      <c r="G439" s="44">
        <f t="shared" ca="1" si="50"/>
        <v>7</v>
      </c>
      <c r="H439" s="44">
        <f t="shared" ca="1" si="51"/>
        <v>4</v>
      </c>
      <c r="I439" s="50">
        <f t="shared" ca="1" si="52"/>
        <v>0.39365861641863054</v>
      </c>
      <c r="J439" s="50" t="e">
        <f t="shared" ca="1" si="53"/>
        <v>#N/A</v>
      </c>
      <c r="K439" s="52">
        <f t="shared" ca="1" si="54"/>
        <v>30.999999999999972</v>
      </c>
      <c r="L439" s="52" t="e">
        <f t="shared" ca="1" si="55"/>
        <v>#N/A</v>
      </c>
      <c r="M439" s="44">
        <f ca="1">AVERAGE($K$4:K439)</f>
        <v>32.084862385321102</v>
      </c>
      <c r="N439" s="44">
        <f ca="1">M439 + 1.96 * _xlfn.STDEV.P($M$4:M439)/SQRT(COUNT($M$4:M439))</f>
        <v>32.12438177742073</v>
      </c>
      <c r="O439" s="44">
        <f ca="1">M439 - 1.96 * _xlfn.STDEV.P($M$4:M439)/SQRT(COUNT($M$4:M439))</f>
        <v>32.045342993221475</v>
      </c>
      <c r="P439" s="44" t="e">
        <f ca="1">AVERAGE($L$4:L439)</f>
        <v>#N/A</v>
      </c>
      <c r="Q439" s="44" t="e">
        <f ca="1">P439 + 1.96 * _xlfn.STDEV.P($P$4:P439)/SQRT(COUNT($P$4:P439))</f>
        <v>#N/A</v>
      </c>
      <c r="R439" s="44" t="e">
        <f ca="1">P439 - 1.96 * _xlfn.STDEV.P($P$4:P439)/SQRT(COUNT($P$4:P439))</f>
        <v>#N/A</v>
      </c>
    </row>
    <row r="440" spans="1:18" ht="14.5" x14ac:dyDescent="0.35">
      <c r="A440" s="47">
        <v>437</v>
      </c>
      <c r="B440" s="48">
        <f t="shared" ca="1" si="48"/>
        <v>0.79862045336228071</v>
      </c>
      <c r="C440" s="49">
        <f ca="1">RANDBETWEEN(0,VLOOKUP($B440,IBusJSQ!$E$6:$G$24,3,TRUE))</f>
        <v>4</v>
      </c>
      <c r="D440" s="44">
        <f ca="1">RANDBETWEEN(0,VLOOKUP($B440,ItrainJSQ!$F$5:$G$9,2,TRUE))</f>
        <v>40968</v>
      </c>
      <c r="E440" s="44" t="e">
        <f ca="1">RANDBETWEEN(0,VLOOKUP($B440,ItrainNP!$G$11:$G$16,2,TRUE))</f>
        <v>#N/A</v>
      </c>
      <c r="F440" s="44">
        <f t="shared" ca="1" si="49"/>
        <v>29</v>
      </c>
      <c r="G440" s="44">
        <f t="shared" ca="1" si="50"/>
        <v>7</v>
      </c>
      <c r="H440" s="44">
        <f t="shared" ca="1" si="51"/>
        <v>4</v>
      </c>
      <c r="I440" s="50">
        <f t="shared" ca="1" si="52"/>
        <v>0.82153712002894741</v>
      </c>
      <c r="J440" s="50" t="e">
        <f t="shared" ca="1" si="53"/>
        <v>#N/A</v>
      </c>
      <c r="K440" s="52">
        <f t="shared" ca="1" si="54"/>
        <v>33.000000000000043</v>
      </c>
      <c r="L440" s="52" t="e">
        <f t="shared" ca="1" si="55"/>
        <v>#N/A</v>
      </c>
      <c r="M440" s="44">
        <f ca="1">AVERAGE($K$4:K440)</f>
        <v>32.086956521739133</v>
      </c>
      <c r="N440" s="44">
        <f ca="1">M440 + 1.96 * _xlfn.STDEV.P($M$4:M440)/SQRT(COUNT($M$4:M440))</f>
        <v>32.126405878586773</v>
      </c>
      <c r="O440" s="44">
        <f ca="1">M440 - 1.96 * _xlfn.STDEV.P($M$4:M440)/SQRT(COUNT($M$4:M440))</f>
        <v>32.047507164891492</v>
      </c>
      <c r="P440" s="44" t="e">
        <f ca="1">AVERAGE($L$4:L440)</f>
        <v>#N/A</v>
      </c>
      <c r="Q440" s="44" t="e">
        <f ca="1">P440 + 1.96 * _xlfn.STDEV.P($P$4:P440)/SQRT(COUNT($P$4:P440))</f>
        <v>#N/A</v>
      </c>
      <c r="R440" s="44" t="e">
        <f ca="1">P440 - 1.96 * _xlfn.STDEV.P($P$4:P440)/SQRT(COUNT($P$4:P440))</f>
        <v>#N/A</v>
      </c>
    </row>
    <row r="441" spans="1:18" ht="14.5" x14ac:dyDescent="0.35">
      <c r="A441" s="47">
        <v>438</v>
      </c>
      <c r="B441" s="48">
        <f t="shared" ca="1" si="48"/>
        <v>0.66260377943083171</v>
      </c>
      <c r="C441" s="49">
        <f ca="1">RANDBETWEEN(0,VLOOKUP($B441,IBusJSQ!$E$6:$G$24,3,TRUE))</f>
        <v>2</v>
      </c>
      <c r="D441" s="44">
        <f ca="1">RANDBETWEEN(0,VLOOKUP($B441,ItrainJSQ!$F$5:$G$9,2,TRUE))</f>
        <v>0</v>
      </c>
      <c r="E441" s="44" t="e">
        <f ca="1">RANDBETWEEN(0,VLOOKUP($B441,ItrainNP!$G$11:$G$16,2,TRUE))</f>
        <v>#N/A</v>
      </c>
      <c r="F441" s="44">
        <f t="shared" ca="1" si="49"/>
        <v>28</v>
      </c>
      <c r="G441" s="44">
        <f t="shared" ca="1" si="50"/>
        <v>8</v>
      </c>
      <c r="H441" s="44">
        <f t="shared" ca="1" si="51"/>
        <v>4</v>
      </c>
      <c r="I441" s="50">
        <f t="shared" ca="1" si="52"/>
        <v>0.68343711276416508</v>
      </c>
      <c r="J441" s="50" t="e">
        <f t="shared" ca="1" si="53"/>
        <v>#N/A</v>
      </c>
      <c r="K441" s="52">
        <f t="shared" ca="1" si="54"/>
        <v>30.000000000000053</v>
      </c>
      <c r="L441" s="52" t="e">
        <f t="shared" ca="1" si="55"/>
        <v>#N/A</v>
      </c>
      <c r="M441" s="44">
        <f ca="1">AVERAGE($K$4:K441)</f>
        <v>32.082191780821923</v>
      </c>
      <c r="N441" s="44">
        <f ca="1">M441 + 1.96 * _xlfn.STDEV.P($M$4:M441)/SQRT(COUNT($M$4:M441))</f>
        <v>32.121572007466931</v>
      </c>
      <c r="O441" s="44">
        <f ca="1">M441 - 1.96 * _xlfn.STDEV.P($M$4:M441)/SQRT(COUNT($M$4:M441))</f>
        <v>32.042811554176915</v>
      </c>
      <c r="P441" s="44" t="e">
        <f ca="1">AVERAGE($L$4:L441)</f>
        <v>#N/A</v>
      </c>
      <c r="Q441" s="44" t="e">
        <f ca="1">P441 + 1.96 * _xlfn.STDEV.P($P$4:P441)/SQRT(COUNT($P$4:P441))</f>
        <v>#N/A</v>
      </c>
      <c r="R441" s="44" t="e">
        <f ca="1">P441 - 1.96 * _xlfn.STDEV.P($P$4:P441)/SQRT(COUNT($P$4:P441))</f>
        <v>#N/A</v>
      </c>
    </row>
    <row r="442" spans="1:18" ht="14.5" x14ac:dyDescent="0.35">
      <c r="A442" s="47">
        <v>439</v>
      </c>
      <c r="B442" s="48">
        <f t="shared" ca="1" si="48"/>
        <v>0.88651467125336825</v>
      </c>
      <c r="C442" s="49">
        <f ca="1">RANDBETWEEN(0,VLOOKUP($B442,IBusJSQ!$E$6:$G$24,3,TRUE))</f>
        <v>12</v>
      </c>
      <c r="D442" s="44">
        <f ca="1">RANDBETWEEN(0,VLOOKUP($B442,ItrainJSQ!$F$5:$G$9,2,TRUE))</f>
        <v>27738</v>
      </c>
      <c r="E442" s="44" t="e">
        <f ca="1">RANDBETWEEN(0,VLOOKUP($B442,ItrainNP!$G$11:$G$16,2,TRUE))</f>
        <v>#N/A</v>
      </c>
      <c r="F442" s="44">
        <f t="shared" ca="1" si="49"/>
        <v>25</v>
      </c>
      <c r="G442" s="44">
        <f t="shared" ca="1" si="50"/>
        <v>8</v>
      </c>
      <c r="H442" s="44">
        <f t="shared" ca="1" si="51"/>
        <v>4</v>
      </c>
      <c r="I442" s="50">
        <f t="shared" ca="1" si="52"/>
        <v>0.91220911569781271</v>
      </c>
      <c r="J442" s="50" t="e">
        <f t="shared" ca="1" si="53"/>
        <v>#N/A</v>
      </c>
      <c r="K442" s="52">
        <f t="shared" ca="1" si="54"/>
        <v>37.000000000000028</v>
      </c>
      <c r="L442" s="52" t="e">
        <f t="shared" ca="1" si="55"/>
        <v>#N/A</v>
      </c>
      <c r="M442" s="44">
        <f ca="1">AVERAGE($K$4:K442)</f>
        <v>32.09339407744875</v>
      </c>
      <c r="N442" s="44">
        <f ca="1">M442 + 1.96 * _xlfn.STDEV.P($M$4:M442)/SQRT(COUNT($M$4:M442))</f>
        <v>32.132703790094773</v>
      </c>
      <c r="O442" s="44">
        <f ca="1">M442 - 1.96 * _xlfn.STDEV.P($M$4:M442)/SQRT(COUNT($M$4:M442))</f>
        <v>32.054084364802726</v>
      </c>
      <c r="P442" s="44" t="e">
        <f ca="1">AVERAGE($L$4:L442)</f>
        <v>#N/A</v>
      </c>
      <c r="Q442" s="44" t="e">
        <f ca="1">P442 + 1.96 * _xlfn.STDEV.P($P$4:P442)/SQRT(COUNT($P$4:P442))</f>
        <v>#N/A</v>
      </c>
      <c r="R442" s="44" t="e">
        <f ca="1">P442 - 1.96 * _xlfn.STDEV.P($P$4:P442)/SQRT(COUNT($P$4:P442))</f>
        <v>#N/A</v>
      </c>
    </row>
    <row r="443" spans="1:18" ht="14.5" x14ac:dyDescent="0.35">
      <c r="A443" s="47">
        <v>440</v>
      </c>
      <c r="B443" s="48">
        <f t="shared" ca="1" si="48"/>
        <v>0.48101130323884578</v>
      </c>
      <c r="C443" s="49">
        <f ca="1">RANDBETWEEN(0,VLOOKUP($B443,IBusJSQ!$E$6:$G$24,3,TRUE))</f>
        <v>4</v>
      </c>
      <c r="D443" s="44">
        <f ca="1">RANDBETWEEN(0,VLOOKUP($B443,ItrainJSQ!$F$5:$G$9,2,TRUE))</f>
        <v>4</v>
      </c>
      <c r="E443" s="44" t="e">
        <f ca="1">RANDBETWEEN(0,VLOOKUP($B443,ItrainNP!$G$11:$G$16,2,TRUE))</f>
        <v>#N/A</v>
      </c>
      <c r="F443" s="44">
        <f t="shared" ca="1" si="49"/>
        <v>27</v>
      </c>
      <c r="G443" s="44">
        <f t="shared" ca="1" si="50"/>
        <v>8</v>
      </c>
      <c r="H443" s="44">
        <f t="shared" ca="1" si="51"/>
        <v>4</v>
      </c>
      <c r="I443" s="50">
        <f t="shared" ca="1" si="52"/>
        <v>0.50253908101662359</v>
      </c>
      <c r="J443" s="50" t="e">
        <f t="shared" ca="1" si="53"/>
        <v>#N/A</v>
      </c>
      <c r="K443" s="52">
        <f t="shared" ca="1" si="54"/>
        <v>31.00000000000005</v>
      </c>
      <c r="L443" s="52" t="e">
        <f t="shared" ca="1" si="55"/>
        <v>#N/A</v>
      </c>
      <c r="M443" s="44">
        <f ca="1">AVERAGE($K$4:K443)</f>
        <v>32.090909090909093</v>
      </c>
      <c r="N443" s="44">
        <f ca="1">M443 + 1.96 * _xlfn.STDEV.P($M$4:M443)/SQRT(COUNT($M$4:M443))</f>
        <v>32.130148859819109</v>
      </c>
      <c r="O443" s="44">
        <f ca="1">M443 - 1.96 * _xlfn.STDEV.P($M$4:M443)/SQRT(COUNT($M$4:M443))</f>
        <v>32.051669321999078</v>
      </c>
      <c r="P443" s="44" t="e">
        <f ca="1">AVERAGE($L$4:L443)</f>
        <v>#N/A</v>
      </c>
      <c r="Q443" s="44" t="e">
        <f ca="1">P443 + 1.96 * _xlfn.STDEV.P($P$4:P443)/SQRT(COUNT($P$4:P443))</f>
        <v>#N/A</v>
      </c>
      <c r="R443" s="44" t="e">
        <f ca="1">P443 - 1.96 * _xlfn.STDEV.P($P$4:P443)/SQRT(COUNT($P$4:P443))</f>
        <v>#N/A</v>
      </c>
    </row>
    <row r="444" spans="1:18" ht="14.5" x14ac:dyDescent="0.35">
      <c r="A444" s="47">
        <v>441</v>
      </c>
      <c r="B444" s="48">
        <f t="shared" ca="1" si="48"/>
        <v>0.56134905669962287</v>
      </c>
      <c r="C444" s="49">
        <f ca="1">RANDBETWEEN(0,VLOOKUP($B444,IBusJSQ!$E$6:$G$24,3,TRUE))</f>
        <v>3</v>
      </c>
      <c r="D444" s="44">
        <f ca="1">RANDBETWEEN(0,VLOOKUP($B444,ItrainJSQ!$F$5:$G$9,2,TRUE))</f>
        <v>3</v>
      </c>
      <c r="E444" s="44" t="e">
        <f ca="1">RANDBETWEEN(0,VLOOKUP($B444,ItrainNP!$G$11:$G$16,2,TRUE))</f>
        <v>#N/A</v>
      </c>
      <c r="F444" s="44">
        <f t="shared" ca="1" si="49"/>
        <v>25</v>
      </c>
      <c r="G444" s="44">
        <f t="shared" ca="1" si="50"/>
        <v>8</v>
      </c>
      <c r="H444" s="44">
        <f t="shared" ca="1" si="51"/>
        <v>4</v>
      </c>
      <c r="I444" s="50">
        <f t="shared" ca="1" si="52"/>
        <v>0.58079350114406736</v>
      </c>
      <c r="J444" s="50" t="e">
        <f t="shared" ca="1" si="53"/>
        <v>#N/A</v>
      </c>
      <c r="K444" s="52">
        <f t="shared" ca="1" si="54"/>
        <v>28.00000000000006</v>
      </c>
      <c r="L444" s="52" t="e">
        <f t="shared" ca="1" si="55"/>
        <v>#N/A</v>
      </c>
      <c r="M444" s="44">
        <f ca="1">AVERAGE($K$4:K444)</f>
        <v>32.081632653061227</v>
      </c>
      <c r="N444" s="44">
        <f ca="1">M444 + 1.96 * _xlfn.STDEV.P($M$4:M444)/SQRT(COUNT($M$4:M444))</f>
        <v>32.120804010919613</v>
      </c>
      <c r="O444" s="44">
        <f ca="1">M444 - 1.96 * _xlfn.STDEV.P($M$4:M444)/SQRT(COUNT($M$4:M444))</f>
        <v>32.042461295202841</v>
      </c>
      <c r="P444" s="44" t="e">
        <f ca="1">AVERAGE($L$4:L444)</f>
        <v>#N/A</v>
      </c>
      <c r="Q444" s="44" t="e">
        <f ca="1">P444 + 1.96 * _xlfn.STDEV.P($P$4:P444)/SQRT(COUNT($P$4:P444))</f>
        <v>#N/A</v>
      </c>
      <c r="R444" s="44" t="e">
        <f ca="1">P444 - 1.96 * _xlfn.STDEV.P($P$4:P444)/SQRT(COUNT($P$4:P444))</f>
        <v>#N/A</v>
      </c>
    </row>
    <row r="445" spans="1:18" ht="14.5" x14ac:dyDescent="0.35">
      <c r="A445" s="47">
        <v>442</v>
      </c>
      <c r="B445" s="48">
        <f t="shared" ca="1" si="48"/>
        <v>0.47747746068253727</v>
      </c>
      <c r="C445" s="49">
        <f ca="1">RANDBETWEEN(0,VLOOKUP($B445,IBusJSQ!$E$6:$G$24,3,TRUE))</f>
        <v>1</v>
      </c>
      <c r="D445" s="44">
        <f ca="1">RANDBETWEEN(0,VLOOKUP($B445,ItrainJSQ!$F$5:$G$9,2,TRUE))</f>
        <v>2</v>
      </c>
      <c r="E445" s="44" t="e">
        <f ca="1">RANDBETWEEN(0,VLOOKUP($B445,ItrainNP!$G$11:$G$16,2,TRUE))</f>
        <v>#N/A</v>
      </c>
      <c r="F445" s="44">
        <f t="shared" ca="1" si="49"/>
        <v>27</v>
      </c>
      <c r="G445" s="44">
        <f t="shared" ca="1" si="50"/>
        <v>8</v>
      </c>
      <c r="H445" s="44">
        <f t="shared" ca="1" si="51"/>
        <v>4</v>
      </c>
      <c r="I445" s="50">
        <f t="shared" ca="1" si="52"/>
        <v>0.4969219051269817</v>
      </c>
      <c r="J445" s="50" t="e">
        <f t="shared" ca="1" si="53"/>
        <v>#N/A</v>
      </c>
      <c r="K445" s="52">
        <f t="shared" ca="1" si="54"/>
        <v>27.999999999999979</v>
      </c>
      <c r="L445" s="52" t="e">
        <f t="shared" ca="1" si="55"/>
        <v>#N/A</v>
      </c>
      <c r="M445" s="44">
        <f ca="1">AVERAGE($K$4:K445)</f>
        <v>32.072398190045256</v>
      </c>
      <c r="N445" s="44">
        <f ca="1">M445 + 1.96 * _xlfn.STDEV.P($M$4:M445)/SQRT(COUNT($M$4:M445))</f>
        <v>32.11150268585574</v>
      </c>
      <c r="O445" s="44">
        <f ca="1">M445 - 1.96 * _xlfn.STDEV.P($M$4:M445)/SQRT(COUNT($M$4:M445))</f>
        <v>32.033293694234771</v>
      </c>
      <c r="P445" s="44" t="e">
        <f ca="1">AVERAGE($L$4:L445)</f>
        <v>#N/A</v>
      </c>
      <c r="Q445" s="44" t="e">
        <f ca="1">P445 + 1.96 * _xlfn.STDEV.P($P$4:P445)/SQRT(COUNT($P$4:P445))</f>
        <v>#N/A</v>
      </c>
      <c r="R445" s="44" t="e">
        <f ca="1">P445 - 1.96 * _xlfn.STDEV.P($P$4:P445)/SQRT(COUNT($P$4:P445))</f>
        <v>#N/A</v>
      </c>
    </row>
    <row r="446" spans="1:18" ht="14.5" x14ac:dyDescent="0.35">
      <c r="A446" s="47">
        <v>443</v>
      </c>
      <c r="B446" s="48">
        <f t="shared" ca="1" si="48"/>
        <v>0.71057153072792079</v>
      </c>
      <c r="C446" s="49">
        <f ca="1">RANDBETWEEN(0,VLOOKUP($B446,IBusJSQ!$E$6:$G$24,3,TRUE))</f>
        <v>7</v>
      </c>
      <c r="D446" s="44">
        <f ca="1">RANDBETWEEN(0,VLOOKUP($B446,ItrainJSQ!$F$5:$G$9,2,TRUE))</f>
        <v>2</v>
      </c>
      <c r="E446" s="44" t="e">
        <f ca="1">RANDBETWEEN(0,VLOOKUP($B446,ItrainNP!$G$11:$G$16,2,TRUE))</f>
        <v>#N/A</v>
      </c>
      <c r="F446" s="44">
        <f t="shared" ca="1" si="49"/>
        <v>29</v>
      </c>
      <c r="G446" s="44">
        <f t="shared" ca="1" si="50"/>
        <v>8</v>
      </c>
      <c r="H446" s="44">
        <f t="shared" ca="1" si="51"/>
        <v>5</v>
      </c>
      <c r="I446" s="50">
        <f t="shared" ca="1" si="52"/>
        <v>0.73557153072792081</v>
      </c>
      <c r="J446" s="50" t="e">
        <f t="shared" ca="1" si="53"/>
        <v>#N/A</v>
      </c>
      <c r="K446" s="52">
        <f t="shared" ca="1" si="54"/>
        <v>36.000000000000028</v>
      </c>
      <c r="L446" s="52" t="e">
        <f t="shared" ca="1" si="55"/>
        <v>#N/A</v>
      </c>
      <c r="M446" s="44">
        <f ca="1">AVERAGE($K$4:K446)</f>
        <v>32.081264108352151</v>
      </c>
      <c r="N446" s="44">
        <f ca="1">M446 + 1.96 * _xlfn.STDEV.P($M$4:M446)/SQRT(COUNT($M$4:M446))</f>
        <v>32.120300650307584</v>
      </c>
      <c r="O446" s="44">
        <f ca="1">M446 - 1.96 * _xlfn.STDEV.P($M$4:M446)/SQRT(COUNT($M$4:M446))</f>
        <v>32.042227566396718</v>
      </c>
      <c r="P446" s="44" t="e">
        <f ca="1">AVERAGE($L$4:L446)</f>
        <v>#N/A</v>
      </c>
      <c r="Q446" s="44" t="e">
        <f ca="1">P446 + 1.96 * _xlfn.STDEV.P($P$4:P446)/SQRT(COUNT($P$4:P446))</f>
        <v>#N/A</v>
      </c>
      <c r="R446" s="44" t="e">
        <f ca="1">P446 - 1.96 * _xlfn.STDEV.P($P$4:P446)/SQRT(COUNT($P$4:P446))</f>
        <v>#N/A</v>
      </c>
    </row>
    <row r="447" spans="1:18" ht="14.5" x14ac:dyDescent="0.35">
      <c r="A447" s="47">
        <v>444</v>
      </c>
      <c r="B447" s="48">
        <f t="shared" ca="1" si="48"/>
        <v>0.73559097941262397</v>
      </c>
      <c r="C447" s="49">
        <f ca="1">RANDBETWEEN(0,VLOOKUP($B447,IBusJSQ!$E$6:$G$24,3,TRUE))</f>
        <v>10</v>
      </c>
      <c r="D447" s="44">
        <f ca="1">RANDBETWEEN(0,VLOOKUP($B447,ItrainJSQ!$F$5:$G$9,2,TRUE))</f>
        <v>39609</v>
      </c>
      <c r="E447" s="44" t="e">
        <f ca="1">RANDBETWEEN(0,VLOOKUP($B447,ItrainNP!$G$11:$G$16,2,TRUE))</f>
        <v>#N/A</v>
      </c>
      <c r="F447" s="44">
        <f t="shared" ca="1" si="49"/>
        <v>25</v>
      </c>
      <c r="G447" s="44">
        <f t="shared" ca="1" si="50"/>
        <v>7</v>
      </c>
      <c r="H447" s="44">
        <f t="shared" ca="1" si="51"/>
        <v>4</v>
      </c>
      <c r="I447" s="50">
        <f t="shared" ca="1" si="52"/>
        <v>0.75989653496817955</v>
      </c>
      <c r="J447" s="50" t="e">
        <f t="shared" ca="1" si="53"/>
        <v>#N/A</v>
      </c>
      <c r="K447" s="52">
        <f t="shared" ca="1" si="54"/>
        <v>35.000000000000036</v>
      </c>
      <c r="L447" s="52" t="e">
        <f t="shared" ca="1" si="55"/>
        <v>#N/A</v>
      </c>
      <c r="M447" s="44">
        <f ca="1">AVERAGE($K$4:K447)</f>
        <v>32.087837837837839</v>
      </c>
      <c r="N447" s="44">
        <f ca="1">M447 + 1.96 * _xlfn.STDEV.P($M$4:M447)/SQRT(COUNT($M$4:M447))</f>
        <v>32.126805708501294</v>
      </c>
      <c r="O447" s="44">
        <f ca="1">M447 - 1.96 * _xlfn.STDEV.P($M$4:M447)/SQRT(COUNT($M$4:M447))</f>
        <v>32.048869967174383</v>
      </c>
      <c r="P447" s="44" t="e">
        <f ca="1">AVERAGE($L$4:L447)</f>
        <v>#N/A</v>
      </c>
      <c r="Q447" s="44" t="e">
        <f ca="1">P447 + 1.96 * _xlfn.STDEV.P($P$4:P447)/SQRT(COUNT($P$4:P447))</f>
        <v>#N/A</v>
      </c>
      <c r="R447" s="44" t="e">
        <f ca="1">P447 - 1.96 * _xlfn.STDEV.P($P$4:P447)/SQRT(COUNT($P$4:P447))</f>
        <v>#N/A</v>
      </c>
    </row>
    <row r="448" spans="1:18" ht="14.5" x14ac:dyDescent="0.35">
      <c r="A448" s="47">
        <v>445</v>
      </c>
      <c r="B448" s="48">
        <f t="shared" ca="1" si="48"/>
        <v>0.52363596576423777</v>
      </c>
      <c r="C448" s="49">
        <f ca="1">RANDBETWEEN(0,VLOOKUP($B448,IBusJSQ!$E$6:$G$24,3,TRUE))</f>
        <v>9</v>
      </c>
      <c r="D448" s="44">
        <f ca="1">RANDBETWEEN(0,VLOOKUP($B448,ItrainJSQ!$F$5:$G$9,2,TRUE))</f>
        <v>2</v>
      </c>
      <c r="E448" s="44" t="e">
        <f ca="1">RANDBETWEEN(0,VLOOKUP($B448,ItrainNP!$G$11:$G$16,2,TRUE))</f>
        <v>#N/A</v>
      </c>
      <c r="F448" s="44">
        <f t="shared" ca="1" si="49"/>
        <v>27</v>
      </c>
      <c r="G448" s="44">
        <f t="shared" ca="1" si="50"/>
        <v>7</v>
      </c>
      <c r="H448" s="44">
        <f t="shared" ca="1" si="51"/>
        <v>5</v>
      </c>
      <c r="I448" s="50">
        <f t="shared" ca="1" si="52"/>
        <v>0.54863596576423779</v>
      </c>
      <c r="J448" s="50" t="e">
        <f t="shared" ca="1" si="53"/>
        <v>#N/A</v>
      </c>
      <c r="K448" s="52">
        <f t="shared" ca="1" si="54"/>
        <v>36.000000000000028</v>
      </c>
      <c r="L448" s="52" t="e">
        <f t="shared" ca="1" si="55"/>
        <v>#N/A</v>
      </c>
      <c r="M448" s="44">
        <f ca="1">AVERAGE($K$4:K448)</f>
        <v>32.096629213483148</v>
      </c>
      <c r="N448" s="44">
        <f ca="1">M448 + 1.96 * _xlfn.STDEV.P($M$4:M448)/SQRT(COUNT($M$4:M448))</f>
        <v>32.135527432739643</v>
      </c>
      <c r="O448" s="44">
        <f ca="1">M448 - 1.96 * _xlfn.STDEV.P($M$4:M448)/SQRT(COUNT($M$4:M448))</f>
        <v>32.057730994226652</v>
      </c>
      <c r="P448" s="44" t="e">
        <f ca="1">AVERAGE($L$4:L448)</f>
        <v>#N/A</v>
      </c>
      <c r="Q448" s="44" t="e">
        <f ca="1">P448 + 1.96 * _xlfn.STDEV.P($P$4:P448)/SQRT(COUNT($P$4:P448))</f>
        <v>#N/A</v>
      </c>
      <c r="R448" s="44" t="e">
        <f ca="1">P448 - 1.96 * _xlfn.STDEV.P($P$4:P448)/SQRT(COUNT($P$4:P448))</f>
        <v>#N/A</v>
      </c>
    </row>
    <row r="449" spans="1:18" ht="14.5" x14ac:dyDescent="0.35">
      <c r="A449" s="47">
        <v>446</v>
      </c>
      <c r="B449" s="48">
        <f t="shared" ca="1" si="48"/>
        <v>0.5601419893207269</v>
      </c>
      <c r="C449" s="49">
        <f ca="1">RANDBETWEEN(0,VLOOKUP($B449,IBusJSQ!$E$6:$G$24,3,TRUE))</f>
        <v>1</v>
      </c>
      <c r="D449" s="44">
        <f ca="1">RANDBETWEEN(0,VLOOKUP($B449,ItrainJSQ!$F$5:$G$9,2,TRUE))</f>
        <v>3</v>
      </c>
      <c r="E449" s="44" t="e">
        <f ca="1">RANDBETWEEN(0,VLOOKUP($B449,ItrainNP!$G$11:$G$16,2,TRUE))</f>
        <v>#N/A</v>
      </c>
      <c r="F449" s="44">
        <f t="shared" ca="1" si="49"/>
        <v>24</v>
      </c>
      <c r="G449" s="44">
        <f t="shared" ca="1" si="50"/>
        <v>8</v>
      </c>
      <c r="H449" s="44">
        <f t="shared" ca="1" si="51"/>
        <v>4</v>
      </c>
      <c r="I449" s="50">
        <f t="shared" ca="1" si="52"/>
        <v>0.57750310043183806</v>
      </c>
      <c r="J449" s="50" t="e">
        <f t="shared" ca="1" si="53"/>
        <v>#N/A</v>
      </c>
      <c r="K449" s="52">
        <f t="shared" ca="1" si="54"/>
        <v>25.000000000000071</v>
      </c>
      <c r="L449" s="52" t="e">
        <f t="shared" ca="1" si="55"/>
        <v>#N/A</v>
      </c>
      <c r="M449" s="44">
        <f ca="1">AVERAGE($K$4:K449)</f>
        <v>32.08071748878924</v>
      </c>
      <c r="N449" s="44">
        <f ca="1">M449 + 1.96 * _xlfn.STDEV.P($M$4:M449)/SQRT(COUNT($M$4:M449))</f>
        <v>32.119548457408875</v>
      </c>
      <c r="O449" s="44">
        <f ca="1">M449 - 1.96 * _xlfn.STDEV.P($M$4:M449)/SQRT(COUNT($M$4:M449))</f>
        <v>32.041886520169605</v>
      </c>
      <c r="P449" s="44" t="e">
        <f ca="1">AVERAGE($L$4:L449)</f>
        <v>#N/A</v>
      </c>
      <c r="Q449" s="44" t="e">
        <f ca="1">P449 + 1.96 * _xlfn.STDEV.P($P$4:P449)/SQRT(COUNT($P$4:P449))</f>
        <v>#N/A</v>
      </c>
      <c r="R449" s="44" t="e">
        <f ca="1">P449 - 1.96 * _xlfn.STDEV.P($P$4:P449)/SQRT(COUNT($P$4:P449))</f>
        <v>#N/A</v>
      </c>
    </row>
    <row r="450" spans="1:18" ht="14.5" x14ac:dyDescent="0.35">
      <c r="A450" s="47">
        <v>447</v>
      </c>
      <c r="B450" s="48">
        <f t="shared" ca="1" si="48"/>
        <v>0.74605914710967514</v>
      </c>
      <c r="C450" s="49">
        <f ca="1">RANDBETWEEN(0,VLOOKUP($B450,IBusJSQ!$E$6:$G$24,3,TRUE))</f>
        <v>3</v>
      </c>
      <c r="D450" s="44">
        <f ca="1">RANDBETWEEN(0,VLOOKUP($B450,ItrainJSQ!$F$5:$G$9,2,TRUE))</f>
        <v>12366</v>
      </c>
      <c r="E450" s="44" t="e">
        <f ca="1">RANDBETWEEN(0,VLOOKUP($B450,ItrainNP!$G$11:$G$16,2,TRUE))</f>
        <v>#N/A</v>
      </c>
      <c r="F450" s="44">
        <f t="shared" ca="1" si="49"/>
        <v>24</v>
      </c>
      <c r="G450" s="44">
        <f t="shared" ca="1" si="50"/>
        <v>8</v>
      </c>
      <c r="H450" s="44">
        <f t="shared" ca="1" si="51"/>
        <v>5</v>
      </c>
      <c r="I450" s="50">
        <f t="shared" ca="1" si="52"/>
        <v>0.76480914710967518</v>
      </c>
      <c r="J450" s="50" t="e">
        <f t="shared" ca="1" si="53"/>
        <v>#N/A</v>
      </c>
      <c r="K450" s="52">
        <f t="shared" ca="1" si="54"/>
        <v>27.000000000000064</v>
      </c>
      <c r="L450" s="52" t="e">
        <f t="shared" ca="1" si="55"/>
        <v>#N/A</v>
      </c>
      <c r="M450" s="44">
        <f ca="1">AVERAGE($K$4:K450)</f>
        <v>32.069351230425063</v>
      </c>
      <c r="N450" s="44">
        <f ca="1">M450 + 1.96 * _xlfn.STDEV.P($M$4:M450)/SQRT(COUNT($M$4:M450))</f>
        <v>32.108116773745024</v>
      </c>
      <c r="O450" s="44">
        <f ca="1">M450 - 1.96 * _xlfn.STDEV.P($M$4:M450)/SQRT(COUNT($M$4:M450))</f>
        <v>32.030585687105102</v>
      </c>
      <c r="P450" s="44" t="e">
        <f ca="1">AVERAGE($L$4:L450)</f>
        <v>#N/A</v>
      </c>
      <c r="Q450" s="44" t="e">
        <f ca="1">P450 + 1.96 * _xlfn.STDEV.P($P$4:P450)/SQRT(COUNT($P$4:P450))</f>
        <v>#N/A</v>
      </c>
      <c r="R450" s="44" t="e">
        <f ca="1">P450 - 1.96 * _xlfn.STDEV.P($P$4:P450)/SQRT(COUNT($P$4:P450))</f>
        <v>#N/A</v>
      </c>
    </row>
    <row r="451" spans="1:18" ht="14.5" x14ac:dyDescent="0.35">
      <c r="A451" s="47">
        <v>448</v>
      </c>
      <c r="B451" s="48">
        <f t="shared" ca="1" si="48"/>
        <v>0.45708814133347347</v>
      </c>
      <c r="C451" s="49">
        <f ca="1">RANDBETWEEN(0,VLOOKUP($B451,IBusJSQ!$E$6:$G$24,3,TRUE))</f>
        <v>4</v>
      </c>
      <c r="D451" s="44">
        <f ca="1">RANDBETWEEN(0,VLOOKUP($B451,ItrainJSQ!$F$5:$G$9,2,TRUE))</f>
        <v>0</v>
      </c>
      <c r="E451" s="44" t="e">
        <f ca="1">RANDBETWEEN(0,VLOOKUP($B451,ItrainNP!$G$11:$G$16,2,TRUE))</f>
        <v>#N/A</v>
      </c>
      <c r="F451" s="44">
        <f t="shared" ca="1" si="49"/>
        <v>28</v>
      </c>
      <c r="G451" s="44">
        <f t="shared" ca="1" si="50"/>
        <v>7</v>
      </c>
      <c r="H451" s="44">
        <f t="shared" ca="1" si="51"/>
        <v>4</v>
      </c>
      <c r="I451" s="50">
        <f t="shared" ca="1" si="52"/>
        <v>0.47931036355569567</v>
      </c>
      <c r="J451" s="50" t="e">
        <f t="shared" ca="1" si="53"/>
        <v>#N/A</v>
      </c>
      <c r="K451" s="52">
        <f t="shared" ca="1" si="54"/>
        <v>31.999999999999964</v>
      </c>
      <c r="L451" s="52" t="e">
        <f t="shared" ca="1" si="55"/>
        <v>#N/A</v>
      </c>
      <c r="M451" s="44">
        <f ca="1">AVERAGE($K$4:K451)</f>
        <v>32.069196428571431</v>
      </c>
      <c r="N451" s="44">
        <f ca="1">M451 + 1.96 * _xlfn.STDEV.P($M$4:M451)/SQRT(COUNT($M$4:M451))</f>
        <v>32.107896753837764</v>
      </c>
      <c r="O451" s="44">
        <f ca="1">M451 - 1.96 * _xlfn.STDEV.P($M$4:M451)/SQRT(COUNT($M$4:M451))</f>
        <v>32.030496103305097</v>
      </c>
      <c r="P451" s="44" t="e">
        <f ca="1">AVERAGE($L$4:L451)</f>
        <v>#N/A</v>
      </c>
      <c r="Q451" s="44" t="e">
        <f ca="1">P451 + 1.96 * _xlfn.STDEV.P($P$4:P451)/SQRT(COUNT($P$4:P451))</f>
        <v>#N/A</v>
      </c>
      <c r="R451" s="44" t="e">
        <f ca="1">P451 - 1.96 * _xlfn.STDEV.P($P$4:P451)/SQRT(COUNT($P$4:P451))</f>
        <v>#N/A</v>
      </c>
    </row>
    <row r="452" spans="1:18" ht="14.5" x14ac:dyDescent="0.35">
      <c r="A452" s="47">
        <v>449</v>
      </c>
      <c r="B452" s="48">
        <f t="shared" ref="B452:B515" ca="1" si="56">RAND()*($G$1-$E$1)+$E$1</f>
        <v>0.75980789406562743</v>
      </c>
      <c r="C452" s="49">
        <f ca="1">RANDBETWEEN(0,VLOOKUP($B452,IBusJSQ!$E$6:$G$24,3,TRUE))</f>
        <v>0</v>
      </c>
      <c r="D452" s="44">
        <f ca="1">RANDBETWEEN(0,VLOOKUP($B452,ItrainJSQ!$F$5:$G$9,2,TRUE))</f>
        <v>39673</v>
      </c>
      <c r="E452" s="44" t="e">
        <f ca="1">RANDBETWEEN(0,VLOOKUP($B452,ItrainNP!$G$11:$G$16,2,TRUE))</f>
        <v>#N/A</v>
      </c>
      <c r="F452" s="44">
        <f t="shared" ca="1" si="49"/>
        <v>24</v>
      </c>
      <c r="G452" s="44">
        <f t="shared" ca="1" si="50"/>
        <v>7</v>
      </c>
      <c r="H452" s="44">
        <f t="shared" ca="1" si="51"/>
        <v>5</v>
      </c>
      <c r="I452" s="50">
        <f t="shared" ca="1" si="52"/>
        <v>0.77647456073229415</v>
      </c>
      <c r="J452" s="50" t="e">
        <f t="shared" ca="1" si="53"/>
        <v>#N/A</v>
      </c>
      <c r="K452" s="52">
        <f t="shared" ca="1" si="54"/>
        <v>24.000000000000075</v>
      </c>
      <c r="L452" s="52" t="e">
        <f t="shared" ca="1" si="55"/>
        <v>#N/A</v>
      </c>
      <c r="M452" s="44">
        <f ca="1">AVERAGE($K$4:K452)</f>
        <v>32.051224944320715</v>
      </c>
      <c r="N452" s="44">
        <f ca="1">M452 + 1.96 * _xlfn.STDEV.P($M$4:M452)/SQRT(COUNT($M$4:M452))</f>
        <v>32.089862908137178</v>
      </c>
      <c r="O452" s="44">
        <f ca="1">M452 - 1.96 * _xlfn.STDEV.P($M$4:M452)/SQRT(COUNT($M$4:M452))</f>
        <v>32.012586980504253</v>
      </c>
      <c r="P452" s="44" t="e">
        <f ca="1">AVERAGE($L$4:L452)</f>
        <v>#N/A</v>
      </c>
      <c r="Q452" s="44" t="e">
        <f ca="1">P452 + 1.96 * _xlfn.STDEV.P($P$4:P452)/SQRT(COUNT($P$4:P452))</f>
        <v>#N/A</v>
      </c>
      <c r="R452" s="44" t="e">
        <f ca="1">P452 - 1.96 * _xlfn.STDEV.P($P$4:P452)/SQRT(COUNT($P$4:P452))</f>
        <v>#N/A</v>
      </c>
    </row>
    <row r="453" spans="1:18" ht="14.5" x14ac:dyDescent="0.35">
      <c r="A453" s="47">
        <v>450</v>
      </c>
      <c r="B453" s="48">
        <f t="shared" ca="1" si="56"/>
        <v>0.40028749134509722</v>
      </c>
      <c r="C453" s="49">
        <f ca="1">RANDBETWEEN(0,VLOOKUP($B453,IBusJSQ!$E$6:$G$24,3,TRUE))</f>
        <v>4</v>
      </c>
      <c r="D453" s="44">
        <f ca="1">RANDBETWEEN(0,VLOOKUP($B453,ItrainJSQ!$F$5:$G$9,2,TRUE))</f>
        <v>1</v>
      </c>
      <c r="E453" s="44" t="e">
        <f ca="1">RANDBETWEEN(0,VLOOKUP($B453,ItrainNP!$G$11:$G$16,2,TRUE))</f>
        <v>#N/A</v>
      </c>
      <c r="F453" s="44">
        <f t="shared" ref="F453:F516" ca="1" si="57">RANDBETWEEN(24,29)</f>
        <v>28</v>
      </c>
      <c r="G453" s="44">
        <f t="shared" ref="G453:G516" ca="1" si="58">RANDBETWEEN(7,8)</f>
        <v>7</v>
      </c>
      <c r="H453" s="44">
        <f t="shared" ref="H453:H516" ca="1" si="59">RANDBETWEEN(4,5)</f>
        <v>4</v>
      </c>
      <c r="I453" s="50">
        <f t="shared" ref="I453:I516" ca="1" si="60">B453+TIMEVALUE("00:"&amp;(C453+F453))</f>
        <v>0.42250971356731942</v>
      </c>
      <c r="J453" s="50" t="e">
        <f t="shared" ref="J453:J516" ca="1" si="61">B453+TIMEVALUE("00:"&amp;(D453+G453+E453+H453))</f>
        <v>#N/A</v>
      </c>
      <c r="K453" s="52">
        <f t="shared" ref="K453:K516" ca="1" si="62">(I453-B453)*24*60</f>
        <v>31.999999999999964</v>
      </c>
      <c r="L453" s="52" t="e">
        <f t="shared" ref="L453:L516" ca="1" si="63">(J453-B453)*24*60</f>
        <v>#N/A</v>
      </c>
      <c r="M453" s="44">
        <f ca="1">AVERAGE($K$4:K453)</f>
        <v>32.051111111111112</v>
      </c>
      <c r="N453" s="44">
        <f ca="1">M453 + 1.96 * _xlfn.STDEV.P($M$4:M453)/SQRT(COUNT($M$4:M453))</f>
        <v>32.089686887746851</v>
      </c>
      <c r="O453" s="44">
        <f ca="1">M453 - 1.96 * _xlfn.STDEV.P($M$4:M453)/SQRT(COUNT($M$4:M453))</f>
        <v>32.012535334475373</v>
      </c>
      <c r="P453" s="44" t="e">
        <f ca="1">AVERAGE($L$4:L453)</f>
        <v>#N/A</v>
      </c>
      <c r="Q453" s="44" t="e">
        <f ca="1">P453 + 1.96 * _xlfn.STDEV.P($P$4:P453)/SQRT(COUNT($P$4:P453))</f>
        <v>#N/A</v>
      </c>
      <c r="R453" s="44" t="e">
        <f ca="1">P453 - 1.96 * _xlfn.STDEV.P($P$4:P453)/SQRT(COUNT($P$4:P453))</f>
        <v>#N/A</v>
      </c>
    </row>
    <row r="454" spans="1:18" ht="14.5" x14ac:dyDescent="0.35">
      <c r="A454" s="47">
        <v>451</v>
      </c>
      <c r="B454" s="48">
        <f t="shared" ca="1" si="56"/>
        <v>0.77536821043162596</v>
      </c>
      <c r="C454" s="49">
        <f ca="1">RANDBETWEEN(0,VLOOKUP($B454,IBusJSQ!$E$6:$G$24,3,TRUE))</f>
        <v>0</v>
      </c>
      <c r="D454" s="44">
        <f ca="1">RANDBETWEEN(0,VLOOKUP($B454,ItrainJSQ!$F$5:$G$9,2,TRUE))</f>
        <v>18147</v>
      </c>
      <c r="E454" s="44" t="e">
        <f ca="1">RANDBETWEEN(0,VLOOKUP($B454,ItrainNP!$G$11:$G$16,2,TRUE))</f>
        <v>#N/A</v>
      </c>
      <c r="F454" s="44">
        <f t="shared" ca="1" si="57"/>
        <v>28</v>
      </c>
      <c r="G454" s="44">
        <f t="shared" ca="1" si="58"/>
        <v>7</v>
      </c>
      <c r="H454" s="44">
        <f t="shared" ca="1" si="59"/>
        <v>5</v>
      </c>
      <c r="I454" s="50">
        <f t="shared" ca="1" si="60"/>
        <v>0.79481265487607045</v>
      </c>
      <c r="J454" s="50" t="e">
        <f t="shared" ca="1" si="61"/>
        <v>#N/A</v>
      </c>
      <c r="K454" s="52">
        <f t="shared" ca="1" si="62"/>
        <v>28.00000000000006</v>
      </c>
      <c r="L454" s="52" t="e">
        <f t="shared" ca="1" si="63"/>
        <v>#N/A</v>
      </c>
      <c r="M454" s="44">
        <f ca="1">AVERAGE($K$4:K454)</f>
        <v>32.042128603104217</v>
      </c>
      <c r="N454" s="44">
        <f ca="1">M454 + 1.96 * _xlfn.STDEV.P($M$4:M454)/SQRT(COUNT($M$4:M454))</f>
        <v>32.080643730973947</v>
      </c>
      <c r="O454" s="44">
        <f ca="1">M454 - 1.96 * _xlfn.STDEV.P($M$4:M454)/SQRT(COUNT($M$4:M454))</f>
        <v>32.003613475234488</v>
      </c>
      <c r="P454" s="44" t="e">
        <f ca="1">AVERAGE($L$4:L454)</f>
        <v>#N/A</v>
      </c>
      <c r="Q454" s="44" t="e">
        <f ca="1">P454 + 1.96 * _xlfn.STDEV.P($P$4:P454)/SQRT(COUNT($P$4:P454))</f>
        <v>#N/A</v>
      </c>
      <c r="R454" s="44" t="e">
        <f ca="1">P454 - 1.96 * _xlfn.STDEV.P($P$4:P454)/SQRT(COUNT($P$4:P454))</f>
        <v>#N/A</v>
      </c>
    </row>
    <row r="455" spans="1:18" ht="14.5" x14ac:dyDescent="0.35">
      <c r="A455" s="47">
        <v>452</v>
      </c>
      <c r="B455" s="48">
        <f t="shared" ca="1" si="56"/>
        <v>0.65474439662716721</v>
      </c>
      <c r="C455" s="49">
        <f ca="1">RANDBETWEEN(0,VLOOKUP($B455,IBusJSQ!$E$6:$G$24,3,TRUE))</f>
        <v>5</v>
      </c>
      <c r="D455" s="44">
        <f ca="1">RANDBETWEEN(0,VLOOKUP($B455,ItrainJSQ!$F$5:$G$9,2,TRUE))</f>
        <v>3</v>
      </c>
      <c r="E455" s="44" t="e">
        <f ca="1">RANDBETWEEN(0,VLOOKUP($B455,ItrainNP!$G$11:$G$16,2,TRUE))</f>
        <v>#N/A</v>
      </c>
      <c r="F455" s="44">
        <f t="shared" ca="1" si="57"/>
        <v>26</v>
      </c>
      <c r="G455" s="44">
        <f t="shared" ca="1" si="58"/>
        <v>7</v>
      </c>
      <c r="H455" s="44">
        <f t="shared" ca="1" si="59"/>
        <v>4</v>
      </c>
      <c r="I455" s="50">
        <f t="shared" ca="1" si="60"/>
        <v>0.67627217440494503</v>
      </c>
      <c r="J455" s="50" t="e">
        <f t="shared" ca="1" si="61"/>
        <v>#N/A</v>
      </c>
      <c r="K455" s="52">
        <f t="shared" ca="1" si="62"/>
        <v>31.00000000000005</v>
      </c>
      <c r="L455" s="52" t="e">
        <f t="shared" ca="1" si="63"/>
        <v>#N/A</v>
      </c>
      <c r="M455" s="44">
        <f ca="1">AVERAGE($K$4:K455)</f>
        <v>32.039823008849559</v>
      </c>
      <c r="N455" s="44">
        <f ca="1">M455 + 1.96 * _xlfn.STDEV.P($M$4:M455)/SQRT(COUNT($M$4:M455))</f>
        <v>32.078277989723958</v>
      </c>
      <c r="O455" s="44">
        <f ca="1">M455 - 1.96 * _xlfn.STDEV.P($M$4:M455)/SQRT(COUNT($M$4:M455))</f>
        <v>32.001368027975161</v>
      </c>
      <c r="P455" s="44" t="e">
        <f ca="1">AVERAGE($L$4:L455)</f>
        <v>#N/A</v>
      </c>
      <c r="Q455" s="44" t="e">
        <f ca="1">P455 + 1.96 * _xlfn.STDEV.P($P$4:P455)/SQRT(COUNT($P$4:P455))</f>
        <v>#N/A</v>
      </c>
      <c r="R455" s="44" t="e">
        <f ca="1">P455 - 1.96 * _xlfn.STDEV.P($P$4:P455)/SQRT(COUNT($P$4:P455))</f>
        <v>#N/A</v>
      </c>
    </row>
    <row r="456" spans="1:18" ht="14.5" x14ac:dyDescent="0.35">
      <c r="A456" s="47">
        <v>453</v>
      </c>
      <c r="B456" s="48">
        <f t="shared" ca="1" si="56"/>
        <v>0.42357439719488416</v>
      </c>
      <c r="C456" s="49">
        <f ca="1">RANDBETWEEN(0,VLOOKUP($B456,IBusJSQ!$E$6:$G$24,3,TRUE))</f>
        <v>1</v>
      </c>
      <c r="D456" s="44">
        <f ca="1">RANDBETWEEN(0,VLOOKUP($B456,ItrainJSQ!$F$5:$G$9,2,TRUE))</f>
        <v>2</v>
      </c>
      <c r="E456" s="44" t="e">
        <f ca="1">RANDBETWEEN(0,VLOOKUP($B456,ItrainNP!$G$11:$G$16,2,TRUE))</f>
        <v>#N/A</v>
      </c>
      <c r="F456" s="44">
        <f t="shared" ca="1" si="57"/>
        <v>26</v>
      </c>
      <c r="G456" s="44">
        <f t="shared" ca="1" si="58"/>
        <v>7</v>
      </c>
      <c r="H456" s="44">
        <f t="shared" ca="1" si="59"/>
        <v>5</v>
      </c>
      <c r="I456" s="50">
        <f t="shared" ca="1" si="60"/>
        <v>0.44232439719488414</v>
      </c>
      <c r="J456" s="50" t="e">
        <f t="shared" ca="1" si="61"/>
        <v>#N/A</v>
      </c>
      <c r="K456" s="52">
        <f t="shared" ca="1" si="62"/>
        <v>26.999999999999986</v>
      </c>
      <c r="L456" s="52" t="e">
        <f t="shared" ca="1" si="63"/>
        <v>#N/A</v>
      </c>
      <c r="M456" s="44">
        <f ca="1">AVERAGE($K$4:K456)</f>
        <v>32.028697571743933</v>
      </c>
      <c r="N456" s="44">
        <f ca="1">M456 + 1.96 * _xlfn.STDEV.P($M$4:M456)/SQRT(COUNT($M$4:M456))</f>
        <v>32.067094305425542</v>
      </c>
      <c r="O456" s="44">
        <f ca="1">M456 - 1.96 * _xlfn.STDEV.P($M$4:M456)/SQRT(COUNT($M$4:M456))</f>
        <v>31.990300838062325</v>
      </c>
      <c r="P456" s="44" t="e">
        <f ca="1">AVERAGE($L$4:L456)</f>
        <v>#N/A</v>
      </c>
      <c r="Q456" s="44" t="e">
        <f ca="1">P456 + 1.96 * _xlfn.STDEV.P($P$4:P456)/SQRT(COUNT($P$4:P456))</f>
        <v>#N/A</v>
      </c>
      <c r="R456" s="44" t="e">
        <f ca="1">P456 - 1.96 * _xlfn.STDEV.P($P$4:P456)/SQRT(COUNT($P$4:P456))</f>
        <v>#N/A</v>
      </c>
    </row>
    <row r="457" spans="1:18" ht="14.5" x14ac:dyDescent="0.35">
      <c r="A457" s="47">
        <v>454</v>
      </c>
      <c r="B457" s="48">
        <f t="shared" ca="1" si="56"/>
        <v>0.63959628890295017</v>
      </c>
      <c r="C457" s="49">
        <f ca="1">RANDBETWEEN(0,VLOOKUP($B457,IBusJSQ!$E$6:$G$24,3,TRUE))</f>
        <v>7</v>
      </c>
      <c r="D457" s="44">
        <f ca="1">RANDBETWEEN(0,VLOOKUP($B457,ItrainJSQ!$F$5:$G$9,2,TRUE))</f>
        <v>0</v>
      </c>
      <c r="E457" s="44" t="e">
        <f ca="1">RANDBETWEEN(0,VLOOKUP($B457,ItrainNP!$G$11:$G$16,2,TRUE))</f>
        <v>#N/A</v>
      </c>
      <c r="F457" s="44">
        <f t="shared" ca="1" si="57"/>
        <v>26</v>
      </c>
      <c r="G457" s="44">
        <f t="shared" ca="1" si="58"/>
        <v>8</v>
      </c>
      <c r="H457" s="44">
        <f t="shared" ca="1" si="59"/>
        <v>4</v>
      </c>
      <c r="I457" s="50">
        <f t="shared" ca="1" si="60"/>
        <v>0.66251295556961687</v>
      </c>
      <c r="J457" s="50" t="e">
        <f t="shared" ca="1" si="61"/>
        <v>#N/A</v>
      </c>
      <c r="K457" s="52">
        <f t="shared" ca="1" si="62"/>
        <v>33.000000000000043</v>
      </c>
      <c r="L457" s="52" t="e">
        <f t="shared" ca="1" si="63"/>
        <v>#N/A</v>
      </c>
      <c r="M457" s="44">
        <f ca="1">AVERAGE($K$4:K457)</f>
        <v>32.030837004405292</v>
      </c>
      <c r="N457" s="44">
        <f ca="1">M457 + 1.96 * _xlfn.STDEV.P($M$4:M457)/SQRT(COUNT($M$4:M457))</f>
        <v>32.069175270536057</v>
      </c>
      <c r="O457" s="44">
        <f ca="1">M457 - 1.96 * _xlfn.STDEV.P($M$4:M457)/SQRT(COUNT($M$4:M457))</f>
        <v>31.992498738274527</v>
      </c>
      <c r="P457" s="44" t="e">
        <f ca="1">AVERAGE($L$4:L457)</f>
        <v>#N/A</v>
      </c>
      <c r="Q457" s="44" t="e">
        <f ca="1">P457 + 1.96 * _xlfn.STDEV.P($P$4:P457)/SQRT(COUNT($P$4:P457))</f>
        <v>#N/A</v>
      </c>
      <c r="R457" s="44" t="e">
        <f ca="1">P457 - 1.96 * _xlfn.STDEV.P($P$4:P457)/SQRT(COUNT($P$4:P457))</f>
        <v>#N/A</v>
      </c>
    </row>
    <row r="458" spans="1:18" ht="14.5" x14ac:dyDescent="0.35">
      <c r="A458" s="47">
        <v>455</v>
      </c>
      <c r="B458" s="48">
        <f t="shared" ca="1" si="56"/>
        <v>0.47674411109384468</v>
      </c>
      <c r="C458" s="49">
        <f ca="1">RANDBETWEEN(0,VLOOKUP($B458,IBusJSQ!$E$6:$G$24,3,TRUE))</f>
        <v>9</v>
      </c>
      <c r="D458" s="44">
        <f ca="1">RANDBETWEEN(0,VLOOKUP($B458,ItrainJSQ!$F$5:$G$9,2,TRUE))</f>
        <v>4</v>
      </c>
      <c r="E458" s="44" t="e">
        <f ca="1">RANDBETWEEN(0,VLOOKUP($B458,ItrainNP!$G$11:$G$16,2,TRUE))</f>
        <v>#N/A</v>
      </c>
      <c r="F458" s="44">
        <f t="shared" ca="1" si="57"/>
        <v>28</v>
      </c>
      <c r="G458" s="44">
        <f t="shared" ca="1" si="58"/>
        <v>7</v>
      </c>
      <c r="H458" s="44">
        <f t="shared" ca="1" si="59"/>
        <v>5</v>
      </c>
      <c r="I458" s="50">
        <f t="shared" ca="1" si="60"/>
        <v>0.50243855553828909</v>
      </c>
      <c r="J458" s="50" t="e">
        <f t="shared" ca="1" si="61"/>
        <v>#N/A</v>
      </c>
      <c r="K458" s="52">
        <f t="shared" ca="1" si="62"/>
        <v>36.99999999999995</v>
      </c>
      <c r="L458" s="52" t="e">
        <f t="shared" ca="1" si="63"/>
        <v>#N/A</v>
      </c>
      <c r="M458" s="44">
        <f ca="1">AVERAGE($K$4:K458)</f>
        <v>32.041758241758245</v>
      </c>
      <c r="N458" s="44">
        <f ca="1">M458 + 1.96 * _xlfn.STDEV.P($M$4:M458)/SQRT(COUNT($M$4:M458))</f>
        <v>32.080036465056303</v>
      </c>
      <c r="O458" s="44">
        <f ca="1">M458 - 1.96 * _xlfn.STDEV.P($M$4:M458)/SQRT(COUNT($M$4:M458))</f>
        <v>32.003480018460188</v>
      </c>
      <c r="P458" s="44" t="e">
        <f ca="1">AVERAGE($L$4:L458)</f>
        <v>#N/A</v>
      </c>
      <c r="Q458" s="44" t="e">
        <f ca="1">P458 + 1.96 * _xlfn.STDEV.P($P$4:P458)/SQRT(COUNT($P$4:P458))</f>
        <v>#N/A</v>
      </c>
      <c r="R458" s="44" t="e">
        <f ca="1">P458 - 1.96 * _xlfn.STDEV.P($P$4:P458)/SQRT(COUNT($P$4:P458))</f>
        <v>#N/A</v>
      </c>
    </row>
    <row r="459" spans="1:18" ht="14.5" x14ac:dyDescent="0.35">
      <c r="A459" s="47">
        <v>456</v>
      </c>
      <c r="B459" s="48">
        <f t="shared" ca="1" si="56"/>
        <v>0.51897298821191384</v>
      </c>
      <c r="C459" s="49">
        <f ca="1">RANDBETWEEN(0,VLOOKUP($B459,IBusJSQ!$E$6:$G$24,3,TRUE))</f>
        <v>4</v>
      </c>
      <c r="D459" s="44">
        <f ca="1">RANDBETWEEN(0,VLOOKUP($B459,ItrainJSQ!$F$5:$G$9,2,TRUE))</f>
        <v>4</v>
      </c>
      <c r="E459" s="44" t="e">
        <f ca="1">RANDBETWEEN(0,VLOOKUP($B459,ItrainNP!$G$11:$G$16,2,TRUE))</f>
        <v>#N/A</v>
      </c>
      <c r="F459" s="44">
        <f t="shared" ca="1" si="57"/>
        <v>29</v>
      </c>
      <c r="G459" s="44">
        <f t="shared" ca="1" si="58"/>
        <v>7</v>
      </c>
      <c r="H459" s="44">
        <f t="shared" ca="1" si="59"/>
        <v>4</v>
      </c>
      <c r="I459" s="50">
        <f t="shared" ca="1" si="60"/>
        <v>0.54188965487858054</v>
      </c>
      <c r="J459" s="50" t="e">
        <f t="shared" ca="1" si="61"/>
        <v>#N/A</v>
      </c>
      <c r="K459" s="52">
        <f t="shared" ca="1" si="62"/>
        <v>33.000000000000043</v>
      </c>
      <c r="L459" s="52" t="e">
        <f t="shared" ca="1" si="63"/>
        <v>#N/A</v>
      </c>
      <c r="M459" s="44">
        <f ca="1">AVERAGE($K$4:K459)</f>
        <v>32.043859649122808</v>
      </c>
      <c r="N459" s="44">
        <f ca="1">M459 + 1.96 * _xlfn.STDEV.P($M$4:M459)/SQRT(COUNT($M$4:M459))</f>
        <v>32.082077652853506</v>
      </c>
      <c r="O459" s="44">
        <f ca="1">M459 - 1.96 * _xlfn.STDEV.P($M$4:M459)/SQRT(COUNT($M$4:M459))</f>
        <v>32.00564164539211</v>
      </c>
      <c r="P459" s="44" t="e">
        <f ca="1">AVERAGE($L$4:L459)</f>
        <v>#N/A</v>
      </c>
      <c r="Q459" s="44" t="e">
        <f ca="1">P459 + 1.96 * _xlfn.STDEV.P($P$4:P459)/SQRT(COUNT($P$4:P459))</f>
        <v>#N/A</v>
      </c>
      <c r="R459" s="44" t="e">
        <f ca="1">P459 - 1.96 * _xlfn.STDEV.P($P$4:P459)/SQRT(COUNT($P$4:P459))</f>
        <v>#N/A</v>
      </c>
    </row>
    <row r="460" spans="1:18" ht="14.5" x14ac:dyDescent="0.35">
      <c r="A460" s="47">
        <v>457</v>
      </c>
      <c r="B460" s="48">
        <f t="shared" ca="1" si="56"/>
        <v>0.78582681344615424</v>
      </c>
      <c r="C460" s="49">
        <f ca="1">RANDBETWEEN(0,VLOOKUP($B460,IBusJSQ!$E$6:$G$24,3,TRUE))</f>
        <v>15</v>
      </c>
      <c r="D460" s="44">
        <f ca="1">RANDBETWEEN(0,VLOOKUP($B460,ItrainJSQ!$F$5:$G$9,2,TRUE))</f>
        <v>30189</v>
      </c>
      <c r="E460" s="44" t="e">
        <f ca="1">RANDBETWEEN(0,VLOOKUP($B460,ItrainNP!$G$11:$G$16,2,TRUE))</f>
        <v>#N/A</v>
      </c>
      <c r="F460" s="44">
        <f t="shared" ca="1" si="57"/>
        <v>29</v>
      </c>
      <c r="G460" s="44">
        <f t="shared" ca="1" si="58"/>
        <v>8</v>
      </c>
      <c r="H460" s="44">
        <f t="shared" ca="1" si="59"/>
        <v>5</v>
      </c>
      <c r="I460" s="50">
        <f t="shared" ca="1" si="60"/>
        <v>0.8163823690017098</v>
      </c>
      <c r="J460" s="50" t="e">
        <f t="shared" ca="1" si="61"/>
        <v>#N/A</v>
      </c>
      <c r="K460" s="52">
        <f t="shared" ca="1" si="62"/>
        <v>44</v>
      </c>
      <c r="L460" s="52" t="e">
        <f t="shared" ca="1" si="63"/>
        <v>#N/A</v>
      </c>
      <c r="M460" s="44">
        <f ca="1">AVERAGE($K$4:K460)</f>
        <v>32.07002188183808</v>
      </c>
      <c r="N460" s="44">
        <f ca="1">M460 + 1.96 * _xlfn.STDEV.P($M$4:M460)/SQRT(COUNT($M$4:M460))</f>
        <v>32.108176038242831</v>
      </c>
      <c r="O460" s="44">
        <f ca="1">M460 - 1.96 * _xlfn.STDEV.P($M$4:M460)/SQRT(COUNT($M$4:M460))</f>
        <v>32.031867725433329</v>
      </c>
      <c r="P460" s="44" t="e">
        <f ca="1">AVERAGE($L$4:L460)</f>
        <v>#N/A</v>
      </c>
      <c r="Q460" s="44" t="e">
        <f ca="1">P460 + 1.96 * _xlfn.STDEV.P($P$4:P460)/SQRT(COUNT($P$4:P460))</f>
        <v>#N/A</v>
      </c>
      <c r="R460" s="44" t="e">
        <f ca="1">P460 - 1.96 * _xlfn.STDEV.P($P$4:P460)/SQRT(COUNT($P$4:P460))</f>
        <v>#N/A</v>
      </c>
    </row>
    <row r="461" spans="1:18" ht="14.5" x14ac:dyDescent="0.35">
      <c r="A461" s="47">
        <v>458</v>
      </c>
      <c r="B461" s="48">
        <f t="shared" ca="1" si="56"/>
        <v>0.39639247226123298</v>
      </c>
      <c r="C461" s="49">
        <f ca="1">RANDBETWEEN(0,VLOOKUP($B461,IBusJSQ!$E$6:$G$24,3,TRUE))</f>
        <v>1</v>
      </c>
      <c r="D461" s="44">
        <f ca="1">RANDBETWEEN(0,VLOOKUP($B461,ItrainJSQ!$F$5:$G$9,2,TRUE))</f>
        <v>3</v>
      </c>
      <c r="E461" s="44" t="e">
        <f ca="1">RANDBETWEEN(0,VLOOKUP($B461,ItrainNP!$G$11:$G$16,2,TRUE))</f>
        <v>#N/A</v>
      </c>
      <c r="F461" s="44">
        <f t="shared" ca="1" si="57"/>
        <v>28</v>
      </c>
      <c r="G461" s="44">
        <f t="shared" ca="1" si="58"/>
        <v>8</v>
      </c>
      <c r="H461" s="44">
        <f t="shared" ca="1" si="59"/>
        <v>5</v>
      </c>
      <c r="I461" s="50">
        <f t="shared" ca="1" si="60"/>
        <v>0.41653136115012185</v>
      </c>
      <c r="J461" s="50" t="e">
        <f t="shared" ca="1" si="61"/>
        <v>#N/A</v>
      </c>
      <c r="K461" s="52">
        <f t="shared" ca="1" si="62"/>
        <v>28.999999999999979</v>
      </c>
      <c r="L461" s="52" t="e">
        <f t="shared" ca="1" si="63"/>
        <v>#N/A</v>
      </c>
      <c r="M461" s="44">
        <f ca="1">AVERAGE($K$4:K461)</f>
        <v>32.063318777292579</v>
      </c>
      <c r="N461" s="44">
        <f ca="1">M461 + 1.96 * _xlfn.STDEV.P($M$4:M461)/SQRT(COUNT($M$4:M461))</f>
        <v>32.1014101996779</v>
      </c>
      <c r="O461" s="44">
        <f ca="1">M461 - 1.96 * _xlfn.STDEV.P($M$4:M461)/SQRT(COUNT($M$4:M461))</f>
        <v>32.025227354907258</v>
      </c>
      <c r="P461" s="44" t="e">
        <f ca="1">AVERAGE($L$4:L461)</f>
        <v>#N/A</v>
      </c>
      <c r="Q461" s="44" t="e">
        <f ca="1">P461 + 1.96 * _xlfn.STDEV.P($P$4:P461)/SQRT(COUNT($P$4:P461))</f>
        <v>#N/A</v>
      </c>
      <c r="R461" s="44" t="e">
        <f ca="1">P461 - 1.96 * _xlfn.STDEV.P($P$4:P461)/SQRT(COUNT($P$4:P461))</f>
        <v>#N/A</v>
      </c>
    </row>
    <row r="462" spans="1:18" ht="14.5" x14ac:dyDescent="0.35">
      <c r="A462" s="47">
        <v>459</v>
      </c>
      <c r="B462" s="48">
        <f t="shared" ca="1" si="56"/>
        <v>0.84617130755177472</v>
      </c>
      <c r="C462" s="49">
        <f ca="1">RANDBETWEEN(0,VLOOKUP($B462,IBusJSQ!$E$6:$G$24,3,TRUE))</f>
        <v>6</v>
      </c>
      <c r="D462" s="44">
        <f ca="1">RANDBETWEEN(0,VLOOKUP($B462,ItrainJSQ!$F$5:$G$9,2,TRUE))</f>
        <v>1328</v>
      </c>
      <c r="E462" s="44" t="e">
        <f ca="1">RANDBETWEEN(0,VLOOKUP($B462,ItrainNP!$G$11:$G$16,2,TRUE))</f>
        <v>#N/A</v>
      </c>
      <c r="F462" s="44">
        <f t="shared" ca="1" si="57"/>
        <v>29</v>
      </c>
      <c r="G462" s="44">
        <f t="shared" ca="1" si="58"/>
        <v>8</v>
      </c>
      <c r="H462" s="44">
        <f t="shared" ca="1" si="59"/>
        <v>4</v>
      </c>
      <c r="I462" s="50">
        <f t="shared" ca="1" si="60"/>
        <v>0.8704768631073303</v>
      </c>
      <c r="J462" s="50" t="e">
        <f t="shared" ca="1" si="61"/>
        <v>#N/A</v>
      </c>
      <c r="K462" s="52">
        <f t="shared" ca="1" si="62"/>
        <v>35.000000000000036</v>
      </c>
      <c r="L462" s="52" t="e">
        <f t="shared" ca="1" si="63"/>
        <v>#N/A</v>
      </c>
      <c r="M462" s="44">
        <f ca="1">AVERAGE($K$4:K462)</f>
        <v>32.069716775599133</v>
      </c>
      <c r="N462" s="44">
        <f ca="1">M462 + 1.96 * _xlfn.STDEV.P($M$4:M462)/SQRT(COUNT($M$4:M462))</f>
        <v>32.107744752285022</v>
      </c>
      <c r="O462" s="44">
        <f ca="1">M462 - 1.96 * _xlfn.STDEV.P($M$4:M462)/SQRT(COUNT($M$4:M462))</f>
        <v>32.031688798913244</v>
      </c>
      <c r="P462" s="44" t="e">
        <f ca="1">AVERAGE($L$4:L462)</f>
        <v>#N/A</v>
      </c>
      <c r="Q462" s="44" t="e">
        <f ca="1">P462 + 1.96 * _xlfn.STDEV.P($P$4:P462)/SQRT(COUNT($P$4:P462))</f>
        <v>#N/A</v>
      </c>
      <c r="R462" s="44" t="e">
        <f ca="1">P462 - 1.96 * _xlfn.STDEV.P($P$4:P462)/SQRT(COUNT($P$4:P462))</f>
        <v>#N/A</v>
      </c>
    </row>
    <row r="463" spans="1:18" ht="14.5" x14ac:dyDescent="0.35">
      <c r="A463" s="47">
        <v>460</v>
      </c>
      <c r="B463" s="48">
        <f t="shared" ca="1" si="56"/>
        <v>0.81923221171126803</v>
      </c>
      <c r="C463" s="49">
        <f ca="1">RANDBETWEEN(0,VLOOKUP($B463,IBusJSQ!$E$6:$G$24,3,TRUE))</f>
        <v>12</v>
      </c>
      <c r="D463" s="44">
        <f ca="1">RANDBETWEEN(0,VLOOKUP($B463,ItrainJSQ!$F$5:$G$9,2,TRUE))</f>
        <v>36888</v>
      </c>
      <c r="E463" s="44" t="e">
        <f ca="1">RANDBETWEEN(0,VLOOKUP($B463,ItrainNP!$G$11:$G$16,2,TRUE))</f>
        <v>#N/A</v>
      </c>
      <c r="F463" s="44">
        <f t="shared" ca="1" si="57"/>
        <v>24</v>
      </c>
      <c r="G463" s="44">
        <f t="shared" ca="1" si="58"/>
        <v>7</v>
      </c>
      <c r="H463" s="44">
        <f t="shared" ca="1" si="59"/>
        <v>5</v>
      </c>
      <c r="I463" s="50">
        <f t="shared" ca="1" si="60"/>
        <v>0.84423221171126805</v>
      </c>
      <c r="J463" s="50" t="e">
        <f t="shared" ca="1" si="61"/>
        <v>#N/A</v>
      </c>
      <c r="K463" s="52">
        <f t="shared" ca="1" si="62"/>
        <v>36.000000000000028</v>
      </c>
      <c r="L463" s="52" t="e">
        <f t="shared" ca="1" si="63"/>
        <v>#N/A</v>
      </c>
      <c r="M463" s="44">
        <f ca="1">AVERAGE($K$4:K463)</f>
        <v>32.07826086956522</v>
      </c>
      <c r="N463" s="44">
        <f ca="1">M463 + 1.96 * _xlfn.STDEV.P($M$4:M463)/SQRT(COUNT($M$4:M463))</f>
        <v>32.116224436505895</v>
      </c>
      <c r="O463" s="44">
        <f ca="1">M463 - 1.96 * _xlfn.STDEV.P($M$4:M463)/SQRT(COUNT($M$4:M463))</f>
        <v>32.040297302624545</v>
      </c>
      <c r="P463" s="44" t="e">
        <f ca="1">AVERAGE($L$4:L463)</f>
        <v>#N/A</v>
      </c>
      <c r="Q463" s="44" t="e">
        <f ca="1">P463 + 1.96 * _xlfn.STDEV.P($P$4:P463)/SQRT(COUNT($P$4:P463))</f>
        <v>#N/A</v>
      </c>
      <c r="R463" s="44" t="e">
        <f ca="1">P463 - 1.96 * _xlfn.STDEV.P($P$4:P463)/SQRT(COUNT($P$4:P463))</f>
        <v>#N/A</v>
      </c>
    </row>
    <row r="464" spans="1:18" ht="14.5" x14ac:dyDescent="0.35">
      <c r="A464" s="47">
        <v>461</v>
      </c>
      <c r="B464" s="48">
        <f t="shared" ca="1" si="56"/>
        <v>0.55741197681683874</v>
      </c>
      <c r="C464" s="49">
        <f ca="1">RANDBETWEEN(0,VLOOKUP($B464,IBusJSQ!$E$6:$G$24,3,TRUE))</f>
        <v>1</v>
      </c>
      <c r="D464" s="44">
        <f ca="1">RANDBETWEEN(0,VLOOKUP($B464,ItrainJSQ!$F$5:$G$9,2,TRUE))</f>
        <v>2</v>
      </c>
      <c r="E464" s="44" t="e">
        <f ca="1">RANDBETWEEN(0,VLOOKUP($B464,ItrainNP!$G$11:$G$16,2,TRUE))</f>
        <v>#N/A</v>
      </c>
      <c r="F464" s="44">
        <f t="shared" ca="1" si="57"/>
        <v>29</v>
      </c>
      <c r="G464" s="44">
        <f t="shared" ca="1" si="58"/>
        <v>7</v>
      </c>
      <c r="H464" s="44">
        <f t="shared" ca="1" si="59"/>
        <v>4</v>
      </c>
      <c r="I464" s="50">
        <f t="shared" ca="1" si="60"/>
        <v>0.57824531015017211</v>
      </c>
      <c r="J464" s="50" t="e">
        <f t="shared" ca="1" si="61"/>
        <v>#N/A</v>
      </c>
      <c r="K464" s="52">
        <f t="shared" ca="1" si="62"/>
        <v>30.000000000000053</v>
      </c>
      <c r="L464" s="52" t="e">
        <f t="shared" ca="1" si="63"/>
        <v>#N/A</v>
      </c>
      <c r="M464" s="44">
        <f ca="1">AVERAGE($K$4:K464)</f>
        <v>32.073752711496752</v>
      </c>
      <c r="N464" s="44">
        <f ca="1">M464 + 1.96 * _xlfn.STDEV.P($M$4:M464)/SQRT(COUNT($M$4:M464))</f>
        <v>32.111652657395297</v>
      </c>
      <c r="O464" s="44">
        <f ca="1">M464 - 1.96 * _xlfn.STDEV.P($M$4:M464)/SQRT(COUNT($M$4:M464))</f>
        <v>32.035852765598207</v>
      </c>
      <c r="P464" s="44" t="e">
        <f ca="1">AVERAGE($L$4:L464)</f>
        <v>#N/A</v>
      </c>
      <c r="Q464" s="44" t="e">
        <f ca="1">P464 + 1.96 * _xlfn.STDEV.P($P$4:P464)/SQRT(COUNT($P$4:P464))</f>
        <v>#N/A</v>
      </c>
      <c r="R464" s="44" t="e">
        <f ca="1">P464 - 1.96 * _xlfn.STDEV.P($P$4:P464)/SQRT(COUNT($P$4:P464))</f>
        <v>#N/A</v>
      </c>
    </row>
    <row r="465" spans="1:18" ht="14.5" x14ac:dyDescent="0.35">
      <c r="A465" s="47">
        <v>462</v>
      </c>
      <c r="B465" s="48">
        <f t="shared" ca="1" si="56"/>
        <v>0.48346183617729577</v>
      </c>
      <c r="C465" s="49">
        <f ca="1">RANDBETWEEN(0,VLOOKUP($B465,IBusJSQ!$E$6:$G$24,3,TRUE))</f>
        <v>3</v>
      </c>
      <c r="D465" s="44">
        <f ca="1">RANDBETWEEN(0,VLOOKUP($B465,ItrainJSQ!$F$5:$G$9,2,TRUE))</f>
        <v>1</v>
      </c>
      <c r="E465" s="44" t="e">
        <f ca="1">RANDBETWEEN(0,VLOOKUP($B465,ItrainNP!$G$11:$G$16,2,TRUE))</f>
        <v>#N/A</v>
      </c>
      <c r="F465" s="44">
        <f t="shared" ca="1" si="57"/>
        <v>28</v>
      </c>
      <c r="G465" s="44">
        <f t="shared" ca="1" si="58"/>
        <v>8</v>
      </c>
      <c r="H465" s="44">
        <f t="shared" ca="1" si="59"/>
        <v>4</v>
      </c>
      <c r="I465" s="50">
        <f t="shared" ca="1" si="60"/>
        <v>0.50498961395507358</v>
      </c>
      <c r="J465" s="50" t="e">
        <f t="shared" ca="1" si="61"/>
        <v>#N/A</v>
      </c>
      <c r="K465" s="52">
        <f t="shared" ca="1" si="62"/>
        <v>31.00000000000005</v>
      </c>
      <c r="L465" s="52" t="e">
        <f t="shared" ca="1" si="63"/>
        <v>#N/A</v>
      </c>
      <c r="M465" s="44">
        <f ca="1">AVERAGE($K$4:K465)</f>
        <v>32.071428571428577</v>
      </c>
      <c r="N465" s="44">
        <f ca="1">M465 + 1.96 * _xlfn.STDEV.P($M$4:M465)/SQRT(COUNT($M$4:M465))</f>
        <v>32.109265391689711</v>
      </c>
      <c r="O465" s="44">
        <f ca="1">M465 - 1.96 * _xlfn.STDEV.P($M$4:M465)/SQRT(COUNT($M$4:M465))</f>
        <v>32.033591751167442</v>
      </c>
      <c r="P465" s="44" t="e">
        <f ca="1">AVERAGE($L$4:L465)</f>
        <v>#N/A</v>
      </c>
      <c r="Q465" s="44" t="e">
        <f ca="1">P465 + 1.96 * _xlfn.STDEV.P($P$4:P465)/SQRT(COUNT($P$4:P465))</f>
        <v>#N/A</v>
      </c>
      <c r="R465" s="44" t="e">
        <f ca="1">P465 - 1.96 * _xlfn.STDEV.P($P$4:P465)/SQRT(COUNT($P$4:P465))</f>
        <v>#N/A</v>
      </c>
    </row>
    <row r="466" spans="1:18" ht="14.5" x14ac:dyDescent="0.35">
      <c r="A466" s="47">
        <v>463</v>
      </c>
      <c r="B466" s="48">
        <f t="shared" ca="1" si="56"/>
        <v>0.45626458590163388</v>
      </c>
      <c r="C466" s="49">
        <f ca="1">RANDBETWEEN(0,VLOOKUP($B466,IBusJSQ!$E$6:$G$24,3,TRUE))</f>
        <v>0</v>
      </c>
      <c r="D466" s="44">
        <f ca="1">RANDBETWEEN(0,VLOOKUP($B466,ItrainJSQ!$F$5:$G$9,2,TRUE))</f>
        <v>4</v>
      </c>
      <c r="E466" s="44" t="e">
        <f ca="1">RANDBETWEEN(0,VLOOKUP($B466,ItrainNP!$G$11:$G$16,2,TRUE))</f>
        <v>#N/A</v>
      </c>
      <c r="F466" s="44">
        <f t="shared" ca="1" si="57"/>
        <v>28</v>
      </c>
      <c r="G466" s="44">
        <f t="shared" ca="1" si="58"/>
        <v>7</v>
      </c>
      <c r="H466" s="44">
        <f t="shared" ca="1" si="59"/>
        <v>4</v>
      </c>
      <c r="I466" s="50">
        <f t="shared" ca="1" si="60"/>
        <v>0.47570903034607831</v>
      </c>
      <c r="J466" s="50" t="e">
        <f t="shared" ca="1" si="61"/>
        <v>#N/A</v>
      </c>
      <c r="K466" s="52">
        <f t="shared" ca="1" si="62"/>
        <v>27.999999999999979</v>
      </c>
      <c r="L466" s="52" t="e">
        <f t="shared" ca="1" si="63"/>
        <v>#N/A</v>
      </c>
      <c r="M466" s="44">
        <f ca="1">AVERAGE($K$4:K466)</f>
        <v>32.062634989200866</v>
      </c>
      <c r="N466" s="44">
        <f ca="1">M466 + 1.96 * _xlfn.STDEV.P($M$4:M466)/SQRT(COUNT($M$4:M466))</f>
        <v>32.100410056257687</v>
      </c>
      <c r="O466" s="44">
        <f ca="1">M466 - 1.96 * _xlfn.STDEV.P($M$4:M466)/SQRT(COUNT($M$4:M466))</f>
        <v>32.024859922144046</v>
      </c>
      <c r="P466" s="44" t="e">
        <f ca="1">AVERAGE($L$4:L466)</f>
        <v>#N/A</v>
      </c>
      <c r="Q466" s="44" t="e">
        <f ca="1">P466 + 1.96 * _xlfn.STDEV.P($P$4:P466)/SQRT(COUNT($P$4:P466))</f>
        <v>#N/A</v>
      </c>
      <c r="R466" s="44" t="e">
        <f ca="1">P466 - 1.96 * _xlfn.STDEV.P($P$4:P466)/SQRT(COUNT($P$4:P466))</f>
        <v>#N/A</v>
      </c>
    </row>
    <row r="467" spans="1:18" ht="14.5" x14ac:dyDescent="0.35">
      <c r="A467" s="47">
        <v>464</v>
      </c>
      <c r="B467" s="48">
        <f t="shared" ca="1" si="56"/>
        <v>0.60549409315029801</v>
      </c>
      <c r="C467" s="49">
        <f ca="1">RANDBETWEEN(0,VLOOKUP($B467,IBusJSQ!$E$6:$G$24,3,TRUE))</f>
        <v>10</v>
      </c>
      <c r="D467" s="44">
        <f ca="1">RANDBETWEEN(0,VLOOKUP($B467,ItrainJSQ!$F$5:$G$9,2,TRUE))</f>
        <v>0</v>
      </c>
      <c r="E467" s="44" t="e">
        <f ca="1">RANDBETWEEN(0,VLOOKUP($B467,ItrainNP!$G$11:$G$16,2,TRUE))</f>
        <v>#N/A</v>
      </c>
      <c r="F467" s="44">
        <f t="shared" ca="1" si="57"/>
        <v>27</v>
      </c>
      <c r="G467" s="44">
        <f t="shared" ca="1" si="58"/>
        <v>8</v>
      </c>
      <c r="H467" s="44">
        <f t="shared" ca="1" si="59"/>
        <v>5</v>
      </c>
      <c r="I467" s="50">
        <f t="shared" ca="1" si="60"/>
        <v>0.63118853759474247</v>
      </c>
      <c r="J467" s="50" t="e">
        <f t="shared" ca="1" si="61"/>
        <v>#N/A</v>
      </c>
      <c r="K467" s="52">
        <f t="shared" ca="1" si="62"/>
        <v>37.000000000000028</v>
      </c>
      <c r="L467" s="52" t="e">
        <f t="shared" ca="1" si="63"/>
        <v>#N/A</v>
      </c>
      <c r="M467" s="44">
        <f ca="1">AVERAGE($K$4:K467)</f>
        <v>32.073275862068968</v>
      </c>
      <c r="N467" s="44">
        <f ca="1">M467 + 1.96 * _xlfn.STDEV.P($M$4:M467)/SQRT(COUNT($M$4:M467))</f>
        <v>32.110987916663134</v>
      </c>
      <c r="O467" s="44">
        <f ca="1">M467 - 1.96 * _xlfn.STDEV.P($M$4:M467)/SQRT(COUNT($M$4:M467))</f>
        <v>32.035563807474801</v>
      </c>
      <c r="P467" s="44" t="e">
        <f ca="1">AVERAGE($L$4:L467)</f>
        <v>#N/A</v>
      </c>
      <c r="Q467" s="44" t="e">
        <f ca="1">P467 + 1.96 * _xlfn.STDEV.P($P$4:P467)/SQRT(COUNT($P$4:P467))</f>
        <v>#N/A</v>
      </c>
      <c r="R467" s="44" t="e">
        <f ca="1">P467 - 1.96 * _xlfn.STDEV.P($P$4:P467)/SQRT(COUNT($P$4:P467))</f>
        <v>#N/A</v>
      </c>
    </row>
    <row r="468" spans="1:18" ht="14.5" x14ac:dyDescent="0.35">
      <c r="A468" s="47">
        <v>465</v>
      </c>
      <c r="B468" s="48">
        <f t="shared" ca="1" si="56"/>
        <v>0.59904402821351443</v>
      </c>
      <c r="C468" s="49">
        <f ca="1">RANDBETWEEN(0,VLOOKUP($B468,IBusJSQ!$E$6:$G$24,3,TRUE))</f>
        <v>0</v>
      </c>
      <c r="D468" s="44">
        <f ca="1">RANDBETWEEN(0,VLOOKUP($B468,ItrainJSQ!$F$5:$G$9,2,TRUE))</f>
        <v>2</v>
      </c>
      <c r="E468" s="44" t="e">
        <f ca="1">RANDBETWEEN(0,VLOOKUP($B468,ItrainNP!$G$11:$G$16,2,TRUE))</f>
        <v>#N/A</v>
      </c>
      <c r="F468" s="44">
        <f t="shared" ca="1" si="57"/>
        <v>26</v>
      </c>
      <c r="G468" s="44">
        <f t="shared" ca="1" si="58"/>
        <v>7</v>
      </c>
      <c r="H468" s="44">
        <f t="shared" ca="1" si="59"/>
        <v>4</v>
      </c>
      <c r="I468" s="50">
        <f t="shared" ca="1" si="60"/>
        <v>0.61709958376907004</v>
      </c>
      <c r="J468" s="50" t="e">
        <f t="shared" ca="1" si="61"/>
        <v>#N/A</v>
      </c>
      <c r="K468" s="52">
        <f t="shared" ca="1" si="62"/>
        <v>26.000000000000068</v>
      </c>
      <c r="L468" s="52" t="e">
        <f t="shared" ca="1" si="63"/>
        <v>#N/A</v>
      </c>
      <c r="M468" s="44">
        <f ca="1">AVERAGE($K$4:K468)</f>
        <v>32.060215053763443</v>
      </c>
      <c r="N468" s="44">
        <f ca="1">M468 + 1.96 * _xlfn.STDEV.P($M$4:M468)/SQRT(COUNT($M$4:M468))</f>
        <v>32.097866032272179</v>
      </c>
      <c r="O468" s="44">
        <f ca="1">M468 - 1.96 * _xlfn.STDEV.P($M$4:M468)/SQRT(COUNT($M$4:M468))</f>
        <v>32.022564075254706</v>
      </c>
      <c r="P468" s="44" t="e">
        <f ca="1">AVERAGE($L$4:L468)</f>
        <v>#N/A</v>
      </c>
      <c r="Q468" s="44" t="e">
        <f ca="1">P468 + 1.96 * _xlfn.STDEV.P($P$4:P468)/SQRT(COUNT($P$4:P468))</f>
        <v>#N/A</v>
      </c>
      <c r="R468" s="44" t="e">
        <f ca="1">P468 - 1.96 * _xlfn.STDEV.P($P$4:P468)/SQRT(COUNT($P$4:P468))</f>
        <v>#N/A</v>
      </c>
    </row>
    <row r="469" spans="1:18" ht="14.5" x14ac:dyDescent="0.35">
      <c r="A469" s="47">
        <v>466</v>
      </c>
      <c r="B469" s="48">
        <f t="shared" ca="1" si="56"/>
        <v>0.65902658335600162</v>
      </c>
      <c r="C469" s="49">
        <f ca="1">RANDBETWEEN(0,VLOOKUP($B469,IBusJSQ!$E$6:$G$24,3,TRUE))</f>
        <v>6</v>
      </c>
      <c r="D469" s="44">
        <f ca="1">RANDBETWEEN(0,VLOOKUP($B469,ItrainJSQ!$F$5:$G$9,2,TRUE))</f>
        <v>4</v>
      </c>
      <c r="E469" s="44" t="e">
        <f ca="1">RANDBETWEEN(0,VLOOKUP($B469,ItrainNP!$G$11:$G$16,2,TRUE))</f>
        <v>#N/A</v>
      </c>
      <c r="F469" s="44">
        <f t="shared" ca="1" si="57"/>
        <v>29</v>
      </c>
      <c r="G469" s="44">
        <f t="shared" ca="1" si="58"/>
        <v>8</v>
      </c>
      <c r="H469" s="44">
        <f t="shared" ca="1" si="59"/>
        <v>5</v>
      </c>
      <c r="I469" s="50">
        <f t="shared" ca="1" si="60"/>
        <v>0.6833321389115572</v>
      </c>
      <c r="J469" s="50" t="e">
        <f t="shared" ca="1" si="61"/>
        <v>#N/A</v>
      </c>
      <c r="K469" s="52">
        <f t="shared" ca="1" si="62"/>
        <v>35.000000000000036</v>
      </c>
      <c r="L469" s="52" t="e">
        <f t="shared" ca="1" si="63"/>
        <v>#N/A</v>
      </c>
      <c r="M469" s="44">
        <f ca="1">AVERAGE($K$4:K469)</f>
        <v>32.066523605150216</v>
      </c>
      <c r="N469" s="44">
        <f ca="1">M469 + 1.96 * _xlfn.STDEV.P($M$4:M469)/SQRT(COUNT($M$4:M469))</f>
        <v>32.104112820686247</v>
      </c>
      <c r="O469" s="44">
        <f ca="1">M469 - 1.96 * _xlfn.STDEV.P($M$4:M469)/SQRT(COUNT($M$4:M469))</f>
        <v>32.028934389614186</v>
      </c>
      <c r="P469" s="44" t="e">
        <f ca="1">AVERAGE($L$4:L469)</f>
        <v>#N/A</v>
      </c>
      <c r="Q469" s="44" t="e">
        <f ca="1">P469 + 1.96 * _xlfn.STDEV.P($P$4:P469)/SQRT(COUNT($P$4:P469))</f>
        <v>#N/A</v>
      </c>
      <c r="R469" s="44" t="e">
        <f ca="1">P469 - 1.96 * _xlfn.STDEV.P($P$4:P469)/SQRT(COUNT($P$4:P469))</f>
        <v>#N/A</v>
      </c>
    </row>
    <row r="470" spans="1:18" ht="14.5" x14ac:dyDescent="0.35">
      <c r="A470" s="47">
        <v>467</v>
      </c>
      <c r="B470" s="48">
        <f t="shared" ca="1" si="56"/>
        <v>0.68346993446785154</v>
      </c>
      <c r="C470" s="49">
        <f ca="1">RANDBETWEEN(0,VLOOKUP($B470,IBusJSQ!$E$6:$G$24,3,TRUE))</f>
        <v>5</v>
      </c>
      <c r="D470" s="44">
        <f ca="1">RANDBETWEEN(0,VLOOKUP($B470,ItrainJSQ!$F$5:$G$9,2,TRUE))</f>
        <v>2</v>
      </c>
      <c r="E470" s="44" t="e">
        <f ca="1">RANDBETWEEN(0,VLOOKUP($B470,ItrainNP!$G$11:$G$16,2,TRUE))</f>
        <v>#N/A</v>
      </c>
      <c r="F470" s="44">
        <f t="shared" ca="1" si="57"/>
        <v>28</v>
      </c>
      <c r="G470" s="44">
        <f t="shared" ca="1" si="58"/>
        <v>7</v>
      </c>
      <c r="H470" s="44">
        <f t="shared" ca="1" si="59"/>
        <v>5</v>
      </c>
      <c r="I470" s="50">
        <f t="shared" ca="1" si="60"/>
        <v>0.70638660113451823</v>
      </c>
      <c r="J470" s="50" t="e">
        <f t="shared" ca="1" si="61"/>
        <v>#N/A</v>
      </c>
      <c r="K470" s="52">
        <f t="shared" ca="1" si="62"/>
        <v>33.000000000000043</v>
      </c>
      <c r="L470" s="52" t="e">
        <f t="shared" ca="1" si="63"/>
        <v>#N/A</v>
      </c>
      <c r="M470" s="44">
        <f ca="1">AVERAGE($K$4:K470)</f>
        <v>32.068522483940043</v>
      </c>
      <c r="N470" s="44">
        <f ca="1">M470 + 1.96 * _xlfn.STDEV.P($M$4:M470)/SQRT(COUNT($M$4:M470))</f>
        <v>32.10604984511415</v>
      </c>
      <c r="O470" s="44">
        <f ca="1">M470 - 1.96 * _xlfn.STDEV.P($M$4:M470)/SQRT(COUNT($M$4:M470))</f>
        <v>32.030995122765937</v>
      </c>
      <c r="P470" s="44" t="e">
        <f ca="1">AVERAGE($L$4:L470)</f>
        <v>#N/A</v>
      </c>
      <c r="Q470" s="44" t="e">
        <f ca="1">P470 + 1.96 * _xlfn.STDEV.P($P$4:P470)/SQRT(COUNT($P$4:P470))</f>
        <v>#N/A</v>
      </c>
      <c r="R470" s="44" t="e">
        <f ca="1">P470 - 1.96 * _xlfn.STDEV.P($P$4:P470)/SQRT(COUNT($P$4:P470))</f>
        <v>#N/A</v>
      </c>
    </row>
    <row r="471" spans="1:18" ht="14.5" x14ac:dyDescent="0.35">
      <c r="A471" s="47">
        <v>468</v>
      </c>
      <c r="B471" s="48">
        <f t="shared" ca="1" si="56"/>
        <v>0.41970509067218248</v>
      </c>
      <c r="C471" s="49">
        <f ca="1">RANDBETWEEN(0,VLOOKUP($B471,IBusJSQ!$E$6:$G$24,3,TRUE))</f>
        <v>1</v>
      </c>
      <c r="D471" s="44">
        <f ca="1">RANDBETWEEN(0,VLOOKUP($B471,ItrainJSQ!$F$5:$G$9,2,TRUE))</f>
        <v>4</v>
      </c>
      <c r="E471" s="44" t="e">
        <f ca="1">RANDBETWEEN(0,VLOOKUP($B471,ItrainNP!$G$11:$G$16,2,TRUE))</f>
        <v>#N/A</v>
      </c>
      <c r="F471" s="44">
        <f t="shared" ca="1" si="57"/>
        <v>26</v>
      </c>
      <c r="G471" s="44">
        <f t="shared" ca="1" si="58"/>
        <v>8</v>
      </c>
      <c r="H471" s="44">
        <f t="shared" ca="1" si="59"/>
        <v>5</v>
      </c>
      <c r="I471" s="50">
        <f t="shared" ca="1" si="60"/>
        <v>0.43845509067218247</v>
      </c>
      <c r="J471" s="50" t="e">
        <f t="shared" ca="1" si="61"/>
        <v>#N/A</v>
      </c>
      <c r="K471" s="52">
        <f t="shared" ca="1" si="62"/>
        <v>26.999999999999986</v>
      </c>
      <c r="L471" s="52" t="e">
        <f t="shared" ca="1" si="63"/>
        <v>#N/A</v>
      </c>
      <c r="M471" s="44">
        <f ca="1">AVERAGE($K$4:K471)</f>
        <v>32.057692307692314</v>
      </c>
      <c r="N471" s="44">
        <f ca="1">M471 + 1.96 * _xlfn.STDEV.P($M$4:M471)/SQRT(COUNT($M$4:M471))</f>
        <v>32.095159441548851</v>
      </c>
      <c r="O471" s="44">
        <f ca="1">M471 - 1.96 * _xlfn.STDEV.P($M$4:M471)/SQRT(COUNT($M$4:M471))</f>
        <v>32.020225173835776</v>
      </c>
      <c r="P471" s="44" t="e">
        <f ca="1">AVERAGE($L$4:L471)</f>
        <v>#N/A</v>
      </c>
      <c r="Q471" s="44" t="e">
        <f ca="1">P471 + 1.96 * _xlfn.STDEV.P($P$4:P471)/SQRT(COUNT($P$4:P471))</f>
        <v>#N/A</v>
      </c>
      <c r="R471" s="44" t="e">
        <f ca="1">P471 - 1.96 * _xlfn.STDEV.P($P$4:P471)/SQRT(COUNT($P$4:P471))</f>
        <v>#N/A</v>
      </c>
    </row>
    <row r="472" spans="1:18" ht="14.5" x14ac:dyDescent="0.35">
      <c r="A472" s="47">
        <v>469</v>
      </c>
      <c r="B472" s="48">
        <f t="shared" ca="1" si="56"/>
        <v>0.68513778295724292</v>
      </c>
      <c r="C472" s="49">
        <f ca="1">RANDBETWEEN(0,VLOOKUP($B472,IBusJSQ!$E$6:$G$24,3,TRUE))</f>
        <v>11</v>
      </c>
      <c r="D472" s="44">
        <f ca="1">RANDBETWEEN(0,VLOOKUP($B472,ItrainJSQ!$F$5:$G$9,2,TRUE))</f>
        <v>2</v>
      </c>
      <c r="E472" s="44" t="e">
        <f ca="1">RANDBETWEEN(0,VLOOKUP($B472,ItrainNP!$G$11:$G$16,2,TRUE))</f>
        <v>#N/A</v>
      </c>
      <c r="F472" s="44">
        <f t="shared" ca="1" si="57"/>
        <v>24</v>
      </c>
      <c r="G472" s="44">
        <f t="shared" ca="1" si="58"/>
        <v>8</v>
      </c>
      <c r="H472" s="44">
        <f t="shared" ca="1" si="59"/>
        <v>4</v>
      </c>
      <c r="I472" s="50">
        <f t="shared" ca="1" si="60"/>
        <v>0.7094433385127985</v>
      </c>
      <c r="J472" s="50" t="e">
        <f t="shared" ca="1" si="61"/>
        <v>#N/A</v>
      </c>
      <c r="K472" s="52">
        <f t="shared" ca="1" si="62"/>
        <v>35.000000000000036</v>
      </c>
      <c r="L472" s="52" t="e">
        <f t="shared" ca="1" si="63"/>
        <v>#N/A</v>
      </c>
      <c r="M472" s="44">
        <f ca="1">AVERAGE($K$4:K472)</f>
        <v>32.06396588486141</v>
      </c>
      <c r="N472" s="44">
        <f ca="1">M472 + 1.96 * _xlfn.STDEV.P($M$4:M472)/SQRT(COUNT($M$4:M472))</f>
        <v>32.101372109446793</v>
      </c>
      <c r="O472" s="44">
        <f ca="1">M472 - 1.96 * _xlfn.STDEV.P($M$4:M472)/SQRT(COUNT($M$4:M472))</f>
        <v>32.026559660276028</v>
      </c>
      <c r="P472" s="44" t="e">
        <f ca="1">AVERAGE($L$4:L472)</f>
        <v>#N/A</v>
      </c>
      <c r="Q472" s="44" t="e">
        <f ca="1">P472 + 1.96 * _xlfn.STDEV.P($P$4:P472)/SQRT(COUNT($P$4:P472))</f>
        <v>#N/A</v>
      </c>
      <c r="R472" s="44" t="e">
        <f ca="1">P472 - 1.96 * _xlfn.STDEV.P($P$4:P472)/SQRT(COUNT($P$4:P472))</f>
        <v>#N/A</v>
      </c>
    </row>
    <row r="473" spans="1:18" ht="14.5" x14ac:dyDescent="0.35">
      <c r="A473" s="47">
        <v>470</v>
      </c>
      <c r="B473" s="48">
        <f t="shared" ca="1" si="56"/>
        <v>0.86795632982913218</v>
      </c>
      <c r="C473" s="49">
        <f ca="1">RANDBETWEEN(0,VLOOKUP($B473,IBusJSQ!$E$6:$G$24,3,TRUE))</f>
        <v>7</v>
      </c>
      <c r="D473" s="44">
        <f ca="1">RANDBETWEEN(0,VLOOKUP($B473,ItrainJSQ!$F$5:$G$9,2,TRUE))</f>
        <v>24874</v>
      </c>
      <c r="E473" s="44" t="e">
        <f ca="1">RANDBETWEEN(0,VLOOKUP($B473,ItrainNP!$G$11:$G$16,2,TRUE))</f>
        <v>#N/A</v>
      </c>
      <c r="F473" s="44">
        <f t="shared" ca="1" si="57"/>
        <v>26</v>
      </c>
      <c r="G473" s="44">
        <f t="shared" ca="1" si="58"/>
        <v>8</v>
      </c>
      <c r="H473" s="44">
        <f t="shared" ca="1" si="59"/>
        <v>4</v>
      </c>
      <c r="I473" s="50">
        <f t="shared" ca="1" si="60"/>
        <v>0.89087299649579887</v>
      </c>
      <c r="J473" s="50" t="e">
        <f t="shared" ca="1" si="61"/>
        <v>#N/A</v>
      </c>
      <c r="K473" s="52">
        <f t="shared" ca="1" si="62"/>
        <v>33.000000000000043</v>
      </c>
      <c r="L473" s="52" t="e">
        <f t="shared" ca="1" si="63"/>
        <v>#N/A</v>
      </c>
      <c r="M473" s="44">
        <f ca="1">AVERAGE($K$4:K473)</f>
        <v>32.065957446808511</v>
      </c>
      <c r="N473" s="44">
        <f ca="1">M473 + 1.96 * _xlfn.STDEV.P($M$4:M473)/SQRT(COUNT($M$4:M473))</f>
        <v>32.103302668557461</v>
      </c>
      <c r="O473" s="44">
        <f ca="1">M473 - 1.96 * _xlfn.STDEV.P($M$4:M473)/SQRT(COUNT($M$4:M473))</f>
        <v>32.028612225059561</v>
      </c>
      <c r="P473" s="44" t="e">
        <f ca="1">AVERAGE($L$4:L473)</f>
        <v>#N/A</v>
      </c>
      <c r="Q473" s="44" t="e">
        <f ca="1">P473 + 1.96 * _xlfn.STDEV.P($P$4:P473)/SQRT(COUNT($P$4:P473))</f>
        <v>#N/A</v>
      </c>
      <c r="R473" s="44" t="e">
        <f ca="1">P473 - 1.96 * _xlfn.STDEV.P($P$4:P473)/SQRT(COUNT($P$4:P473))</f>
        <v>#N/A</v>
      </c>
    </row>
    <row r="474" spans="1:18" ht="14.5" x14ac:dyDescent="0.35">
      <c r="A474" s="47">
        <v>471</v>
      </c>
      <c r="B474" s="48">
        <f t="shared" ca="1" si="56"/>
        <v>0.5807842634661311</v>
      </c>
      <c r="C474" s="49">
        <f ca="1">RANDBETWEEN(0,VLOOKUP($B474,IBusJSQ!$E$6:$G$24,3,TRUE))</f>
        <v>3</v>
      </c>
      <c r="D474" s="44">
        <f ca="1">RANDBETWEEN(0,VLOOKUP($B474,ItrainJSQ!$F$5:$G$9,2,TRUE))</f>
        <v>4</v>
      </c>
      <c r="E474" s="44" t="e">
        <f ca="1">RANDBETWEEN(0,VLOOKUP($B474,ItrainNP!$G$11:$G$16,2,TRUE))</f>
        <v>#N/A</v>
      </c>
      <c r="F474" s="44">
        <f t="shared" ca="1" si="57"/>
        <v>26</v>
      </c>
      <c r="G474" s="44">
        <f t="shared" ca="1" si="58"/>
        <v>7</v>
      </c>
      <c r="H474" s="44">
        <f t="shared" ca="1" si="59"/>
        <v>4</v>
      </c>
      <c r="I474" s="50">
        <f t="shared" ca="1" si="60"/>
        <v>0.60092315235502003</v>
      </c>
      <c r="J474" s="50" t="e">
        <f t="shared" ca="1" si="61"/>
        <v>#N/A</v>
      </c>
      <c r="K474" s="52">
        <f t="shared" ca="1" si="62"/>
        <v>29.000000000000057</v>
      </c>
      <c r="L474" s="52" t="e">
        <f t="shared" ca="1" si="63"/>
        <v>#N/A</v>
      </c>
      <c r="M474" s="44">
        <f ca="1">AVERAGE($K$4:K474)</f>
        <v>32.059447983014863</v>
      </c>
      <c r="N474" s="44">
        <f ca="1">M474 + 1.96 * _xlfn.STDEV.P($M$4:M474)/SQRT(COUNT($M$4:M474))</f>
        <v>32.096733234197131</v>
      </c>
      <c r="O474" s="44">
        <f ca="1">M474 - 1.96 * _xlfn.STDEV.P($M$4:M474)/SQRT(COUNT($M$4:M474))</f>
        <v>32.022162731832594</v>
      </c>
      <c r="P474" s="44" t="e">
        <f ca="1">AVERAGE($L$4:L474)</f>
        <v>#N/A</v>
      </c>
      <c r="Q474" s="44" t="e">
        <f ca="1">P474 + 1.96 * _xlfn.STDEV.P($P$4:P474)/SQRT(COUNT($P$4:P474))</f>
        <v>#N/A</v>
      </c>
      <c r="R474" s="44" t="e">
        <f ca="1">P474 - 1.96 * _xlfn.STDEV.P($P$4:P474)/SQRT(COUNT($P$4:P474))</f>
        <v>#N/A</v>
      </c>
    </row>
    <row r="475" spans="1:18" ht="14.5" x14ac:dyDescent="0.35">
      <c r="A475" s="47">
        <v>472</v>
      </c>
      <c r="B475" s="48">
        <f t="shared" ca="1" si="56"/>
        <v>0.37765313398574485</v>
      </c>
      <c r="C475" s="49">
        <f ca="1">RANDBETWEEN(0,VLOOKUP($B475,IBusJSQ!$E$6:$G$24,3,TRUE))</f>
        <v>7</v>
      </c>
      <c r="D475" s="44">
        <f ca="1">RANDBETWEEN(0,VLOOKUP($B475,ItrainJSQ!$F$5:$G$9,2,TRUE))</f>
        <v>0</v>
      </c>
      <c r="E475" s="44" t="e">
        <f ca="1">RANDBETWEEN(0,VLOOKUP($B475,ItrainNP!$G$11:$G$16,2,TRUE))</f>
        <v>#N/A</v>
      </c>
      <c r="F475" s="44">
        <f t="shared" ca="1" si="57"/>
        <v>28</v>
      </c>
      <c r="G475" s="44">
        <f t="shared" ca="1" si="58"/>
        <v>7</v>
      </c>
      <c r="H475" s="44">
        <f t="shared" ca="1" si="59"/>
        <v>5</v>
      </c>
      <c r="I475" s="50">
        <f t="shared" ca="1" si="60"/>
        <v>0.40195868954130043</v>
      </c>
      <c r="J475" s="50" t="e">
        <f t="shared" ca="1" si="61"/>
        <v>#N/A</v>
      </c>
      <c r="K475" s="52">
        <f t="shared" ca="1" si="62"/>
        <v>35.000000000000036</v>
      </c>
      <c r="L475" s="52" t="e">
        <f t="shared" ca="1" si="63"/>
        <v>#N/A</v>
      </c>
      <c r="M475" s="44">
        <f ca="1">AVERAGE($K$4:K475)</f>
        <v>32.065677966101696</v>
      </c>
      <c r="N475" s="44">
        <f ca="1">M475 + 1.96 * _xlfn.STDEV.P($M$4:M475)/SQRT(COUNT($M$4:M475))</f>
        <v>32.102902588577848</v>
      </c>
      <c r="O475" s="44">
        <f ca="1">M475 - 1.96 * _xlfn.STDEV.P($M$4:M475)/SQRT(COUNT($M$4:M475))</f>
        <v>32.028453343625543</v>
      </c>
      <c r="P475" s="44" t="e">
        <f ca="1">AVERAGE($L$4:L475)</f>
        <v>#N/A</v>
      </c>
      <c r="Q475" s="44" t="e">
        <f ca="1">P475 + 1.96 * _xlfn.STDEV.P($P$4:P475)/SQRT(COUNT($P$4:P475))</f>
        <v>#N/A</v>
      </c>
      <c r="R475" s="44" t="e">
        <f ca="1">P475 - 1.96 * _xlfn.STDEV.P($P$4:P475)/SQRT(COUNT($P$4:P475))</f>
        <v>#N/A</v>
      </c>
    </row>
    <row r="476" spans="1:18" ht="14.5" x14ac:dyDescent="0.35">
      <c r="A476" s="47">
        <v>473</v>
      </c>
      <c r="B476" s="48">
        <f t="shared" ca="1" si="56"/>
        <v>0.87141017636974305</v>
      </c>
      <c r="C476" s="49">
        <f ca="1">RANDBETWEEN(0,VLOOKUP($B476,IBusJSQ!$E$6:$G$24,3,TRUE))</f>
        <v>2</v>
      </c>
      <c r="D476" s="44">
        <f ca="1">RANDBETWEEN(0,VLOOKUP($B476,ItrainJSQ!$F$5:$G$9,2,TRUE))</f>
        <v>17267</v>
      </c>
      <c r="E476" s="44" t="e">
        <f ca="1">RANDBETWEEN(0,VLOOKUP($B476,ItrainNP!$G$11:$G$16,2,TRUE))</f>
        <v>#N/A</v>
      </c>
      <c r="F476" s="44">
        <f t="shared" ca="1" si="57"/>
        <v>25</v>
      </c>
      <c r="G476" s="44">
        <f t="shared" ca="1" si="58"/>
        <v>7</v>
      </c>
      <c r="H476" s="44">
        <f t="shared" ca="1" si="59"/>
        <v>4</v>
      </c>
      <c r="I476" s="50">
        <f t="shared" ca="1" si="60"/>
        <v>0.89016017636974309</v>
      </c>
      <c r="J476" s="50" t="e">
        <f t="shared" ca="1" si="61"/>
        <v>#N/A</v>
      </c>
      <c r="K476" s="52">
        <f t="shared" ca="1" si="62"/>
        <v>27.000000000000064</v>
      </c>
      <c r="L476" s="52" t="e">
        <f t="shared" ca="1" si="63"/>
        <v>#N/A</v>
      </c>
      <c r="M476" s="44">
        <f ca="1">AVERAGE($K$4:K476)</f>
        <v>32.054968287526428</v>
      </c>
      <c r="N476" s="44">
        <f ca="1">M476 + 1.96 * _xlfn.STDEV.P($M$4:M476)/SQRT(COUNT($M$4:M476))</f>
        <v>32.092133866352405</v>
      </c>
      <c r="O476" s="44">
        <f ca="1">M476 - 1.96 * _xlfn.STDEV.P($M$4:M476)/SQRT(COUNT($M$4:M476))</f>
        <v>32.017802708700451</v>
      </c>
      <c r="P476" s="44" t="e">
        <f ca="1">AVERAGE($L$4:L476)</f>
        <v>#N/A</v>
      </c>
      <c r="Q476" s="44" t="e">
        <f ca="1">P476 + 1.96 * _xlfn.STDEV.P($P$4:P476)/SQRT(COUNT($P$4:P476))</f>
        <v>#N/A</v>
      </c>
      <c r="R476" s="44" t="e">
        <f ca="1">P476 - 1.96 * _xlfn.STDEV.P($P$4:P476)/SQRT(COUNT($P$4:P476))</f>
        <v>#N/A</v>
      </c>
    </row>
    <row r="477" spans="1:18" ht="14.5" x14ac:dyDescent="0.35">
      <c r="A477" s="47">
        <v>474</v>
      </c>
      <c r="B477" s="48">
        <f t="shared" ca="1" si="56"/>
        <v>0.72220629917405377</v>
      </c>
      <c r="C477" s="49">
        <f ca="1">RANDBETWEEN(0,VLOOKUP($B477,IBusJSQ!$E$6:$G$24,3,TRUE))</f>
        <v>10</v>
      </c>
      <c r="D477" s="44">
        <f ca="1">RANDBETWEEN(0,VLOOKUP($B477,ItrainJSQ!$F$5:$G$9,2,TRUE))</f>
        <v>38143</v>
      </c>
      <c r="E477" s="44" t="e">
        <f ca="1">RANDBETWEEN(0,VLOOKUP($B477,ItrainNP!$G$11:$G$16,2,TRUE))</f>
        <v>#N/A</v>
      </c>
      <c r="F477" s="44">
        <f t="shared" ca="1" si="57"/>
        <v>24</v>
      </c>
      <c r="G477" s="44">
        <f t="shared" ca="1" si="58"/>
        <v>8</v>
      </c>
      <c r="H477" s="44">
        <f t="shared" ca="1" si="59"/>
        <v>4</v>
      </c>
      <c r="I477" s="50">
        <f t="shared" ca="1" si="60"/>
        <v>0.74581741028516491</v>
      </c>
      <c r="J477" s="50" t="e">
        <f t="shared" ca="1" si="61"/>
        <v>#N/A</v>
      </c>
      <c r="K477" s="52">
        <f t="shared" ca="1" si="62"/>
        <v>34.000000000000043</v>
      </c>
      <c r="L477" s="52" t="e">
        <f t="shared" ca="1" si="63"/>
        <v>#N/A</v>
      </c>
      <c r="M477" s="44">
        <f ca="1">AVERAGE($K$4:K477)</f>
        <v>32.059071729957807</v>
      </c>
      <c r="N477" s="44">
        <f ca="1">M477 + 1.96 * _xlfn.STDEV.P($M$4:M477)/SQRT(COUNT($M$4:M477))</f>
        <v>32.096177875340835</v>
      </c>
      <c r="O477" s="44">
        <f ca="1">M477 - 1.96 * _xlfn.STDEV.P($M$4:M477)/SQRT(COUNT($M$4:M477))</f>
        <v>32.021965584574779</v>
      </c>
      <c r="P477" s="44" t="e">
        <f ca="1">AVERAGE($L$4:L477)</f>
        <v>#N/A</v>
      </c>
      <c r="Q477" s="44" t="e">
        <f ca="1">P477 + 1.96 * _xlfn.STDEV.P($P$4:P477)/SQRT(COUNT($P$4:P477))</f>
        <v>#N/A</v>
      </c>
      <c r="R477" s="44" t="e">
        <f ca="1">P477 - 1.96 * _xlfn.STDEV.P($P$4:P477)/SQRT(COUNT($P$4:P477))</f>
        <v>#N/A</v>
      </c>
    </row>
    <row r="478" spans="1:18" ht="14.5" x14ac:dyDescent="0.35">
      <c r="A478" s="47">
        <v>475</v>
      </c>
      <c r="B478" s="48">
        <f t="shared" ca="1" si="56"/>
        <v>0.71165812354555613</v>
      </c>
      <c r="C478" s="49">
        <f ca="1">RANDBETWEEN(0,VLOOKUP($B478,IBusJSQ!$E$6:$G$24,3,TRUE))</f>
        <v>6</v>
      </c>
      <c r="D478" s="44">
        <f ca="1">RANDBETWEEN(0,VLOOKUP($B478,ItrainJSQ!$F$5:$G$9,2,TRUE))</f>
        <v>3</v>
      </c>
      <c r="E478" s="44" t="e">
        <f ca="1">RANDBETWEEN(0,VLOOKUP($B478,ItrainNP!$G$11:$G$16,2,TRUE))</f>
        <v>#N/A</v>
      </c>
      <c r="F478" s="44">
        <f t="shared" ca="1" si="57"/>
        <v>28</v>
      </c>
      <c r="G478" s="44">
        <f t="shared" ca="1" si="58"/>
        <v>7</v>
      </c>
      <c r="H478" s="44">
        <f t="shared" ca="1" si="59"/>
        <v>5</v>
      </c>
      <c r="I478" s="50">
        <f t="shared" ca="1" si="60"/>
        <v>0.73526923465666727</v>
      </c>
      <c r="J478" s="50" t="e">
        <f t="shared" ca="1" si="61"/>
        <v>#N/A</v>
      </c>
      <c r="K478" s="52">
        <f t="shared" ca="1" si="62"/>
        <v>34.000000000000043</v>
      </c>
      <c r="L478" s="52" t="e">
        <f t="shared" ca="1" si="63"/>
        <v>#N/A</v>
      </c>
      <c r="M478" s="44">
        <f ca="1">AVERAGE($K$4:K478)</f>
        <v>32.063157894736847</v>
      </c>
      <c r="N478" s="44">
        <f ca="1">M478 + 1.96 * _xlfn.STDEV.P($M$4:M478)/SQRT(COUNT($M$4:M478))</f>
        <v>32.100204234236486</v>
      </c>
      <c r="O478" s="44">
        <f ca="1">M478 - 1.96 * _xlfn.STDEV.P($M$4:M478)/SQRT(COUNT($M$4:M478))</f>
        <v>32.026111555237208</v>
      </c>
      <c r="P478" s="44" t="e">
        <f ca="1">AVERAGE($L$4:L478)</f>
        <v>#N/A</v>
      </c>
      <c r="Q478" s="44" t="e">
        <f ca="1">P478 + 1.96 * _xlfn.STDEV.P($P$4:P478)/SQRT(COUNT($P$4:P478))</f>
        <v>#N/A</v>
      </c>
      <c r="R478" s="44" t="e">
        <f ca="1">P478 - 1.96 * _xlfn.STDEV.P($P$4:P478)/SQRT(COUNT($P$4:P478))</f>
        <v>#N/A</v>
      </c>
    </row>
    <row r="479" spans="1:18" ht="14.5" x14ac:dyDescent="0.35">
      <c r="A479" s="47">
        <v>476</v>
      </c>
      <c r="B479" s="48">
        <f t="shared" ca="1" si="56"/>
        <v>0.61508594055310706</v>
      </c>
      <c r="C479" s="49">
        <f ca="1">RANDBETWEEN(0,VLOOKUP($B479,IBusJSQ!$E$6:$G$24,3,TRUE))</f>
        <v>10</v>
      </c>
      <c r="D479" s="44">
        <f ca="1">RANDBETWEEN(0,VLOOKUP($B479,ItrainJSQ!$F$5:$G$9,2,TRUE))</f>
        <v>0</v>
      </c>
      <c r="E479" s="44" t="e">
        <f ca="1">RANDBETWEEN(0,VLOOKUP($B479,ItrainNP!$G$11:$G$16,2,TRUE))</f>
        <v>#N/A</v>
      </c>
      <c r="F479" s="44">
        <f t="shared" ca="1" si="57"/>
        <v>29</v>
      </c>
      <c r="G479" s="44">
        <f t="shared" ca="1" si="58"/>
        <v>8</v>
      </c>
      <c r="H479" s="44">
        <f t="shared" ca="1" si="59"/>
        <v>5</v>
      </c>
      <c r="I479" s="50">
        <f t="shared" ca="1" si="60"/>
        <v>0.64216927388644041</v>
      </c>
      <c r="J479" s="50" t="e">
        <f t="shared" ca="1" si="61"/>
        <v>#N/A</v>
      </c>
      <c r="K479" s="52">
        <f t="shared" ca="1" si="62"/>
        <v>39.000000000000021</v>
      </c>
      <c r="L479" s="52" t="e">
        <f t="shared" ca="1" si="63"/>
        <v>#N/A</v>
      </c>
      <c r="M479" s="44">
        <f ca="1">AVERAGE($K$4:K479)</f>
        <v>32.077731092436977</v>
      </c>
      <c r="N479" s="44">
        <f ca="1">M479 + 1.96 * _xlfn.STDEV.P($M$4:M479)/SQRT(COUNT($M$4:M479))</f>
        <v>32.114715960454539</v>
      </c>
      <c r="O479" s="44">
        <f ca="1">M479 - 1.96 * _xlfn.STDEV.P($M$4:M479)/SQRT(COUNT($M$4:M479))</f>
        <v>32.040746224419415</v>
      </c>
      <c r="P479" s="44" t="e">
        <f ca="1">AVERAGE($L$4:L479)</f>
        <v>#N/A</v>
      </c>
      <c r="Q479" s="44" t="e">
        <f ca="1">P479 + 1.96 * _xlfn.STDEV.P($P$4:P479)/SQRT(COUNT($P$4:P479))</f>
        <v>#N/A</v>
      </c>
      <c r="R479" s="44" t="e">
        <f ca="1">P479 - 1.96 * _xlfn.STDEV.P($P$4:P479)/SQRT(COUNT($P$4:P479))</f>
        <v>#N/A</v>
      </c>
    </row>
    <row r="480" spans="1:18" ht="14.5" x14ac:dyDescent="0.35">
      <c r="A480" s="47">
        <v>477</v>
      </c>
      <c r="B480" s="48">
        <f t="shared" ca="1" si="56"/>
        <v>0.40573917461774606</v>
      </c>
      <c r="C480" s="49">
        <f ca="1">RANDBETWEEN(0,VLOOKUP($B480,IBusJSQ!$E$6:$G$24,3,TRUE))</f>
        <v>5</v>
      </c>
      <c r="D480" s="44">
        <f ca="1">RANDBETWEEN(0,VLOOKUP($B480,ItrainJSQ!$F$5:$G$9,2,TRUE))</f>
        <v>4</v>
      </c>
      <c r="E480" s="44" t="e">
        <f ca="1">RANDBETWEEN(0,VLOOKUP($B480,ItrainNP!$G$11:$G$16,2,TRUE))</f>
        <v>#N/A</v>
      </c>
      <c r="F480" s="44">
        <f t="shared" ca="1" si="57"/>
        <v>26</v>
      </c>
      <c r="G480" s="44">
        <f t="shared" ca="1" si="58"/>
        <v>8</v>
      </c>
      <c r="H480" s="44">
        <f t="shared" ca="1" si="59"/>
        <v>5</v>
      </c>
      <c r="I480" s="50">
        <f t="shared" ca="1" si="60"/>
        <v>0.42726695239552381</v>
      </c>
      <c r="J480" s="50" t="e">
        <f t="shared" ca="1" si="61"/>
        <v>#N/A</v>
      </c>
      <c r="K480" s="52">
        <f t="shared" ca="1" si="62"/>
        <v>30.999999999999972</v>
      </c>
      <c r="L480" s="52" t="e">
        <f t="shared" ca="1" si="63"/>
        <v>#N/A</v>
      </c>
      <c r="M480" s="44">
        <f ca="1">AVERAGE($K$4:K480)</f>
        <v>32.075471698113212</v>
      </c>
      <c r="N480" s="44">
        <f ca="1">M480 + 1.96 * _xlfn.STDEV.P($M$4:M480)/SQRT(COUNT($M$4:M480))</f>
        <v>32.112395553036407</v>
      </c>
      <c r="O480" s="44">
        <f ca="1">M480 - 1.96 * _xlfn.STDEV.P($M$4:M480)/SQRT(COUNT($M$4:M480))</f>
        <v>32.038547843190017</v>
      </c>
      <c r="P480" s="44" t="e">
        <f ca="1">AVERAGE($L$4:L480)</f>
        <v>#N/A</v>
      </c>
      <c r="Q480" s="44" t="e">
        <f ca="1">P480 + 1.96 * _xlfn.STDEV.P($P$4:P480)/SQRT(COUNT($P$4:P480))</f>
        <v>#N/A</v>
      </c>
      <c r="R480" s="44" t="e">
        <f ca="1">P480 - 1.96 * _xlfn.STDEV.P($P$4:P480)/SQRT(COUNT($P$4:P480))</f>
        <v>#N/A</v>
      </c>
    </row>
    <row r="481" spans="1:18" ht="14.5" x14ac:dyDescent="0.35">
      <c r="A481" s="47">
        <v>478</v>
      </c>
      <c r="B481" s="48">
        <f t="shared" ca="1" si="56"/>
        <v>0.56796933268116589</v>
      </c>
      <c r="C481" s="49">
        <f ca="1">RANDBETWEEN(0,VLOOKUP($B481,IBusJSQ!$E$6:$G$24,3,TRUE))</f>
        <v>0</v>
      </c>
      <c r="D481" s="44">
        <f ca="1">RANDBETWEEN(0,VLOOKUP($B481,ItrainJSQ!$F$5:$G$9,2,TRUE))</f>
        <v>4</v>
      </c>
      <c r="E481" s="44" t="e">
        <f ca="1">RANDBETWEEN(0,VLOOKUP($B481,ItrainNP!$G$11:$G$16,2,TRUE))</f>
        <v>#N/A</v>
      </c>
      <c r="F481" s="44">
        <f t="shared" ca="1" si="57"/>
        <v>28</v>
      </c>
      <c r="G481" s="44">
        <f t="shared" ca="1" si="58"/>
        <v>8</v>
      </c>
      <c r="H481" s="44">
        <f t="shared" ca="1" si="59"/>
        <v>5</v>
      </c>
      <c r="I481" s="50">
        <f t="shared" ca="1" si="60"/>
        <v>0.58741377712561038</v>
      </c>
      <c r="J481" s="50" t="e">
        <f t="shared" ca="1" si="61"/>
        <v>#N/A</v>
      </c>
      <c r="K481" s="52">
        <f t="shared" ca="1" si="62"/>
        <v>28.00000000000006</v>
      </c>
      <c r="L481" s="52" t="e">
        <f t="shared" ca="1" si="63"/>
        <v>#N/A</v>
      </c>
      <c r="M481" s="44">
        <f ca="1">AVERAGE($K$4:K481)</f>
        <v>32.066945606694567</v>
      </c>
      <c r="N481" s="44">
        <f ca="1">M481 + 1.96 * _xlfn.STDEV.P($M$4:M481)/SQRT(COUNT($M$4:M481))</f>
        <v>32.103809686048749</v>
      </c>
      <c r="O481" s="44">
        <f ca="1">M481 - 1.96 * _xlfn.STDEV.P($M$4:M481)/SQRT(COUNT($M$4:M481))</f>
        <v>32.030081527340386</v>
      </c>
      <c r="P481" s="44" t="e">
        <f ca="1">AVERAGE($L$4:L481)</f>
        <v>#N/A</v>
      </c>
      <c r="Q481" s="44" t="e">
        <f ca="1">P481 + 1.96 * _xlfn.STDEV.P($P$4:P481)/SQRT(COUNT($P$4:P481))</f>
        <v>#N/A</v>
      </c>
      <c r="R481" s="44" t="e">
        <f ca="1">P481 - 1.96 * _xlfn.STDEV.P($P$4:P481)/SQRT(COUNT($P$4:P481))</f>
        <v>#N/A</v>
      </c>
    </row>
    <row r="482" spans="1:18" ht="14.5" x14ac:dyDescent="0.35">
      <c r="A482" s="47">
        <v>479</v>
      </c>
      <c r="B482" s="48">
        <f t="shared" ca="1" si="56"/>
        <v>0.83538734380970858</v>
      </c>
      <c r="C482" s="49">
        <f ca="1">RANDBETWEEN(0,VLOOKUP($B482,IBusJSQ!$E$6:$G$24,3,TRUE))</f>
        <v>10</v>
      </c>
      <c r="D482" s="44">
        <f ca="1">RANDBETWEEN(0,VLOOKUP($B482,ItrainJSQ!$F$5:$G$9,2,TRUE))</f>
        <v>26023</v>
      </c>
      <c r="E482" s="44" t="e">
        <f ca="1">RANDBETWEEN(0,VLOOKUP($B482,ItrainNP!$G$11:$G$16,2,TRUE))</f>
        <v>#N/A</v>
      </c>
      <c r="F482" s="44">
        <f t="shared" ca="1" si="57"/>
        <v>29</v>
      </c>
      <c r="G482" s="44">
        <f t="shared" ca="1" si="58"/>
        <v>8</v>
      </c>
      <c r="H482" s="44">
        <f t="shared" ca="1" si="59"/>
        <v>4</v>
      </c>
      <c r="I482" s="50">
        <f t="shared" ca="1" si="60"/>
        <v>0.86247067714304193</v>
      </c>
      <c r="J482" s="50" t="e">
        <f t="shared" ca="1" si="61"/>
        <v>#N/A</v>
      </c>
      <c r="K482" s="52">
        <f t="shared" ca="1" si="62"/>
        <v>39.000000000000021</v>
      </c>
      <c r="L482" s="52" t="e">
        <f t="shared" ca="1" si="63"/>
        <v>#N/A</v>
      </c>
      <c r="M482" s="44">
        <f ca="1">AVERAGE($K$4:K482)</f>
        <v>32.081419624217126</v>
      </c>
      <c r="N482" s="44">
        <f ca="1">M482 + 1.96 * _xlfn.STDEV.P($M$4:M482)/SQRT(COUNT($M$4:M482))</f>
        <v>32.118222327479671</v>
      </c>
      <c r="O482" s="44">
        <f ca="1">M482 - 1.96 * _xlfn.STDEV.P($M$4:M482)/SQRT(COUNT($M$4:M482))</f>
        <v>32.044616920954581</v>
      </c>
      <c r="P482" s="44" t="e">
        <f ca="1">AVERAGE($L$4:L482)</f>
        <v>#N/A</v>
      </c>
      <c r="Q482" s="44" t="e">
        <f ca="1">P482 + 1.96 * _xlfn.STDEV.P($P$4:P482)/SQRT(COUNT($P$4:P482))</f>
        <v>#N/A</v>
      </c>
      <c r="R482" s="44" t="e">
        <f ca="1">P482 - 1.96 * _xlfn.STDEV.P($P$4:P482)/SQRT(COUNT($P$4:P482))</f>
        <v>#N/A</v>
      </c>
    </row>
    <row r="483" spans="1:18" ht="14.5" x14ac:dyDescent="0.35">
      <c r="A483" s="47">
        <v>480</v>
      </c>
      <c r="B483" s="48">
        <f t="shared" ca="1" si="56"/>
        <v>0.38902977291188184</v>
      </c>
      <c r="C483" s="49">
        <f ca="1">RANDBETWEEN(0,VLOOKUP($B483,IBusJSQ!$E$6:$G$24,3,TRUE))</f>
        <v>1</v>
      </c>
      <c r="D483" s="44">
        <f ca="1">RANDBETWEEN(0,VLOOKUP($B483,ItrainJSQ!$F$5:$G$9,2,TRUE))</f>
        <v>1</v>
      </c>
      <c r="E483" s="44" t="e">
        <f ca="1">RANDBETWEEN(0,VLOOKUP($B483,ItrainNP!$G$11:$G$16,2,TRUE))</f>
        <v>#N/A</v>
      </c>
      <c r="F483" s="44">
        <f t="shared" ca="1" si="57"/>
        <v>25</v>
      </c>
      <c r="G483" s="44">
        <f t="shared" ca="1" si="58"/>
        <v>7</v>
      </c>
      <c r="H483" s="44">
        <f t="shared" ca="1" si="59"/>
        <v>5</v>
      </c>
      <c r="I483" s="50">
        <f t="shared" ca="1" si="60"/>
        <v>0.40708532846743739</v>
      </c>
      <c r="J483" s="50" t="e">
        <f t="shared" ca="1" si="61"/>
        <v>#N/A</v>
      </c>
      <c r="K483" s="52">
        <f t="shared" ca="1" si="62"/>
        <v>25.999999999999986</v>
      </c>
      <c r="L483" s="52" t="e">
        <f t="shared" ca="1" si="63"/>
        <v>#N/A</v>
      </c>
      <c r="M483" s="44">
        <f ca="1">AVERAGE($K$4:K483)</f>
        <v>32.068750000000001</v>
      </c>
      <c r="N483" s="44">
        <f ca="1">M483 + 1.96 * _xlfn.STDEV.P($M$4:M483)/SQRT(COUNT($M$4:M483))</f>
        <v>32.105493047943511</v>
      </c>
      <c r="O483" s="44">
        <f ca="1">M483 - 1.96 * _xlfn.STDEV.P($M$4:M483)/SQRT(COUNT($M$4:M483))</f>
        <v>32.032006952056491</v>
      </c>
      <c r="P483" s="44" t="e">
        <f ca="1">AVERAGE($L$4:L483)</f>
        <v>#N/A</v>
      </c>
      <c r="Q483" s="44" t="e">
        <f ca="1">P483 + 1.96 * _xlfn.STDEV.P($P$4:P483)/SQRT(COUNT($P$4:P483))</f>
        <v>#N/A</v>
      </c>
      <c r="R483" s="44" t="e">
        <f ca="1">P483 - 1.96 * _xlfn.STDEV.P($P$4:P483)/SQRT(COUNT($P$4:P483))</f>
        <v>#N/A</v>
      </c>
    </row>
    <row r="484" spans="1:18" ht="14.5" x14ac:dyDescent="0.35">
      <c r="A484" s="47">
        <v>481</v>
      </c>
      <c r="B484" s="48">
        <f t="shared" ca="1" si="56"/>
        <v>0.8775470605676976</v>
      </c>
      <c r="C484" s="49">
        <f ca="1">RANDBETWEEN(0,VLOOKUP($B484,IBusJSQ!$E$6:$G$24,3,TRUE))</f>
        <v>11</v>
      </c>
      <c r="D484" s="44">
        <f ca="1">RANDBETWEEN(0,VLOOKUP($B484,ItrainJSQ!$F$5:$G$9,2,TRUE))</f>
        <v>32960</v>
      </c>
      <c r="E484" s="44" t="e">
        <f ca="1">RANDBETWEEN(0,VLOOKUP($B484,ItrainNP!$G$11:$G$16,2,TRUE))</f>
        <v>#N/A</v>
      </c>
      <c r="F484" s="44">
        <f t="shared" ca="1" si="57"/>
        <v>24</v>
      </c>
      <c r="G484" s="44">
        <f t="shared" ca="1" si="58"/>
        <v>8</v>
      </c>
      <c r="H484" s="44">
        <f t="shared" ca="1" si="59"/>
        <v>4</v>
      </c>
      <c r="I484" s="50">
        <f t="shared" ca="1" si="60"/>
        <v>0.90185261612325318</v>
      </c>
      <c r="J484" s="50" t="e">
        <f t="shared" ca="1" si="61"/>
        <v>#N/A</v>
      </c>
      <c r="K484" s="52">
        <f t="shared" ca="1" si="62"/>
        <v>35.000000000000036</v>
      </c>
      <c r="L484" s="52" t="e">
        <f t="shared" ca="1" si="63"/>
        <v>#N/A</v>
      </c>
      <c r="M484" s="44">
        <f ca="1">AVERAGE($K$4:K484)</f>
        <v>32.07484407484408</v>
      </c>
      <c r="N484" s="44">
        <f ca="1">M484 + 1.96 * _xlfn.STDEV.P($M$4:M484)/SQRT(COUNT($M$4:M484))</f>
        <v>32.111526892499313</v>
      </c>
      <c r="O484" s="44">
        <f ca="1">M484 - 1.96 * _xlfn.STDEV.P($M$4:M484)/SQRT(COUNT($M$4:M484))</f>
        <v>32.038161257188847</v>
      </c>
      <c r="P484" s="44" t="e">
        <f ca="1">AVERAGE($L$4:L484)</f>
        <v>#N/A</v>
      </c>
      <c r="Q484" s="44" t="e">
        <f ca="1">P484 + 1.96 * _xlfn.STDEV.P($P$4:P484)/SQRT(COUNT($P$4:P484))</f>
        <v>#N/A</v>
      </c>
      <c r="R484" s="44" t="e">
        <f ca="1">P484 - 1.96 * _xlfn.STDEV.P($P$4:P484)/SQRT(COUNT($P$4:P484))</f>
        <v>#N/A</v>
      </c>
    </row>
    <row r="485" spans="1:18" ht="14.5" x14ac:dyDescent="0.35">
      <c r="A485" s="47">
        <v>482</v>
      </c>
      <c r="B485" s="48">
        <f t="shared" ca="1" si="56"/>
        <v>0.64399300132427839</v>
      </c>
      <c r="C485" s="49">
        <f ca="1">RANDBETWEEN(0,VLOOKUP($B485,IBusJSQ!$E$6:$G$24,3,TRUE))</f>
        <v>12</v>
      </c>
      <c r="D485" s="44">
        <f ca="1">RANDBETWEEN(0,VLOOKUP($B485,ItrainJSQ!$F$5:$G$9,2,TRUE))</f>
        <v>1</v>
      </c>
      <c r="E485" s="44" t="e">
        <f ca="1">RANDBETWEEN(0,VLOOKUP($B485,ItrainNP!$G$11:$G$16,2,TRUE))</f>
        <v>#N/A</v>
      </c>
      <c r="F485" s="44">
        <f t="shared" ca="1" si="57"/>
        <v>28</v>
      </c>
      <c r="G485" s="44">
        <f t="shared" ca="1" si="58"/>
        <v>8</v>
      </c>
      <c r="H485" s="44">
        <f t="shared" ca="1" si="59"/>
        <v>4</v>
      </c>
      <c r="I485" s="50">
        <f t="shared" ca="1" si="60"/>
        <v>0.67177077910205618</v>
      </c>
      <c r="J485" s="50" t="e">
        <f t="shared" ca="1" si="61"/>
        <v>#N/A</v>
      </c>
      <c r="K485" s="52">
        <f t="shared" ca="1" si="62"/>
        <v>40.000000000000014</v>
      </c>
      <c r="L485" s="52" t="e">
        <f t="shared" ca="1" si="63"/>
        <v>#N/A</v>
      </c>
      <c r="M485" s="44">
        <f ca="1">AVERAGE($K$4:K485)</f>
        <v>32.091286307053949</v>
      </c>
      <c r="N485" s="44">
        <f ca="1">M485 + 1.96 * _xlfn.STDEV.P($M$4:M485)/SQRT(COUNT($M$4:M485))</f>
        <v>32.127907153973176</v>
      </c>
      <c r="O485" s="44">
        <f ca="1">M485 - 1.96 * _xlfn.STDEV.P($M$4:M485)/SQRT(COUNT($M$4:M485))</f>
        <v>32.054665460134721</v>
      </c>
      <c r="P485" s="44" t="e">
        <f ca="1">AVERAGE($L$4:L485)</f>
        <v>#N/A</v>
      </c>
      <c r="Q485" s="44" t="e">
        <f ca="1">P485 + 1.96 * _xlfn.STDEV.P($P$4:P485)/SQRT(COUNT($P$4:P485))</f>
        <v>#N/A</v>
      </c>
      <c r="R485" s="44" t="e">
        <f ca="1">P485 - 1.96 * _xlfn.STDEV.P($P$4:P485)/SQRT(COUNT($P$4:P485))</f>
        <v>#N/A</v>
      </c>
    </row>
    <row r="486" spans="1:18" ht="14.5" x14ac:dyDescent="0.35">
      <c r="A486" s="47">
        <v>483</v>
      </c>
      <c r="B486" s="48">
        <f t="shared" ca="1" si="56"/>
        <v>0.47383603025521087</v>
      </c>
      <c r="C486" s="49">
        <f ca="1">RANDBETWEEN(0,VLOOKUP($B486,IBusJSQ!$E$6:$G$24,3,TRUE))</f>
        <v>0</v>
      </c>
      <c r="D486" s="44">
        <f ca="1">RANDBETWEEN(0,VLOOKUP($B486,ItrainJSQ!$F$5:$G$9,2,TRUE))</f>
        <v>4</v>
      </c>
      <c r="E486" s="44" t="e">
        <f ca="1">RANDBETWEEN(0,VLOOKUP($B486,ItrainNP!$G$11:$G$16,2,TRUE))</f>
        <v>#N/A</v>
      </c>
      <c r="F486" s="44">
        <f t="shared" ca="1" si="57"/>
        <v>24</v>
      </c>
      <c r="G486" s="44">
        <f t="shared" ca="1" si="58"/>
        <v>7</v>
      </c>
      <c r="H486" s="44">
        <f t="shared" ca="1" si="59"/>
        <v>5</v>
      </c>
      <c r="I486" s="50">
        <f t="shared" ca="1" si="60"/>
        <v>0.49050269692187753</v>
      </c>
      <c r="J486" s="50" t="e">
        <f t="shared" ca="1" si="61"/>
        <v>#N/A</v>
      </c>
      <c r="K486" s="52">
        <f t="shared" ca="1" si="62"/>
        <v>23.999999999999993</v>
      </c>
      <c r="L486" s="52" t="e">
        <f t="shared" ca="1" si="63"/>
        <v>#N/A</v>
      </c>
      <c r="M486" s="44">
        <f ca="1">AVERAGE($K$4:K486)</f>
        <v>32.074534161490689</v>
      </c>
      <c r="N486" s="44">
        <f ca="1">M486 + 1.96 * _xlfn.STDEV.P($M$4:M486)/SQRT(COUNT($M$4:M486))</f>
        <v>32.111095175459106</v>
      </c>
      <c r="O486" s="44">
        <f ca="1">M486 - 1.96 * _xlfn.STDEV.P($M$4:M486)/SQRT(COUNT($M$4:M486))</f>
        <v>32.037973147522273</v>
      </c>
      <c r="P486" s="44" t="e">
        <f ca="1">AVERAGE($L$4:L486)</f>
        <v>#N/A</v>
      </c>
      <c r="Q486" s="44" t="e">
        <f ca="1">P486 + 1.96 * _xlfn.STDEV.P($P$4:P486)/SQRT(COUNT($P$4:P486))</f>
        <v>#N/A</v>
      </c>
      <c r="R486" s="44" t="e">
        <f ca="1">P486 - 1.96 * _xlfn.STDEV.P($P$4:P486)/SQRT(COUNT($P$4:P486))</f>
        <v>#N/A</v>
      </c>
    </row>
    <row r="487" spans="1:18" ht="14.5" x14ac:dyDescent="0.35">
      <c r="A487" s="47">
        <v>484</v>
      </c>
      <c r="B487" s="48">
        <f t="shared" ca="1" si="56"/>
        <v>0.87501324836596228</v>
      </c>
      <c r="C487" s="49">
        <f ca="1">RANDBETWEEN(0,VLOOKUP($B487,IBusJSQ!$E$6:$G$24,3,TRUE))</f>
        <v>11</v>
      </c>
      <c r="D487" s="44">
        <f ca="1">RANDBETWEEN(0,VLOOKUP($B487,ItrainJSQ!$F$5:$G$9,2,TRUE))</f>
        <v>13173</v>
      </c>
      <c r="E487" s="44" t="e">
        <f ca="1">RANDBETWEEN(0,VLOOKUP($B487,ItrainNP!$G$11:$G$16,2,TRUE))</f>
        <v>#N/A</v>
      </c>
      <c r="F487" s="44">
        <f t="shared" ca="1" si="57"/>
        <v>24</v>
      </c>
      <c r="G487" s="44">
        <f t="shared" ca="1" si="58"/>
        <v>8</v>
      </c>
      <c r="H487" s="44">
        <f t="shared" ca="1" si="59"/>
        <v>5</v>
      </c>
      <c r="I487" s="50">
        <f t="shared" ca="1" si="60"/>
        <v>0.89931880392151786</v>
      </c>
      <c r="J487" s="50" t="e">
        <f t="shared" ca="1" si="61"/>
        <v>#N/A</v>
      </c>
      <c r="K487" s="52">
        <f t="shared" ca="1" si="62"/>
        <v>35.000000000000036</v>
      </c>
      <c r="L487" s="52" t="e">
        <f t="shared" ca="1" si="63"/>
        <v>#N/A</v>
      </c>
      <c r="M487" s="44">
        <f ca="1">AVERAGE($K$4:K487)</f>
        <v>32.080578512396698</v>
      </c>
      <c r="N487" s="44">
        <f ca="1">M487 + 1.96 * _xlfn.STDEV.P($M$4:M487)/SQRT(COUNT($M$4:M487))</f>
        <v>32.117079154780846</v>
      </c>
      <c r="O487" s="44">
        <f ca="1">M487 - 1.96 * _xlfn.STDEV.P($M$4:M487)/SQRT(COUNT($M$4:M487))</f>
        <v>32.044077870012551</v>
      </c>
      <c r="P487" s="44" t="e">
        <f ca="1">AVERAGE($L$4:L487)</f>
        <v>#N/A</v>
      </c>
      <c r="Q487" s="44" t="e">
        <f ca="1">P487 + 1.96 * _xlfn.STDEV.P($P$4:P487)/SQRT(COUNT($P$4:P487))</f>
        <v>#N/A</v>
      </c>
      <c r="R487" s="44" t="e">
        <f ca="1">P487 - 1.96 * _xlfn.STDEV.P($P$4:P487)/SQRT(COUNT($P$4:P487))</f>
        <v>#N/A</v>
      </c>
    </row>
    <row r="488" spans="1:18" ht="14.5" x14ac:dyDescent="0.35">
      <c r="A488" s="47">
        <v>485</v>
      </c>
      <c r="B488" s="48">
        <f t="shared" ca="1" si="56"/>
        <v>0.71626487723191656</v>
      </c>
      <c r="C488" s="49">
        <f ca="1">RANDBETWEEN(0,VLOOKUP($B488,IBusJSQ!$E$6:$G$24,3,TRUE))</f>
        <v>8</v>
      </c>
      <c r="D488" s="44">
        <f ca="1">RANDBETWEEN(0,VLOOKUP($B488,ItrainJSQ!$F$5:$G$9,2,TRUE))</f>
        <v>32728</v>
      </c>
      <c r="E488" s="44" t="e">
        <f ca="1">RANDBETWEEN(0,VLOOKUP($B488,ItrainNP!$G$11:$G$16,2,TRUE))</f>
        <v>#N/A</v>
      </c>
      <c r="F488" s="44">
        <f t="shared" ca="1" si="57"/>
        <v>26</v>
      </c>
      <c r="G488" s="44">
        <f t="shared" ca="1" si="58"/>
        <v>8</v>
      </c>
      <c r="H488" s="44">
        <f t="shared" ca="1" si="59"/>
        <v>5</v>
      </c>
      <c r="I488" s="50">
        <f t="shared" ca="1" si="60"/>
        <v>0.7398759883430277</v>
      </c>
      <c r="J488" s="50" t="e">
        <f t="shared" ca="1" si="61"/>
        <v>#N/A</v>
      </c>
      <c r="K488" s="52">
        <f t="shared" ca="1" si="62"/>
        <v>34.000000000000043</v>
      </c>
      <c r="L488" s="52" t="e">
        <f t="shared" ca="1" si="63"/>
        <v>#N/A</v>
      </c>
      <c r="M488" s="44">
        <f ca="1">AVERAGE($K$4:K488)</f>
        <v>32.08453608247423</v>
      </c>
      <c r="N488" s="44">
        <f ca="1">M488 + 1.96 * _xlfn.STDEV.P($M$4:M488)/SQRT(COUNT($M$4:M488))</f>
        <v>32.120976077655314</v>
      </c>
      <c r="O488" s="44">
        <f ca="1">M488 - 1.96 * _xlfn.STDEV.P($M$4:M488)/SQRT(COUNT($M$4:M488))</f>
        <v>32.048096087293146</v>
      </c>
      <c r="P488" s="44" t="e">
        <f ca="1">AVERAGE($L$4:L488)</f>
        <v>#N/A</v>
      </c>
      <c r="Q488" s="44" t="e">
        <f ca="1">P488 + 1.96 * _xlfn.STDEV.P($P$4:P488)/SQRT(COUNT($P$4:P488))</f>
        <v>#N/A</v>
      </c>
      <c r="R488" s="44" t="e">
        <f ca="1">P488 - 1.96 * _xlfn.STDEV.P($P$4:P488)/SQRT(COUNT($P$4:P488))</f>
        <v>#N/A</v>
      </c>
    </row>
    <row r="489" spans="1:18" ht="14.5" x14ac:dyDescent="0.35">
      <c r="A489" s="47">
        <v>486</v>
      </c>
      <c r="B489" s="48">
        <f t="shared" ca="1" si="56"/>
        <v>0.9025868110446118</v>
      </c>
      <c r="C489" s="49">
        <f ca="1">RANDBETWEEN(0,VLOOKUP($B489,IBusJSQ!$E$6:$G$24,3,TRUE))</f>
        <v>6</v>
      </c>
      <c r="D489" s="44">
        <f ca="1">RANDBETWEEN(0,VLOOKUP($B489,ItrainJSQ!$F$5:$G$9,2,TRUE))</f>
        <v>37013</v>
      </c>
      <c r="E489" s="44" t="e">
        <f ca="1">RANDBETWEEN(0,VLOOKUP($B489,ItrainNP!$G$11:$G$16,2,TRUE))</f>
        <v>#N/A</v>
      </c>
      <c r="F489" s="44">
        <f t="shared" ca="1" si="57"/>
        <v>27</v>
      </c>
      <c r="G489" s="44">
        <f t="shared" ca="1" si="58"/>
        <v>8</v>
      </c>
      <c r="H489" s="44">
        <f t="shared" ca="1" si="59"/>
        <v>4</v>
      </c>
      <c r="I489" s="50">
        <f t="shared" ca="1" si="60"/>
        <v>0.9255034777112785</v>
      </c>
      <c r="J489" s="50" t="e">
        <f t="shared" ca="1" si="61"/>
        <v>#N/A</v>
      </c>
      <c r="K489" s="52">
        <f t="shared" ca="1" si="62"/>
        <v>33.000000000000043</v>
      </c>
      <c r="L489" s="52" t="e">
        <f t="shared" ca="1" si="63"/>
        <v>#N/A</v>
      </c>
      <c r="M489" s="44">
        <f ca="1">AVERAGE($K$4:K489)</f>
        <v>32.086419753086425</v>
      </c>
      <c r="N489" s="44">
        <f ca="1">M489 + 1.96 * _xlfn.STDEV.P($M$4:M489)/SQRT(COUNT($M$4:M489))</f>
        <v>32.122799071256289</v>
      </c>
      <c r="O489" s="44">
        <f ca="1">M489 - 1.96 * _xlfn.STDEV.P($M$4:M489)/SQRT(COUNT($M$4:M489))</f>
        <v>32.050040434916561</v>
      </c>
      <c r="P489" s="44" t="e">
        <f ca="1">AVERAGE($L$4:L489)</f>
        <v>#N/A</v>
      </c>
      <c r="Q489" s="44" t="e">
        <f ca="1">P489 + 1.96 * _xlfn.STDEV.P($P$4:P489)/SQRT(COUNT($P$4:P489))</f>
        <v>#N/A</v>
      </c>
      <c r="R489" s="44" t="e">
        <f ca="1">P489 - 1.96 * _xlfn.STDEV.P($P$4:P489)/SQRT(COUNT($P$4:P489))</f>
        <v>#N/A</v>
      </c>
    </row>
    <row r="490" spans="1:18" ht="14.5" x14ac:dyDescent="0.35">
      <c r="A490" s="47">
        <v>487</v>
      </c>
      <c r="B490" s="48">
        <f t="shared" ca="1" si="56"/>
        <v>0.54500125035886016</v>
      </c>
      <c r="C490" s="49">
        <f ca="1">RANDBETWEEN(0,VLOOKUP($B490,IBusJSQ!$E$6:$G$24,3,TRUE))</f>
        <v>3</v>
      </c>
      <c r="D490" s="44">
        <f ca="1">RANDBETWEEN(0,VLOOKUP($B490,ItrainJSQ!$F$5:$G$9,2,TRUE))</f>
        <v>1</v>
      </c>
      <c r="E490" s="44" t="e">
        <f ca="1">RANDBETWEEN(0,VLOOKUP($B490,ItrainNP!$G$11:$G$16,2,TRUE))</f>
        <v>#N/A</v>
      </c>
      <c r="F490" s="44">
        <f t="shared" ca="1" si="57"/>
        <v>29</v>
      </c>
      <c r="G490" s="44">
        <f t="shared" ca="1" si="58"/>
        <v>7</v>
      </c>
      <c r="H490" s="44">
        <f t="shared" ca="1" si="59"/>
        <v>5</v>
      </c>
      <c r="I490" s="50">
        <f t="shared" ca="1" si="60"/>
        <v>0.56722347258108241</v>
      </c>
      <c r="J490" s="50" t="e">
        <f t="shared" ca="1" si="61"/>
        <v>#N/A</v>
      </c>
      <c r="K490" s="52">
        <f t="shared" ca="1" si="62"/>
        <v>32.000000000000043</v>
      </c>
      <c r="L490" s="52" t="e">
        <f t="shared" ca="1" si="63"/>
        <v>#N/A</v>
      </c>
      <c r="M490" s="44">
        <f ca="1">AVERAGE($K$4:K490)</f>
        <v>32.086242299794662</v>
      </c>
      <c r="N490" s="44">
        <f ca="1">M490 + 1.96 * _xlfn.STDEV.P($M$4:M490)/SQRT(COUNT($M$4:M490))</f>
        <v>32.12256114591132</v>
      </c>
      <c r="O490" s="44">
        <f ca="1">M490 - 1.96 * _xlfn.STDEV.P($M$4:M490)/SQRT(COUNT($M$4:M490))</f>
        <v>32.049923453678005</v>
      </c>
      <c r="P490" s="44" t="e">
        <f ca="1">AVERAGE($L$4:L490)</f>
        <v>#N/A</v>
      </c>
      <c r="Q490" s="44" t="e">
        <f ca="1">P490 + 1.96 * _xlfn.STDEV.P($P$4:P490)/SQRT(COUNT($P$4:P490))</f>
        <v>#N/A</v>
      </c>
      <c r="R490" s="44" t="e">
        <f ca="1">P490 - 1.96 * _xlfn.STDEV.P($P$4:P490)/SQRT(COUNT($P$4:P490))</f>
        <v>#N/A</v>
      </c>
    </row>
    <row r="491" spans="1:18" ht="14.5" x14ac:dyDescent="0.35">
      <c r="A491" s="47">
        <v>488</v>
      </c>
      <c r="B491" s="48">
        <f t="shared" ca="1" si="56"/>
        <v>0.82911883103744155</v>
      </c>
      <c r="C491" s="49">
        <f ca="1">RANDBETWEEN(0,VLOOKUP($B491,IBusJSQ!$E$6:$G$24,3,TRUE))</f>
        <v>12</v>
      </c>
      <c r="D491" s="44">
        <f ca="1">RANDBETWEEN(0,VLOOKUP($B491,ItrainJSQ!$F$5:$G$9,2,TRUE))</f>
        <v>5655</v>
      </c>
      <c r="E491" s="44" t="e">
        <f ca="1">RANDBETWEEN(0,VLOOKUP($B491,ItrainNP!$G$11:$G$16,2,TRUE))</f>
        <v>#N/A</v>
      </c>
      <c r="F491" s="44">
        <f t="shared" ca="1" si="57"/>
        <v>29</v>
      </c>
      <c r="G491" s="44">
        <f t="shared" ca="1" si="58"/>
        <v>7</v>
      </c>
      <c r="H491" s="44">
        <f t="shared" ca="1" si="59"/>
        <v>4</v>
      </c>
      <c r="I491" s="50">
        <f t="shared" ca="1" si="60"/>
        <v>0.85759105325966378</v>
      </c>
      <c r="J491" s="50" t="e">
        <f t="shared" ca="1" si="61"/>
        <v>#N/A</v>
      </c>
      <c r="K491" s="52">
        <f t="shared" ca="1" si="62"/>
        <v>41.000000000000014</v>
      </c>
      <c r="L491" s="52" t="e">
        <f t="shared" ca="1" si="63"/>
        <v>#N/A</v>
      </c>
      <c r="M491" s="44">
        <f ca="1">AVERAGE($K$4:K491)</f>
        <v>32.104508196721312</v>
      </c>
      <c r="N491" s="44">
        <f ca="1">M491 + 1.96 * _xlfn.STDEV.P($M$4:M491)/SQRT(COUNT($M$4:M491))</f>
        <v>32.140764782649562</v>
      </c>
      <c r="O491" s="44">
        <f ca="1">M491 - 1.96 * _xlfn.STDEV.P($M$4:M491)/SQRT(COUNT($M$4:M491))</f>
        <v>32.068251610793062</v>
      </c>
      <c r="P491" s="44" t="e">
        <f ca="1">AVERAGE($L$4:L491)</f>
        <v>#N/A</v>
      </c>
      <c r="Q491" s="44" t="e">
        <f ca="1">P491 + 1.96 * _xlfn.STDEV.P($P$4:P491)/SQRT(COUNT($P$4:P491))</f>
        <v>#N/A</v>
      </c>
      <c r="R491" s="44" t="e">
        <f ca="1">P491 - 1.96 * _xlfn.STDEV.P($P$4:P491)/SQRT(COUNT($P$4:P491))</f>
        <v>#N/A</v>
      </c>
    </row>
    <row r="492" spans="1:18" ht="14.5" x14ac:dyDescent="0.35">
      <c r="A492" s="47">
        <v>489</v>
      </c>
      <c r="B492" s="48">
        <f t="shared" ca="1" si="56"/>
        <v>0.72229547454776788</v>
      </c>
      <c r="C492" s="49">
        <f ca="1">RANDBETWEEN(0,VLOOKUP($B492,IBusJSQ!$E$6:$G$24,3,TRUE))</f>
        <v>4</v>
      </c>
      <c r="D492" s="44">
        <f ca="1">RANDBETWEEN(0,VLOOKUP($B492,ItrainJSQ!$F$5:$G$9,2,TRUE))</f>
        <v>16337</v>
      </c>
      <c r="E492" s="44" t="e">
        <f ca="1">RANDBETWEEN(0,VLOOKUP($B492,ItrainNP!$G$11:$G$16,2,TRUE))</f>
        <v>#N/A</v>
      </c>
      <c r="F492" s="44">
        <f t="shared" ca="1" si="57"/>
        <v>24</v>
      </c>
      <c r="G492" s="44">
        <f t="shared" ca="1" si="58"/>
        <v>7</v>
      </c>
      <c r="H492" s="44">
        <f t="shared" ca="1" si="59"/>
        <v>4</v>
      </c>
      <c r="I492" s="50">
        <f t="shared" ca="1" si="60"/>
        <v>0.74173991899221237</v>
      </c>
      <c r="J492" s="50" t="e">
        <f t="shared" ca="1" si="61"/>
        <v>#N/A</v>
      </c>
      <c r="K492" s="52">
        <f t="shared" ca="1" si="62"/>
        <v>28.00000000000006</v>
      </c>
      <c r="L492" s="52" t="e">
        <f t="shared" ca="1" si="63"/>
        <v>#N/A</v>
      </c>
      <c r="M492" s="44">
        <f ca="1">AVERAGE($K$4:K492)</f>
        <v>32.09611451942741</v>
      </c>
      <c r="N492" s="44">
        <f ca="1">M492 + 1.96 * _xlfn.STDEV.P($M$4:M492)/SQRT(COUNT($M$4:M492))</f>
        <v>32.132309930145226</v>
      </c>
      <c r="O492" s="44">
        <f ca="1">M492 - 1.96 * _xlfn.STDEV.P($M$4:M492)/SQRT(COUNT($M$4:M492))</f>
        <v>32.059919108709593</v>
      </c>
      <c r="P492" s="44" t="e">
        <f ca="1">AVERAGE($L$4:L492)</f>
        <v>#N/A</v>
      </c>
      <c r="Q492" s="44" t="e">
        <f ca="1">P492 + 1.96 * _xlfn.STDEV.P($P$4:P492)/SQRT(COUNT($P$4:P492))</f>
        <v>#N/A</v>
      </c>
      <c r="R492" s="44" t="e">
        <f ca="1">P492 - 1.96 * _xlfn.STDEV.P($P$4:P492)/SQRT(COUNT($P$4:P492))</f>
        <v>#N/A</v>
      </c>
    </row>
    <row r="493" spans="1:18" ht="14.5" x14ac:dyDescent="0.35">
      <c r="A493" s="47">
        <v>490</v>
      </c>
      <c r="B493" s="48">
        <f t="shared" ca="1" si="56"/>
        <v>0.7277604801804487</v>
      </c>
      <c r="C493" s="49">
        <f ca="1">RANDBETWEEN(0,VLOOKUP($B493,IBusJSQ!$E$6:$G$24,3,TRUE))</f>
        <v>2</v>
      </c>
      <c r="D493" s="44">
        <f ca="1">RANDBETWEEN(0,VLOOKUP($B493,ItrainJSQ!$F$5:$G$9,2,TRUE))</f>
        <v>2259</v>
      </c>
      <c r="E493" s="44" t="e">
        <f ca="1">RANDBETWEEN(0,VLOOKUP($B493,ItrainNP!$G$11:$G$16,2,TRUE))</f>
        <v>#N/A</v>
      </c>
      <c r="F493" s="44">
        <f t="shared" ca="1" si="57"/>
        <v>24</v>
      </c>
      <c r="G493" s="44">
        <f t="shared" ca="1" si="58"/>
        <v>8</v>
      </c>
      <c r="H493" s="44">
        <f t="shared" ca="1" si="59"/>
        <v>5</v>
      </c>
      <c r="I493" s="50">
        <f t="shared" ca="1" si="60"/>
        <v>0.7458160357360043</v>
      </c>
      <c r="J493" s="50" t="e">
        <f t="shared" ca="1" si="61"/>
        <v>#N/A</v>
      </c>
      <c r="K493" s="52">
        <f t="shared" ca="1" si="62"/>
        <v>26.000000000000068</v>
      </c>
      <c r="L493" s="52" t="e">
        <f t="shared" ca="1" si="63"/>
        <v>#N/A</v>
      </c>
      <c r="M493" s="44">
        <f ca="1">AVERAGE($K$4:K493)</f>
        <v>32.083673469387762</v>
      </c>
      <c r="N493" s="44">
        <f ca="1">M493 + 1.96 * _xlfn.STDEV.P($M$4:M493)/SQRT(COUNT($M$4:M493))</f>
        <v>32.119809258829406</v>
      </c>
      <c r="O493" s="44">
        <f ca="1">M493 - 1.96 * _xlfn.STDEV.P($M$4:M493)/SQRT(COUNT($M$4:M493))</f>
        <v>32.047537679946117</v>
      </c>
      <c r="P493" s="44" t="e">
        <f ca="1">AVERAGE($L$4:L493)</f>
        <v>#N/A</v>
      </c>
      <c r="Q493" s="44" t="e">
        <f ca="1">P493 + 1.96 * _xlfn.STDEV.P($P$4:P493)/SQRT(COUNT($P$4:P493))</f>
        <v>#N/A</v>
      </c>
      <c r="R493" s="44" t="e">
        <f ca="1">P493 - 1.96 * _xlfn.STDEV.P($P$4:P493)/SQRT(COUNT($P$4:P493))</f>
        <v>#N/A</v>
      </c>
    </row>
    <row r="494" spans="1:18" ht="14.5" x14ac:dyDescent="0.35">
      <c r="A494" s="47">
        <v>491</v>
      </c>
      <c r="B494" s="48">
        <f t="shared" ca="1" si="56"/>
        <v>0.39174433631251787</v>
      </c>
      <c r="C494" s="49">
        <f ca="1">RANDBETWEEN(0,VLOOKUP($B494,IBusJSQ!$E$6:$G$24,3,TRUE))</f>
        <v>6</v>
      </c>
      <c r="D494" s="44">
        <f ca="1">RANDBETWEEN(0,VLOOKUP($B494,ItrainJSQ!$F$5:$G$9,2,TRUE))</f>
        <v>1</v>
      </c>
      <c r="E494" s="44" t="e">
        <f ca="1">RANDBETWEEN(0,VLOOKUP($B494,ItrainNP!$G$11:$G$16,2,TRUE))</f>
        <v>#N/A</v>
      </c>
      <c r="F494" s="44">
        <f t="shared" ca="1" si="57"/>
        <v>27</v>
      </c>
      <c r="G494" s="44">
        <f t="shared" ca="1" si="58"/>
        <v>8</v>
      </c>
      <c r="H494" s="44">
        <f t="shared" ca="1" si="59"/>
        <v>5</v>
      </c>
      <c r="I494" s="50">
        <f t="shared" ca="1" si="60"/>
        <v>0.41466100297918451</v>
      </c>
      <c r="J494" s="50" t="e">
        <f t="shared" ca="1" si="61"/>
        <v>#N/A</v>
      </c>
      <c r="K494" s="52">
        <f t="shared" ca="1" si="62"/>
        <v>32.999999999999964</v>
      </c>
      <c r="L494" s="52" t="e">
        <f t="shared" ca="1" si="63"/>
        <v>#N/A</v>
      </c>
      <c r="M494" s="44">
        <f ca="1">AVERAGE($K$4:K494)</f>
        <v>32.085539714867622</v>
      </c>
      <c r="N494" s="44">
        <f ca="1">M494 + 1.96 * _xlfn.STDEV.P($M$4:M494)/SQRT(COUNT($M$4:M494))</f>
        <v>32.121615854720702</v>
      </c>
      <c r="O494" s="44">
        <f ca="1">M494 - 1.96 * _xlfn.STDEV.P($M$4:M494)/SQRT(COUNT($M$4:M494))</f>
        <v>32.049463575014542</v>
      </c>
      <c r="P494" s="44" t="e">
        <f ca="1">AVERAGE($L$4:L494)</f>
        <v>#N/A</v>
      </c>
      <c r="Q494" s="44" t="e">
        <f ca="1">P494 + 1.96 * _xlfn.STDEV.P($P$4:P494)/SQRT(COUNT($P$4:P494))</f>
        <v>#N/A</v>
      </c>
      <c r="R494" s="44" t="e">
        <f ca="1">P494 - 1.96 * _xlfn.STDEV.P($P$4:P494)/SQRT(COUNT($P$4:P494))</f>
        <v>#N/A</v>
      </c>
    </row>
    <row r="495" spans="1:18" ht="14.5" x14ac:dyDescent="0.35">
      <c r="A495" s="47">
        <v>492</v>
      </c>
      <c r="B495" s="48">
        <f t="shared" ca="1" si="56"/>
        <v>0.59584296344473442</v>
      </c>
      <c r="C495" s="49">
        <f ca="1">RANDBETWEEN(0,VLOOKUP($B495,IBusJSQ!$E$6:$G$24,3,TRUE))</f>
        <v>7</v>
      </c>
      <c r="D495" s="44">
        <f ca="1">RANDBETWEEN(0,VLOOKUP($B495,ItrainJSQ!$F$5:$G$9,2,TRUE))</f>
        <v>1</v>
      </c>
      <c r="E495" s="44" t="e">
        <f ca="1">RANDBETWEEN(0,VLOOKUP($B495,ItrainNP!$G$11:$G$16,2,TRUE))</f>
        <v>#N/A</v>
      </c>
      <c r="F495" s="44">
        <f t="shared" ca="1" si="57"/>
        <v>25</v>
      </c>
      <c r="G495" s="44">
        <f t="shared" ca="1" si="58"/>
        <v>8</v>
      </c>
      <c r="H495" s="44">
        <f t="shared" ca="1" si="59"/>
        <v>4</v>
      </c>
      <c r="I495" s="50">
        <f t="shared" ca="1" si="60"/>
        <v>0.61806518566695667</v>
      </c>
      <c r="J495" s="50" t="e">
        <f t="shared" ca="1" si="61"/>
        <v>#N/A</v>
      </c>
      <c r="K495" s="52">
        <f t="shared" ca="1" si="62"/>
        <v>32.000000000000043</v>
      </c>
      <c r="L495" s="52" t="e">
        <f t="shared" ca="1" si="63"/>
        <v>#N/A</v>
      </c>
      <c r="M495" s="44">
        <f ca="1">AVERAGE($K$4:K495)</f>
        <v>32.085365853658537</v>
      </c>
      <c r="N495" s="44">
        <f ca="1">M495 + 1.96 * _xlfn.STDEV.P($M$4:M495)/SQRT(COUNT($M$4:M495))</f>
        <v>32.121382543674102</v>
      </c>
      <c r="O495" s="44">
        <f ca="1">M495 - 1.96 * _xlfn.STDEV.P($M$4:M495)/SQRT(COUNT($M$4:M495))</f>
        <v>32.049349163642972</v>
      </c>
      <c r="P495" s="44" t="e">
        <f ca="1">AVERAGE($L$4:L495)</f>
        <v>#N/A</v>
      </c>
      <c r="Q495" s="44" t="e">
        <f ca="1">P495 + 1.96 * _xlfn.STDEV.P($P$4:P495)/SQRT(COUNT($P$4:P495))</f>
        <v>#N/A</v>
      </c>
      <c r="R495" s="44" t="e">
        <f ca="1">P495 - 1.96 * _xlfn.STDEV.P($P$4:P495)/SQRT(COUNT($P$4:P495))</f>
        <v>#N/A</v>
      </c>
    </row>
    <row r="496" spans="1:18" ht="14.5" x14ac:dyDescent="0.35">
      <c r="A496" s="47">
        <v>493</v>
      </c>
      <c r="B496" s="48">
        <f t="shared" ca="1" si="56"/>
        <v>0.52016269115060232</v>
      </c>
      <c r="C496" s="49">
        <f ca="1">RANDBETWEEN(0,VLOOKUP($B496,IBusJSQ!$E$6:$G$24,3,TRUE))</f>
        <v>6</v>
      </c>
      <c r="D496" s="44">
        <f ca="1">RANDBETWEEN(0,VLOOKUP($B496,ItrainJSQ!$F$5:$G$9,2,TRUE))</f>
        <v>1</v>
      </c>
      <c r="E496" s="44" t="e">
        <f ca="1">RANDBETWEEN(0,VLOOKUP($B496,ItrainNP!$G$11:$G$16,2,TRUE))</f>
        <v>#N/A</v>
      </c>
      <c r="F496" s="44">
        <f t="shared" ca="1" si="57"/>
        <v>27</v>
      </c>
      <c r="G496" s="44">
        <f t="shared" ca="1" si="58"/>
        <v>8</v>
      </c>
      <c r="H496" s="44">
        <f t="shared" ca="1" si="59"/>
        <v>5</v>
      </c>
      <c r="I496" s="50">
        <f t="shared" ca="1" si="60"/>
        <v>0.54307935781726902</v>
      </c>
      <c r="J496" s="50" t="e">
        <f t="shared" ca="1" si="61"/>
        <v>#N/A</v>
      </c>
      <c r="K496" s="52">
        <f t="shared" ca="1" si="62"/>
        <v>33.000000000000043</v>
      </c>
      <c r="L496" s="52" t="e">
        <f t="shared" ca="1" si="63"/>
        <v>#N/A</v>
      </c>
      <c r="M496" s="44">
        <f ca="1">AVERAGE($K$4:K496)</f>
        <v>32.087221095334691</v>
      </c>
      <c r="N496" s="44">
        <f ca="1">M496 + 1.96 * _xlfn.STDEV.P($M$4:M496)/SQRT(COUNT($M$4:M496))</f>
        <v>32.123178311948557</v>
      </c>
      <c r="O496" s="44">
        <f ca="1">M496 - 1.96 * _xlfn.STDEV.P($M$4:M496)/SQRT(COUNT($M$4:M496))</f>
        <v>32.051263878720825</v>
      </c>
      <c r="P496" s="44" t="e">
        <f ca="1">AVERAGE($L$4:L496)</f>
        <v>#N/A</v>
      </c>
      <c r="Q496" s="44" t="e">
        <f ca="1">P496 + 1.96 * _xlfn.STDEV.P($P$4:P496)/SQRT(COUNT($P$4:P496))</f>
        <v>#N/A</v>
      </c>
      <c r="R496" s="44" t="e">
        <f ca="1">P496 - 1.96 * _xlfn.STDEV.P($P$4:P496)/SQRT(COUNT($P$4:P496))</f>
        <v>#N/A</v>
      </c>
    </row>
    <row r="497" spans="1:18" ht="14.5" x14ac:dyDescent="0.35">
      <c r="A497" s="47">
        <v>494</v>
      </c>
      <c r="B497" s="48">
        <f t="shared" ca="1" si="56"/>
        <v>0.63325316651409702</v>
      </c>
      <c r="C497" s="49">
        <f ca="1">RANDBETWEEN(0,VLOOKUP($B497,IBusJSQ!$E$6:$G$24,3,TRUE))</f>
        <v>10</v>
      </c>
      <c r="D497" s="44">
        <f ca="1">RANDBETWEEN(0,VLOOKUP($B497,ItrainJSQ!$F$5:$G$9,2,TRUE))</f>
        <v>0</v>
      </c>
      <c r="E497" s="44" t="e">
        <f ca="1">RANDBETWEEN(0,VLOOKUP($B497,ItrainNP!$G$11:$G$16,2,TRUE))</f>
        <v>#N/A</v>
      </c>
      <c r="F497" s="44">
        <f t="shared" ca="1" si="57"/>
        <v>28</v>
      </c>
      <c r="G497" s="44">
        <f t="shared" ca="1" si="58"/>
        <v>7</v>
      </c>
      <c r="H497" s="44">
        <f t="shared" ca="1" si="59"/>
        <v>5</v>
      </c>
      <c r="I497" s="50">
        <f t="shared" ca="1" si="60"/>
        <v>0.65964205540298593</v>
      </c>
      <c r="J497" s="50" t="e">
        <f t="shared" ca="1" si="61"/>
        <v>#N/A</v>
      </c>
      <c r="K497" s="52">
        <f t="shared" ca="1" si="62"/>
        <v>38.000000000000028</v>
      </c>
      <c r="L497" s="52" t="e">
        <f t="shared" ca="1" si="63"/>
        <v>#N/A</v>
      </c>
      <c r="M497" s="44">
        <f ca="1">AVERAGE($K$4:K497)</f>
        <v>32.099190283400816</v>
      </c>
      <c r="N497" s="44">
        <f ca="1">M497 + 1.96 * _xlfn.STDEV.P($M$4:M497)/SQRT(COUNT($M$4:M497))</f>
        <v>32.135086938031911</v>
      </c>
      <c r="O497" s="44">
        <f ca="1">M497 - 1.96 * _xlfn.STDEV.P($M$4:M497)/SQRT(COUNT($M$4:M497))</f>
        <v>32.063293628769721</v>
      </c>
      <c r="P497" s="44" t="e">
        <f ca="1">AVERAGE($L$4:L497)</f>
        <v>#N/A</v>
      </c>
      <c r="Q497" s="44" t="e">
        <f ca="1">P497 + 1.96 * _xlfn.STDEV.P($P$4:P497)/SQRT(COUNT($P$4:P497))</f>
        <v>#N/A</v>
      </c>
      <c r="R497" s="44" t="e">
        <f ca="1">P497 - 1.96 * _xlfn.STDEV.P($P$4:P497)/SQRT(COUNT($P$4:P497))</f>
        <v>#N/A</v>
      </c>
    </row>
    <row r="498" spans="1:18" ht="14.5" x14ac:dyDescent="0.35">
      <c r="A498" s="47">
        <v>495</v>
      </c>
      <c r="B498" s="48">
        <f t="shared" ca="1" si="56"/>
        <v>0.82365122357242038</v>
      </c>
      <c r="C498" s="49">
        <f ca="1">RANDBETWEEN(0,VLOOKUP($B498,IBusJSQ!$E$6:$G$24,3,TRUE))</f>
        <v>1</v>
      </c>
      <c r="D498" s="44">
        <f ca="1">RANDBETWEEN(0,VLOOKUP($B498,ItrainJSQ!$F$5:$G$9,2,TRUE))</f>
        <v>13094</v>
      </c>
      <c r="E498" s="44" t="e">
        <f ca="1">RANDBETWEEN(0,VLOOKUP($B498,ItrainNP!$G$11:$G$16,2,TRUE))</f>
        <v>#N/A</v>
      </c>
      <c r="F498" s="44">
        <f t="shared" ca="1" si="57"/>
        <v>26</v>
      </c>
      <c r="G498" s="44">
        <f t="shared" ca="1" si="58"/>
        <v>7</v>
      </c>
      <c r="H498" s="44">
        <f t="shared" ca="1" si="59"/>
        <v>4</v>
      </c>
      <c r="I498" s="50">
        <f t="shared" ca="1" si="60"/>
        <v>0.84240122357242042</v>
      </c>
      <c r="J498" s="50" t="e">
        <f t="shared" ca="1" si="61"/>
        <v>#N/A</v>
      </c>
      <c r="K498" s="52">
        <f t="shared" ca="1" si="62"/>
        <v>27.000000000000064</v>
      </c>
      <c r="L498" s="52" t="e">
        <f t="shared" ca="1" si="63"/>
        <v>#N/A</v>
      </c>
      <c r="M498" s="44">
        <f ca="1">AVERAGE($K$4:K498)</f>
        <v>32.088888888888896</v>
      </c>
      <c r="N498" s="44">
        <f ca="1">M498 + 1.96 * _xlfn.STDEV.P($M$4:M498)/SQRT(COUNT($M$4:M498))</f>
        <v>32.124726256851773</v>
      </c>
      <c r="O498" s="44">
        <f ca="1">M498 - 1.96 * _xlfn.STDEV.P($M$4:M498)/SQRT(COUNT($M$4:M498))</f>
        <v>32.053051520926019</v>
      </c>
      <c r="P498" s="44" t="e">
        <f ca="1">AVERAGE($L$4:L498)</f>
        <v>#N/A</v>
      </c>
      <c r="Q498" s="44" t="e">
        <f ca="1">P498 + 1.96 * _xlfn.STDEV.P($P$4:P498)/SQRT(COUNT($P$4:P498))</f>
        <v>#N/A</v>
      </c>
      <c r="R498" s="44" t="e">
        <f ca="1">P498 - 1.96 * _xlfn.STDEV.P($P$4:P498)/SQRT(COUNT($P$4:P498))</f>
        <v>#N/A</v>
      </c>
    </row>
    <row r="499" spans="1:18" ht="14.5" x14ac:dyDescent="0.35">
      <c r="A499" s="47">
        <v>496</v>
      </c>
      <c r="B499" s="48">
        <f t="shared" ca="1" si="56"/>
        <v>0.53065218426045491</v>
      </c>
      <c r="C499" s="49">
        <f ca="1">RANDBETWEEN(0,VLOOKUP($B499,IBusJSQ!$E$6:$G$24,3,TRUE))</f>
        <v>0</v>
      </c>
      <c r="D499" s="44">
        <f ca="1">RANDBETWEEN(0,VLOOKUP($B499,ItrainJSQ!$F$5:$G$9,2,TRUE))</f>
        <v>0</v>
      </c>
      <c r="E499" s="44" t="e">
        <f ca="1">RANDBETWEEN(0,VLOOKUP($B499,ItrainNP!$G$11:$G$16,2,TRUE))</f>
        <v>#N/A</v>
      </c>
      <c r="F499" s="44">
        <f t="shared" ca="1" si="57"/>
        <v>27</v>
      </c>
      <c r="G499" s="44">
        <f t="shared" ca="1" si="58"/>
        <v>8</v>
      </c>
      <c r="H499" s="44">
        <f t="shared" ca="1" si="59"/>
        <v>5</v>
      </c>
      <c r="I499" s="50">
        <f t="shared" ca="1" si="60"/>
        <v>0.54940218426045495</v>
      </c>
      <c r="J499" s="50" t="e">
        <f t="shared" ca="1" si="61"/>
        <v>#N/A</v>
      </c>
      <c r="K499" s="52">
        <f t="shared" ca="1" si="62"/>
        <v>27.000000000000064</v>
      </c>
      <c r="L499" s="52" t="e">
        <f t="shared" ca="1" si="63"/>
        <v>#N/A</v>
      </c>
      <c r="M499" s="44">
        <f ca="1">AVERAGE($K$4:K499)</f>
        <v>32.078629032258071</v>
      </c>
      <c r="N499" s="44">
        <f ca="1">M499 + 1.96 * _xlfn.STDEV.P($M$4:M499)/SQRT(COUNT($M$4:M499))</f>
        <v>32.114408415314116</v>
      </c>
      <c r="O499" s="44">
        <f ca="1">M499 - 1.96 * _xlfn.STDEV.P($M$4:M499)/SQRT(COUNT($M$4:M499))</f>
        <v>32.042849649202026</v>
      </c>
      <c r="P499" s="44" t="e">
        <f ca="1">AVERAGE($L$4:L499)</f>
        <v>#N/A</v>
      </c>
      <c r="Q499" s="44" t="e">
        <f ca="1">P499 + 1.96 * _xlfn.STDEV.P($P$4:P499)/SQRT(COUNT($P$4:P499))</f>
        <v>#N/A</v>
      </c>
      <c r="R499" s="44" t="e">
        <f ca="1">P499 - 1.96 * _xlfn.STDEV.P($P$4:P499)/SQRT(COUNT($P$4:P499))</f>
        <v>#N/A</v>
      </c>
    </row>
    <row r="500" spans="1:18" ht="14.5" x14ac:dyDescent="0.35">
      <c r="A500" s="47">
        <v>497</v>
      </c>
      <c r="B500" s="48">
        <f t="shared" ca="1" si="56"/>
        <v>0.73646990304980475</v>
      </c>
      <c r="C500" s="49">
        <f ca="1">RANDBETWEEN(0,VLOOKUP($B500,IBusJSQ!$E$6:$G$24,3,TRUE))</f>
        <v>6</v>
      </c>
      <c r="D500" s="44">
        <f ca="1">RANDBETWEEN(0,VLOOKUP($B500,ItrainJSQ!$F$5:$G$9,2,TRUE))</f>
        <v>36820</v>
      </c>
      <c r="E500" s="44" t="e">
        <f ca="1">RANDBETWEEN(0,VLOOKUP($B500,ItrainNP!$G$11:$G$16,2,TRUE))</f>
        <v>#N/A</v>
      </c>
      <c r="F500" s="44">
        <f t="shared" ca="1" si="57"/>
        <v>29</v>
      </c>
      <c r="G500" s="44">
        <f t="shared" ca="1" si="58"/>
        <v>8</v>
      </c>
      <c r="H500" s="44">
        <f t="shared" ca="1" si="59"/>
        <v>5</v>
      </c>
      <c r="I500" s="50">
        <f t="shared" ca="1" si="60"/>
        <v>0.76077545860536033</v>
      </c>
      <c r="J500" s="50" t="e">
        <f t="shared" ca="1" si="61"/>
        <v>#N/A</v>
      </c>
      <c r="K500" s="52">
        <f t="shared" ca="1" si="62"/>
        <v>35.000000000000036</v>
      </c>
      <c r="L500" s="52" t="e">
        <f t="shared" ca="1" si="63"/>
        <v>#N/A</v>
      </c>
      <c r="M500" s="44">
        <f ca="1">AVERAGE($K$4:K500)</f>
        <v>32.084507042253527</v>
      </c>
      <c r="N500" s="44">
        <f ca="1">M500 + 1.96 * _xlfn.STDEV.P($M$4:M500)/SQRT(COUNT($M$4:M500))</f>
        <v>32.120227965952942</v>
      </c>
      <c r="O500" s="44">
        <f ca="1">M500 - 1.96 * _xlfn.STDEV.P($M$4:M500)/SQRT(COUNT($M$4:M500))</f>
        <v>32.048786118554112</v>
      </c>
      <c r="P500" s="44" t="e">
        <f ca="1">AVERAGE($L$4:L500)</f>
        <v>#N/A</v>
      </c>
      <c r="Q500" s="44" t="e">
        <f ca="1">P500 + 1.96 * _xlfn.STDEV.P($P$4:P500)/SQRT(COUNT($P$4:P500))</f>
        <v>#N/A</v>
      </c>
      <c r="R500" s="44" t="e">
        <f ca="1">P500 - 1.96 * _xlfn.STDEV.P($P$4:P500)/SQRT(COUNT($P$4:P500))</f>
        <v>#N/A</v>
      </c>
    </row>
    <row r="501" spans="1:18" ht="14.5" x14ac:dyDescent="0.35">
      <c r="A501" s="47">
        <v>498</v>
      </c>
      <c r="B501" s="48">
        <f t="shared" ca="1" si="56"/>
        <v>0.55155025005060143</v>
      </c>
      <c r="C501" s="49">
        <f ca="1">RANDBETWEEN(0,VLOOKUP($B501,IBusJSQ!$E$6:$G$24,3,TRUE))</f>
        <v>6</v>
      </c>
      <c r="D501" s="44">
        <f ca="1">RANDBETWEEN(0,VLOOKUP($B501,ItrainJSQ!$F$5:$G$9,2,TRUE))</f>
        <v>1</v>
      </c>
      <c r="E501" s="44" t="e">
        <f ca="1">RANDBETWEEN(0,VLOOKUP($B501,ItrainNP!$G$11:$G$16,2,TRUE))</f>
        <v>#N/A</v>
      </c>
      <c r="F501" s="44">
        <f t="shared" ca="1" si="57"/>
        <v>25</v>
      </c>
      <c r="G501" s="44">
        <f t="shared" ca="1" si="58"/>
        <v>7</v>
      </c>
      <c r="H501" s="44">
        <f t="shared" ca="1" si="59"/>
        <v>4</v>
      </c>
      <c r="I501" s="50">
        <f t="shared" ca="1" si="60"/>
        <v>0.57307802782837924</v>
      </c>
      <c r="J501" s="50" t="e">
        <f t="shared" ca="1" si="61"/>
        <v>#N/A</v>
      </c>
      <c r="K501" s="52">
        <f t="shared" ca="1" si="62"/>
        <v>31.00000000000005</v>
      </c>
      <c r="L501" s="52" t="e">
        <f t="shared" ca="1" si="63"/>
        <v>#N/A</v>
      </c>
      <c r="M501" s="44">
        <f ca="1">AVERAGE($K$4:K501)</f>
        <v>32.082329317269078</v>
      </c>
      <c r="N501" s="44">
        <f ca="1">M501 + 1.96 * _xlfn.STDEV.P($M$4:M501)/SQRT(COUNT($M$4:M501))</f>
        <v>32.117992193191569</v>
      </c>
      <c r="O501" s="44">
        <f ca="1">M501 - 1.96 * _xlfn.STDEV.P($M$4:M501)/SQRT(COUNT($M$4:M501))</f>
        <v>32.046666441346588</v>
      </c>
      <c r="P501" s="44" t="e">
        <f ca="1">AVERAGE($L$4:L501)</f>
        <v>#N/A</v>
      </c>
      <c r="Q501" s="44" t="e">
        <f ca="1">P501 + 1.96 * _xlfn.STDEV.P($P$4:P501)/SQRT(COUNT($P$4:P501))</f>
        <v>#N/A</v>
      </c>
      <c r="R501" s="44" t="e">
        <f ca="1">P501 - 1.96 * _xlfn.STDEV.P($P$4:P501)/SQRT(COUNT($P$4:P501))</f>
        <v>#N/A</v>
      </c>
    </row>
    <row r="502" spans="1:18" ht="14.5" x14ac:dyDescent="0.35">
      <c r="A502" s="47">
        <v>499</v>
      </c>
      <c r="B502" s="48">
        <f t="shared" ca="1" si="56"/>
        <v>0.74751155145945969</v>
      </c>
      <c r="C502" s="49">
        <f ca="1">RANDBETWEEN(0,VLOOKUP($B502,IBusJSQ!$E$6:$G$24,3,TRUE))</f>
        <v>7</v>
      </c>
      <c r="D502" s="44">
        <f ca="1">RANDBETWEEN(0,VLOOKUP($B502,ItrainJSQ!$F$5:$G$9,2,TRUE))</f>
        <v>38005</v>
      </c>
      <c r="E502" s="44" t="e">
        <f ca="1">RANDBETWEEN(0,VLOOKUP($B502,ItrainNP!$G$11:$G$16,2,TRUE))</f>
        <v>#N/A</v>
      </c>
      <c r="F502" s="44">
        <f t="shared" ca="1" si="57"/>
        <v>25</v>
      </c>
      <c r="G502" s="44">
        <f t="shared" ca="1" si="58"/>
        <v>8</v>
      </c>
      <c r="H502" s="44">
        <f t="shared" ca="1" si="59"/>
        <v>4</v>
      </c>
      <c r="I502" s="50">
        <f t="shared" ca="1" si="60"/>
        <v>0.76973377368168194</v>
      </c>
      <c r="J502" s="50" t="e">
        <f t="shared" ca="1" si="61"/>
        <v>#N/A</v>
      </c>
      <c r="K502" s="52">
        <f t="shared" ca="1" si="62"/>
        <v>32.000000000000043</v>
      </c>
      <c r="L502" s="52" t="e">
        <f t="shared" ca="1" si="63"/>
        <v>#N/A</v>
      </c>
      <c r="M502" s="44">
        <f ca="1">AVERAGE($K$4:K502)</f>
        <v>32.082164328657321</v>
      </c>
      <c r="N502" s="44">
        <f ca="1">M502 + 1.96 * _xlfn.STDEV.P($M$4:M502)/SQRT(COUNT($M$4:M502))</f>
        <v>32.117769347425046</v>
      </c>
      <c r="O502" s="44">
        <f ca="1">M502 - 1.96 * _xlfn.STDEV.P($M$4:M502)/SQRT(COUNT($M$4:M502))</f>
        <v>32.046559309889595</v>
      </c>
      <c r="P502" s="44" t="e">
        <f ca="1">AVERAGE($L$4:L502)</f>
        <v>#N/A</v>
      </c>
      <c r="Q502" s="44" t="e">
        <f ca="1">P502 + 1.96 * _xlfn.STDEV.P($P$4:P502)/SQRT(COUNT($P$4:P502))</f>
        <v>#N/A</v>
      </c>
      <c r="R502" s="44" t="e">
        <f ca="1">P502 - 1.96 * _xlfn.STDEV.P($P$4:P502)/SQRT(COUNT($P$4:P502))</f>
        <v>#N/A</v>
      </c>
    </row>
    <row r="503" spans="1:18" ht="14.5" x14ac:dyDescent="0.35">
      <c r="A503" s="47">
        <v>500</v>
      </c>
      <c r="B503" s="48">
        <f t="shared" ca="1" si="56"/>
        <v>0.89918002022522114</v>
      </c>
      <c r="C503" s="49">
        <f ca="1">RANDBETWEEN(0,VLOOKUP($B503,IBusJSQ!$E$6:$G$24,3,TRUE))</f>
        <v>2</v>
      </c>
      <c r="D503" s="44">
        <f ca="1">RANDBETWEEN(0,VLOOKUP($B503,ItrainJSQ!$F$5:$G$9,2,TRUE))</f>
        <v>21163</v>
      </c>
      <c r="E503" s="44" t="e">
        <f ca="1">RANDBETWEEN(0,VLOOKUP($B503,ItrainNP!$G$11:$G$16,2,TRUE))</f>
        <v>#N/A</v>
      </c>
      <c r="F503" s="44">
        <f t="shared" ca="1" si="57"/>
        <v>28</v>
      </c>
      <c r="G503" s="44">
        <f t="shared" ca="1" si="58"/>
        <v>7</v>
      </c>
      <c r="H503" s="44">
        <f t="shared" ca="1" si="59"/>
        <v>5</v>
      </c>
      <c r="I503" s="50">
        <f t="shared" ca="1" si="60"/>
        <v>0.92001335355855451</v>
      </c>
      <c r="J503" s="50" t="e">
        <f t="shared" ca="1" si="61"/>
        <v>#N/A</v>
      </c>
      <c r="K503" s="52">
        <f t="shared" ca="1" si="62"/>
        <v>30.000000000000053</v>
      </c>
      <c r="L503" s="52" t="e">
        <f t="shared" ca="1" si="63"/>
        <v>#N/A</v>
      </c>
      <c r="M503" s="44">
        <f ca="1">AVERAGE($K$4:K503)</f>
        <v>32.078000000000003</v>
      </c>
      <c r="N503" s="44">
        <f ca="1">M503 + 1.96 * _xlfn.STDEV.P($M$4:M503)/SQRT(COUNT($M$4:M503))</f>
        <v>32.113547787095229</v>
      </c>
      <c r="O503" s="44">
        <f ca="1">M503 - 1.96 * _xlfn.STDEV.P($M$4:M503)/SQRT(COUNT($M$4:M503))</f>
        <v>32.042452212904777</v>
      </c>
      <c r="P503" s="44" t="e">
        <f ca="1">AVERAGE($L$4:L503)</f>
        <v>#N/A</v>
      </c>
      <c r="Q503" s="44" t="e">
        <f ca="1">P503 + 1.96 * _xlfn.STDEV.P($P$4:P503)/SQRT(COUNT($P$4:P503))</f>
        <v>#N/A</v>
      </c>
      <c r="R503" s="44" t="e">
        <f ca="1">P503 - 1.96 * _xlfn.STDEV.P($P$4:P503)/SQRT(COUNT($P$4:P503))</f>
        <v>#N/A</v>
      </c>
    </row>
    <row r="504" spans="1:18" ht="14.5" x14ac:dyDescent="0.35">
      <c r="A504" s="47">
        <v>501</v>
      </c>
      <c r="B504" s="48">
        <f t="shared" ca="1" si="56"/>
        <v>0.53912695552125434</v>
      </c>
      <c r="C504" s="49">
        <f ca="1">RANDBETWEEN(0,VLOOKUP($B504,IBusJSQ!$E$6:$G$24,3,TRUE))</f>
        <v>9</v>
      </c>
      <c r="D504" s="44">
        <f ca="1">RANDBETWEEN(0,VLOOKUP($B504,ItrainJSQ!$F$5:$G$9,2,TRUE))</f>
        <v>2</v>
      </c>
      <c r="E504" s="44" t="e">
        <f ca="1">RANDBETWEEN(0,VLOOKUP($B504,ItrainNP!$G$11:$G$16,2,TRUE))</f>
        <v>#N/A</v>
      </c>
      <c r="F504" s="44">
        <f t="shared" ca="1" si="57"/>
        <v>26</v>
      </c>
      <c r="G504" s="44">
        <f t="shared" ca="1" si="58"/>
        <v>8</v>
      </c>
      <c r="H504" s="44">
        <f t="shared" ca="1" si="59"/>
        <v>5</v>
      </c>
      <c r="I504" s="50">
        <f t="shared" ca="1" si="60"/>
        <v>0.56343251107680992</v>
      </c>
      <c r="J504" s="50" t="e">
        <f t="shared" ca="1" si="61"/>
        <v>#N/A</v>
      </c>
      <c r="K504" s="52">
        <f t="shared" ca="1" si="62"/>
        <v>35.000000000000036</v>
      </c>
      <c r="L504" s="52" t="e">
        <f t="shared" ca="1" si="63"/>
        <v>#N/A</v>
      </c>
      <c r="M504" s="44">
        <f ca="1">AVERAGE($K$4:K504)</f>
        <v>32.083832335329348</v>
      </c>
      <c r="N504" s="44">
        <f ca="1">M504 + 1.96 * _xlfn.STDEV.P($M$4:M504)/SQRT(COUNT($M$4:M504))</f>
        <v>32.119322427744613</v>
      </c>
      <c r="O504" s="44">
        <f ca="1">M504 - 1.96 * _xlfn.STDEV.P($M$4:M504)/SQRT(COUNT($M$4:M504))</f>
        <v>32.048342242914082</v>
      </c>
      <c r="P504" s="44" t="e">
        <f ca="1">AVERAGE($L$4:L504)</f>
        <v>#N/A</v>
      </c>
      <c r="Q504" s="44" t="e">
        <f ca="1">P504 + 1.96 * _xlfn.STDEV.P($P$4:P504)/SQRT(COUNT($P$4:P504))</f>
        <v>#N/A</v>
      </c>
      <c r="R504" s="44" t="e">
        <f ca="1">P504 - 1.96 * _xlfn.STDEV.P($P$4:P504)/SQRT(COUNT($P$4:P504))</f>
        <v>#N/A</v>
      </c>
    </row>
    <row r="505" spans="1:18" ht="14.5" x14ac:dyDescent="0.35">
      <c r="A505" s="47">
        <v>502</v>
      </c>
      <c r="B505" s="48">
        <f t="shared" ca="1" si="56"/>
        <v>0.75228014506831387</v>
      </c>
      <c r="C505" s="49">
        <f ca="1">RANDBETWEEN(0,VLOOKUP($B505,IBusJSQ!$E$6:$G$24,3,TRUE))</f>
        <v>10</v>
      </c>
      <c r="D505" s="44">
        <f ca="1">RANDBETWEEN(0,VLOOKUP($B505,ItrainJSQ!$F$5:$G$9,2,TRUE))</f>
        <v>11657</v>
      </c>
      <c r="E505" s="44" t="e">
        <f ca="1">RANDBETWEEN(0,VLOOKUP($B505,ItrainNP!$G$11:$G$16,2,TRUE))</f>
        <v>#N/A</v>
      </c>
      <c r="F505" s="44">
        <f t="shared" ca="1" si="57"/>
        <v>27</v>
      </c>
      <c r="G505" s="44">
        <f t="shared" ca="1" si="58"/>
        <v>7</v>
      </c>
      <c r="H505" s="44">
        <f t="shared" ca="1" si="59"/>
        <v>4</v>
      </c>
      <c r="I505" s="50">
        <f t="shared" ca="1" si="60"/>
        <v>0.77797458951275833</v>
      </c>
      <c r="J505" s="50" t="e">
        <f t="shared" ca="1" si="61"/>
        <v>#N/A</v>
      </c>
      <c r="K505" s="52">
        <f t="shared" ca="1" si="62"/>
        <v>37.000000000000028</v>
      </c>
      <c r="L505" s="52" t="e">
        <f t="shared" ca="1" si="63"/>
        <v>#N/A</v>
      </c>
      <c r="M505" s="44">
        <f ca="1">AVERAGE($K$4:K505)</f>
        <v>32.093625498007974</v>
      </c>
      <c r="N505" s="44">
        <f ca="1">M505 + 1.96 * _xlfn.STDEV.P($M$4:M505)/SQRT(COUNT($M$4:M505))</f>
        <v>32.12905704697225</v>
      </c>
      <c r="O505" s="44">
        <f ca="1">M505 - 1.96 * _xlfn.STDEV.P($M$4:M505)/SQRT(COUNT($M$4:M505))</f>
        <v>32.058193949043698</v>
      </c>
      <c r="P505" s="44" t="e">
        <f ca="1">AVERAGE($L$4:L505)</f>
        <v>#N/A</v>
      </c>
      <c r="Q505" s="44" t="e">
        <f ca="1">P505 + 1.96 * _xlfn.STDEV.P($P$4:P505)/SQRT(COUNT($P$4:P505))</f>
        <v>#N/A</v>
      </c>
      <c r="R505" s="44" t="e">
        <f ca="1">P505 - 1.96 * _xlfn.STDEV.P($P$4:P505)/SQRT(COUNT($P$4:P505))</f>
        <v>#N/A</v>
      </c>
    </row>
    <row r="506" spans="1:18" ht="14.5" x14ac:dyDescent="0.35">
      <c r="A506" s="47">
        <v>503</v>
      </c>
      <c r="B506" s="48">
        <f t="shared" ca="1" si="56"/>
        <v>0.68455868993109514</v>
      </c>
      <c r="C506" s="49">
        <f ca="1">RANDBETWEEN(0,VLOOKUP($B506,IBusJSQ!$E$6:$G$24,3,TRUE))</f>
        <v>10</v>
      </c>
      <c r="D506" s="44">
        <f ca="1">RANDBETWEEN(0,VLOOKUP($B506,ItrainJSQ!$F$5:$G$9,2,TRUE))</f>
        <v>0</v>
      </c>
      <c r="E506" s="44" t="e">
        <f ca="1">RANDBETWEEN(0,VLOOKUP($B506,ItrainNP!$G$11:$G$16,2,TRUE))</f>
        <v>#N/A</v>
      </c>
      <c r="F506" s="44">
        <f t="shared" ca="1" si="57"/>
        <v>24</v>
      </c>
      <c r="G506" s="44">
        <f t="shared" ca="1" si="58"/>
        <v>7</v>
      </c>
      <c r="H506" s="44">
        <f t="shared" ca="1" si="59"/>
        <v>5</v>
      </c>
      <c r="I506" s="50">
        <f t="shared" ca="1" si="60"/>
        <v>0.70816980104220628</v>
      </c>
      <c r="J506" s="50" t="e">
        <f t="shared" ca="1" si="61"/>
        <v>#N/A</v>
      </c>
      <c r="K506" s="52">
        <f t="shared" ca="1" si="62"/>
        <v>34.000000000000043</v>
      </c>
      <c r="L506" s="52" t="e">
        <f t="shared" ca="1" si="63"/>
        <v>#N/A</v>
      </c>
      <c r="M506" s="44">
        <f ca="1">AVERAGE($K$4:K506)</f>
        <v>32.097415506958257</v>
      </c>
      <c r="N506" s="44">
        <f ca="1">M506 + 1.96 * _xlfn.STDEV.P($M$4:M506)/SQRT(COUNT($M$4:M506))</f>
        <v>32.13278831045924</v>
      </c>
      <c r="O506" s="44">
        <f ca="1">M506 - 1.96 * _xlfn.STDEV.P($M$4:M506)/SQRT(COUNT($M$4:M506))</f>
        <v>32.062042703457273</v>
      </c>
      <c r="P506" s="44" t="e">
        <f ca="1">AVERAGE($L$4:L506)</f>
        <v>#N/A</v>
      </c>
      <c r="Q506" s="44" t="e">
        <f ca="1">P506 + 1.96 * _xlfn.STDEV.P($P$4:P506)/SQRT(COUNT($P$4:P506))</f>
        <v>#N/A</v>
      </c>
      <c r="R506" s="44" t="e">
        <f ca="1">P506 - 1.96 * _xlfn.STDEV.P($P$4:P506)/SQRT(COUNT($P$4:P506))</f>
        <v>#N/A</v>
      </c>
    </row>
    <row r="507" spans="1:18" ht="14.5" x14ac:dyDescent="0.35">
      <c r="A507" s="47">
        <v>504</v>
      </c>
      <c r="B507" s="48">
        <f t="shared" ca="1" si="56"/>
        <v>0.53682937628608229</v>
      </c>
      <c r="C507" s="49">
        <f ca="1">RANDBETWEEN(0,VLOOKUP($B507,IBusJSQ!$E$6:$G$24,3,TRUE))</f>
        <v>3</v>
      </c>
      <c r="D507" s="44">
        <f ca="1">RANDBETWEEN(0,VLOOKUP($B507,ItrainJSQ!$F$5:$G$9,2,TRUE))</f>
        <v>3</v>
      </c>
      <c r="E507" s="44" t="e">
        <f ca="1">RANDBETWEEN(0,VLOOKUP($B507,ItrainNP!$G$11:$G$16,2,TRUE))</f>
        <v>#N/A</v>
      </c>
      <c r="F507" s="44">
        <f t="shared" ca="1" si="57"/>
        <v>26</v>
      </c>
      <c r="G507" s="44">
        <f t="shared" ca="1" si="58"/>
        <v>8</v>
      </c>
      <c r="H507" s="44">
        <f t="shared" ca="1" si="59"/>
        <v>4</v>
      </c>
      <c r="I507" s="50">
        <f t="shared" ca="1" si="60"/>
        <v>0.55696826517497122</v>
      </c>
      <c r="J507" s="50" t="e">
        <f t="shared" ca="1" si="61"/>
        <v>#N/A</v>
      </c>
      <c r="K507" s="52">
        <f t="shared" ca="1" si="62"/>
        <v>29.000000000000057</v>
      </c>
      <c r="L507" s="52" t="e">
        <f t="shared" ca="1" si="63"/>
        <v>#N/A</v>
      </c>
      <c r="M507" s="44">
        <f ca="1">AVERAGE($K$4:K507)</f>
        <v>32.091269841269842</v>
      </c>
      <c r="N507" s="44">
        <f ca="1">M507 + 1.96 * _xlfn.STDEV.P($M$4:M507)/SQRT(COUNT($M$4:M507))</f>
        <v>32.126584702832034</v>
      </c>
      <c r="O507" s="44">
        <f ca="1">M507 - 1.96 * _xlfn.STDEV.P($M$4:M507)/SQRT(COUNT($M$4:M507))</f>
        <v>32.05595497970765</v>
      </c>
      <c r="P507" s="44" t="e">
        <f ca="1">AVERAGE($L$4:L507)</f>
        <v>#N/A</v>
      </c>
      <c r="Q507" s="44" t="e">
        <f ca="1">P507 + 1.96 * _xlfn.STDEV.P($P$4:P507)/SQRT(COUNT($P$4:P507))</f>
        <v>#N/A</v>
      </c>
      <c r="R507" s="44" t="e">
        <f ca="1">P507 - 1.96 * _xlfn.STDEV.P($P$4:P507)/SQRT(COUNT($P$4:P507))</f>
        <v>#N/A</v>
      </c>
    </row>
    <row r="508" spans="1:18" ht="14.5" x14ac:dyDescent="0.35">
      <c r="A508" s="47">
        <v>505</v>
      </c>
      <c r="B508" s="48">
        <f t="shared" ca="1" si="56"/>
        <v>0.89438038578118872</v>
      </c>
      <c r="C508" s="49">
        <f ca="1">RANDBETWEEN(0,VLOOKUP($B508,IBusJSQ!$E$6:$G$24,3,TRUE))</f>
        <v>3</v>
      </c>
      <c r="D508" s="44">
        <f ca="1">RANDBETWEEN(0,VLOOKUP($B508,ItrainJSQ!$F$5:$G$9,2,TRUE))</f>
        <v>35285</v>
      </c>
      <c r="E508" s="44" t="e">
        <f ca="1">RANDBETWEEN(0,VLOOKUP($B508,ItrainNP!$G$11:$G$16,2,TRUE))</f>
        <v>#N/A</v>
      </c>
      <c r="F508" s="44">
        <f t="shared" ca="1" si="57"/>
        <v>25</v>
      </c>
      <c r="G508" s="44">
        <f t="shared" ca="1" si="58"/>
        <v>8</v>
      </c>
      <c r="H508" s="44">
        <f t="shared" ca="1" si="59"/>
        <v>5</v>
      </c>
      <c r="I508" s="50">
        <f t="shared" ca="1" si="60"/>
        <v>0.91382483022563321</v>
      </c>
      <c r="J508" s="50" t="e">
        <f t="shared" ca="1" si="61"/>
        <v>#N/A</v>
      </c>
      <c r="K508" s="52">
        <f t="shared" ca="1" si="62"/>
        <v>28.00000000000006</v>
      </c>
      <c r="L508" s="52" t="e">
        <f t="shared" ca="1" si="63"/>
        <v>#N/A</v>
      </c>
      <c r="M508" s="44">
        <f ca="1">AVERAGE($K$4:K508)</f>
        <v>32.083168316831689</v>
      </c>
      <c r="N508" s="44">
        <f ca="1">M508 + 1.96 * _xlfn.STDEV.P($M$4:M508)/SQRT(COUNT($M$4:M508))</f>
        <v>32.118426252435903</v>
      </c>
      <c r="O508" s="44">
        <f ca="1">M508 - 1.96 * _xlfn.STDEV.P($M$4:M508)/SQRT(COUNT($M$4:M508))</f>
        <v>32.047910381227474</v>
      </c>
      <c r="P508" s="44" t="e">
        <f ca="1">AVERAGE($L$4:L508)</f>
        <v>#N/A</v>
      </c>
      <c r="Q508" s="44" t="e">
        <f ca="1">P508 + 1.96 * _xlfn.STDEV.P($P$4:P508)/SQRT(COUNT($P$4:P508))</f>
        <v>#N/A</v>
      </c>
      <c r="R508" s="44" t="e">
        <f ca="1">P508 - 1.96 * _xlfn.STDEV.P($P$4:P508)/SQRT(COUNT($P$4:P508))</f>
        <v>#N/A</v>
      </c>
    </row>
    <row r="509" spans="1:18" ht="14.5" x14ac:dyDescent="0.35">
      <c r="A509" s="47">
        <v>506</v>
      </c>
      <c r="B509" s="48">
        <f t="shared" ca="1" si="56"/>
        <v>0.90274333377963556</v>
      </c>
      <c r="C509" s="49">
        <f ca="1">RANDBETWEEN(0,VLOOKUP($B509,IBusJSQ!$E$6:$G$24,3,TRUE))</f>
        <v>7</v>
      </c>
      <c r="D509" s="44">
        <f ca="1">RANDBETWEEN(0,VLOOKUP($B509,ItrainJSQ!$F$5:$G$9,2,TRUE))</f>
        <v>27958</v>
      </c>
      <c r="E509" s="44" t="e">
        <f ca="1">RANDBETWEEN(0,VLOOKUP($B509,ItrainNP!$G$11:$G$16,2,TRUE))</f>
        <v>#N/A</v>
      </c>
      <c r="F509" s="44">
        <f t="shared" ca="1" si="57"/>
        <v>28</v>
      </c>
      <c r="G509" s="44">
        <f t="shared" ca="1" si="58"/>
        <v>7</v>
      </c>
      <c r="H509" s="44">
        <f t="shared" ca="1" si="59"/>
        <v>4</v>
      </c>
      <c r="I509" s="50">
        <f t="shared" ca="1" si="60"/>
        <v>0.92704888933519114</v>
      </c>
      <c r="J509" s="50" t="e">
        <f t="shared" ca="1" si="61"/>
        <v>#N/A</v>
      </c>
      <c r="K509" s="52">
        <f t="shared" ca="1" si="62"/>
        <v>35.000000000000036</v>
      </c>
      <c r="L509" s="52" t="e">
        <f t="shared" ca="1" si="63"/>
        <v>#N/A</v>
      </c>
      <c r="M509" s="44">
        <f ca="1">AVERAGE($K$4:K509)</f>
        <v>32.088932806324117</v>
      </c>
      <c r="N509" s="44">
        <f ca="1">M509 + 1.96 * _xlfn.STDEV.P($M$4:M509)/SQRT(COUNT($M$4:M509))</f>
        <v>32.124133387600516</v>
      </c>
      <c r="O509" s="44">
        <f ca="1">M509 - 1.96 * _xlfn.STDEV.P($M$4:M509)/SQRT(COUNT($M$4:M509))</f>
        <v>32.053732225047717</v>
      </c>
      <c r="P509" s="44" t="e">
        <f ca="1">AVERAGE($L$4:L509)</f>
        <v>#N/A</v>
      </c>
      <c r="Q509" s="44" t="e">
        <f ca="1">P509 + 1.96 * _xlfn.STDEV.P($P$4:P509)/SQRT(COUNT($P$4:P509))</f>
        <v>#N/A</v>
      </c>
      <c r="R509" s="44" t="e">
        <f ca="1">P509 - 1.96 * _xlfn.STDEV.P($P$4:P509)/SQRT(COUNT($P$4:P509))</f>
        <v>#N/A</v>
      </c>
    </row>
    <row r="510" spans="1:18" ht="14.5" x14ac:dyDescent="0.35">
      <c r="A510" s="47">
        <v>507</v>
      </c>
      <c r="B510" s="48">
        <f t="shared" ca="1" si="56"/>
        <v>0.35993842387205055</v>
      </c>
      <c r="C510" s="49">
        <f ca="1">RANDBETWEEN(0,VLOOKUP($B510,IBusJSQ!$E$6:$G$24,3,TRUE))</f>
        <v>5</v>
      </c>
      <c r="D510" s="44">
        <f ca="1">RANDBETWEEN(0,VLOOKUP($B510,ItrainJSQ!$F$5:$G$9,2,TRUE))</f>
        <v>1</v>
      </c>
      <c r="E510" s="44" t="e">
        <f ca="1">RANDBETWEEN(0,VLOOKUP($B510,ItrainNP!$G$11:$G$16,2,TRUE))</f>
        <v>#N/A</v>
      </c>
      <c r="F510" s="44">
        <f t="shared" ca="1" si="57"/>
        <v>25</v>
      </c>
      <c r="G510" s="44">
        <f t="shared" ca="1" si="58"/>
        <v>8</v>
      </c>
      <c r="H510" s="44">
        <f t="shared" ca="1" si="59"/>
        <v>5</v>
      </c>
      <c r="I510" s="50">
        <f t="shared" ca="1" si="60"/>
        <v>0.38077175720538387</v>
      </c>
      <c r="J510" s="50" t="e">
        <f t="shared" ca="1" si="61"/>
        <v>#N/A</v>
      </c>
      <c r="K510" s="52">
        <f t="shared" ca="1" si="62"/>
        <v>29.999999999999972</v>
      </c>
      <c r="L510" s="52" t="e">
        <f t="shared" ca="1" si="63"/>
        <v>#N/A</v>
      </c>
      <c r="M510" s="44">
        <f ca="1">AVERAGE($K$4:K510)</f>
        <v>32.084812623274168</v>
      </c>
      <c r="N510" s="44">
        <f ca="1">M510 + 1.96 * _xlfn.STDEV.P($M$4:M510)/SQRT(COUNT($M$4:M510))</f>
        <v>32.119956447343931</v>
      </c>
      <c r="O510" s="44">
        <f ca="1">M510 - 1.96 * _xlfn.STDEV.P($M$4:M510)/SQRT(COUNT($M$4:M510))</f>
        <v>32.049668799204404</v>
      </c>
      <c r="P510" s="44" t="e">
        <f ca="1">AVERAGE($L$4:L510)</f>
        <v>#N/A</v>
      </c>
      <c r="Q510" s="44" t="e">
        <f ca="1">P510 + 1.96 * _xlfn.STDEV.P($P$4:P510)/SQRT(COUNT($P$4:P510))</f>
        <v>#N/A</v>
      </c>
      <c r="R510" s="44" t="e">
        <f ca="1">P510 - 1.96 * _xlfn.STDEV.P($P$4:P510)/SQRT(COUNT($P$4:P510))</f>
        <v>#N/A</v>
      </c>
    </row>
    <row r="511" spans="1:18" ht="14.5" x14ac:dyDescent="0.35">
      <c r="A511" s="47">
        <v>508</v>
      </c>
      <c r="B511" s="48">
        <f t="shared" ca="1" si="56"/>
        <v>0.54870110941301276</v>
      </c>
      <c r="C511" s="49">
        <f ca="1">RANDBETWEEN(0,VLOOKUP($B511,IBusJSQ!$E$6:$G$24,3,TRUE))</f>
        <v>8</v>
      </c>
      <c r="D511" s="44">
        <f ca="1">RANDBETWEEN(0,VLOOKUP($B511,ItrainJSQ!$F$5:$G$9,2,TRUE))</f>
        <v>0</v>
      </c>
      <c r="E511" s="44" t="e">
        <f ca="1">RANDBETWEEN(0,VLOOKUP($B511,ItrainNP!$G$11:$G$16,2,TRUE))</f>
        <v>#N/A</v>
      </c>
      <c r="F511" s="44">
        <f t="shared" ca="1" si="57"/>
        <v>27</v>
      </c>
      <c r="G511" s="44">
        <f t="shared" ca="1" si="58"/>
        <v>8</v>
      </c>
      <c r="H511" s="44">
        <f t="shared" ca="1" si="59"/>
        <v>4</v>
      </c>
      <c r="I511" s="50">
        <f t="shared" ca="1" si="60"/>
        <v>0.57300666496856834</v>
      </c>
      <c r="J511" s="50" t="e">
        <f t="shared" ca="1" si="61"/>
        <v>#N/A</v>
      </c>
      <c r="K511" s="52">
        <f t="shared" ca="1" si="62"/>
        <v>35.000000000000036</v>
      </c>
      <c r="L511" s="52" t="e">
        <f t="shared" ca="1" si="63"/>
        <v>#N/A</v>
      </c>
      <c r="M511" s="44">
        <f ca="1">AVERAGE($K$4:K511)</f>
        <v>32.090551181102363</v>
      </c>
      <c r="N511" s="44">
        <f ca="1">M511 + 1.96 * _xlfn.STDEV.P($M$4:M511)/SQRT(COUNT($M$4:M511))</f>
        <v>32.125637831509344</v>
      </c>
      <c r="O511" s="44">
        <f ca="1">M511 - 1.96 * _xlfn.STDEV.P($M$4:M511)/SQRT(COUNT($M$4:M511))</f>
        <v>32.055464530695382</v>
      </c>
      <c r="P511" s="44" t="e">
        <f ca="1">AVERAGE($L$4:L511)</f>
        <v>#N/A</v>
      </c>
      <c r="Q511" s="44" t="e">
        <f ca="1">P511 + 1.96 * _xlfn.STDEV.P($P$4:P511)/SQRT(COUNT($P$4:P511))</f>
        <v>#N/A</v>
      </c>
      <c r="R511" s="44" t="e">
        <f ca="1">P511 - 1.96 * _xlfn.STDEV.P($P$4:P511)/SQRT(COUNT($P$4:P511))</f>
        <v>#N/A</v>
      </c>
    </row>
    <row r="512" spans="1:18" ht="14.5" x14ac:dyDescent="0.35">
      <c r="A512" s="47">
        <v>509</v>
      </c>
      <c r="B512" s="48">
        <f t="shared" ca="1" si="56"/>
        <v>0.81209123704572561</v>
      </c>
      <c r="C512" s="49">
        <f ca="1">RANDBETWEEN(0,VLOOKUP($B512,IBusJSQ!$E$6:$G$24,3,TRUE))</f>
        <v>10</v>
      </c>
      <c r="D512" s="44">
        <f ca="1">RANDBETWEEN(0,VLOOKUP($B512,ItrainJSQ!$F$5:$G$9,2,TRUE))</f>
        <v>22123</v>
      </c>
      <c r="E512" s="44" t="e">
        <f ca="1">RANDBETWEEN(0,VLOOKUP($B512,ItrainNP!$G$11:$G$16,2,TRUE))</f>
        <v>#N/A</v>
      </c>
      <c r="F512" s="44">
        <f t="shared" ca="1" si="57"/>
        <v>24</v>
      </c>
      <c r="G512" s="44">
        <f t="shared" ca="1" si="58"/>
        <v>8</v>
      </c>
      <c r="H512" s="44">
        <f t="shared" ca="1" si="59"/>
        <v>4</v>
      </c>
      <c r="I512" s="50">
        <f t="shared" ca="1" si="60"/>
        <v>0.83570234815683675</v>
      </c>
      <c r="J512" s="50" t="e">
        <f t="shared" ca="1" si="61"/>
        <v>#N/A</v>
      </c>
      <c r="K512" s="52">
        <f t="shared" ca="1" si="62"/>
        <v>34.000000000000043</v>
      </c>
      <c r="L512" s="52" t="e">
        <f t="shared" ca="1" si="63"/>
        <v>#N/A</v>
      </c>
      <c r="M512" s="44">
        <f ca="1">AVERAGE($K$4:K512)</f>
        <v>32.094302554027507</v>
      </c>
      <c r="N512" s="44">
        <f ca="1">M512 + 1.96 * _xlfn.STDEV.P($M$4:M512)/SQRT(COUNT($M$4:M512))</f>
        <v>32.129331830593152</v>
      </c>
      <c r="O512" s="44">
        <f ca="1">M512 - 1.96 * _xlfn.STDEV.P($M$4:M512)/SQRT(COUNT($M$4:M512))</f>
        <v>32.059273277461863</v>
      </c>
      <c r="P512" s="44" t="e">
        <f ca="1">AVERAGE($L$4:L512)</f>
        <v>#N/A</v>
      </c>
      <c r="Q512" s="44" t="e">
        <f ca="1">P512 + 1.96 * _xlfn.STDEV.P($P$4:P512)/SQRT(COUNT($P$4:P512))</f>
        <v>#N/A</v>
      </c>
      <c r="R512" s="44" t="e">
        <f ca="1">P512 - 1.96 * _xlfn.STDEV.P($P$4:P512)/SQRT(COUNT($P$4:P512))</f>
        <v>#N/A</v>
      </c>
    </row>
    <row r="513" spans="1:18" ht="14.5" x14ac:dyDescent="0.35">
      <c r="A513" s="47">
        <v>510</v>
      </c>
      <c r="B513" s="48">
        <f t="shared" ca="1" si="56"/>
        <v>0.90139041985243651</v>
      </c>
      <c r="C513" s="49">
        <f ca="1">RANDBETWEEN(0,VLOOKUP($B513,IBusJSQ!$E$6:$G$24,3,TRUE))</f>
        <v>11</v>
      </c>
      <c r="D513" s="44">
        <f ca="1">RANDBETWEEN(0,VLOOKUP($B513,ItrainJSQ!$F$5:$G$9,2,TRUE))</f>
        <v>23975</v>
      </c>
      <c r="E513" s="44" t="e">
        <f ca="1">RANDBETWEEN(0,VLOOKUP($B513,ItrainNP!$G$11:$G$16,2,TRUE))</f>
        <v>#N/A</v>
      </c>
      <c r="F513" s="44">
        <f t="shared" ca="1" si="57"/>
        <v>27</v>
      </c>
      <c r="G513" s="44">
        <f t="shared" ca="1" si="58"/>
        <v>7</v>
      </c>
      <c r="H513" s="44">
        <f t="shared" ca="1" si="59"/>
        <v>4</v>
      </c>
      <c r="I513" s="50">
        <f t="shared" ca="1" si="60"/>
        <v>0.92777930874132541</v>
      </c>
      <c r="J513" s="50" t="e">
        <f t="shared" ca="1" si="61"/>
        <v>#N/A</v>
      </c>
      <c r="K513" s="52">
        <f t="shared" ca="1" si="62"/>
        <v>38.000000000000028</v>
      </c>
      <c r="L513" s="52" t="e">
        <f t="shared" ca="1" si="63"/>
        <v>#N/A</v>
      </c>
      <c r="M513" s="44">
        <f ca="1">AVERAGE($K$4:K513)</f>
        <v>32.10588235294118</v>
      </c>
      <c r="N513" s="44">
        <f ca="1">M513 + 1.96 * _xlfn.STDEV.P($M$4:M513)/SQRT(COUNT($M$4:M513))</f>
        <v>32.140853320464693</v>
      </c>
      <c r="O513" s="44">
        <f ca="1">M513 - 1.96 * _xlfn.STDEV.P($M$4:M513)/SQRT(COUNT($M$4:M513))</f>
        <v>32.070911385417666</v>
      </c>
      <c r="P513" s="44" t="e">
        <f ca="1">AVERAGE($L$4:L513)</f>
        <v>#N/A</v>
      </c>
      <c r="Q513" s="44" t="e">
        <f ca="1">P513 + 1.96 * _xlfn.STDEV.P($P$4:P513)/SQRT(COUNT($P$4:P513))</f>
        <v>#N/A</v>
      </c>
      <c r="R513" s="44" t="e">
        <f ca="1">P513 - 1.96 * _xlfn.STDEV.P($P$4:P513)/SQRT(COUNT($P$4:P513))</f>
        <v>#N/A</v>
      </c>
    </row>
    <row r="514" spans="1:18" ht="14.5" x14ac:dyDescent="0.35">
      <c r="A514" s="47">
        <v>511</v>
      </c>
      <c r="B514" s="48">
        <f t="shared" ca="1" si="56"/>
        <v>0.47670168334471941</v>
      </c>
      <c r="C514" s="49">
        <f ca="1">RANDBETWEEN(0,VLOOKUP($B514,IBusJSQ!$E$6:$G$24,3,TRUE))</f>
        <v>5</v>
      </c>
      <c r="D514" s="44">
        <f ca="1">RANDBETWEEN(0,VLOOKUP($B514,ItrainJSQ!$F$5:$G$9,2,TRUE))</f>
        <v>4</v>
      </c>
      <c r="E514" s="44" t="e">
        <f ca="1">RANDBETWEEN(0,VLOOKUP($B514,ItrainNP!$G$11:$G$16,2,TRUE))</f>
        <v>#N/A</v>
      </c>
      <c r="F514" s="44">
        <f t="shared" ca="1" si="57"/>
        <v>28</v>
      </c>
      <c r="G514" s="44">
        <f t="shared" ca="1" si="58"/>
        <v>8</v>
      </c>
      <c r="H514" s="44">
        <f t="shared" ca="1" si="59"/>
        <v>4</v>
      </c>
      <c r="I514" s="50">
        <f t="shared" ca="1" si="60"/>
        <v>0.4996183500113861</v>
      </c>
      <c r="J514" s="50" t="e">
        <f t="shared" ca="1" si="61"/>
        <v>#N/A</v>
      </c>
      <c r="K514" s="52">
        <f t="shared" ca="1" si="62"/>
        <v>33.000000000000043</v>
      </c>
      <c r="L514" s="52" t="e">
        <f t="shared" ca="1" si="63"/>
        <v>#N/A</v>
      </c>
      <c r="M514" s="44">
        <f ca="1">AVERAGE($K$4:K514)</f>
        <v>32.107632093933468</v>
      </c>
      <c r="N514" s="44">
        <f ca="1">M514 + 1.96 * _xlfn.STDEV.P($M$4:M514)/SQRT(COUNT($M$4:M514))</f>
        <v>32.142544774743769</v>
      </c>
      <c r="O514" s="44">
        <f ca="1">M514 - 1.96 * _xlfn.STDEV.P($M$4:M514)/SQRT(COUNT($M$4:M514))</f>
        <v>32.072719413123167</v>
      </c>
      <c r="P514" s="44" t="e">
        <f ca="1">AVERAGE($L$4:L514)</f>
        <v>#N/A</v>
      </c>
      <c r="Q514" s="44" t="e">
        <f ca="1">P514 + 1.96 * _xlfn.STDEV.P($P$4:P514)/SQRT(COUNT($P$4:P514))</f>
        <v>#N/A</v>
      </c>
      <c r="R514" s="44" t="e">
        <f ca="1">P514 - 1.96 * _xlfn.STDEV.P($P$4:P514)/SQRT(COUNT($P$4:P514))</f>
        <v>#N/A</v>
      </c>
    </row>
    <row r="515" spans="1:18" ht="14.5" x14ac:dyDescent="0.35">
      <c r="A515" s="47">
        <v>512</v>
      </c>
      <c r="B515" s="48">
        <f t="shared" ca="1" si="56"/>
        <v>0.47508065014886069</v>
      </c>
      <c r="C515" s="49">
        <f ca="1">RANDBETWEEN(0,VLOOKUP($B515,IBusJSQ!$E$6:$G$24,3,TRUE))</f>
        <v>2</v>
      </c>
      <c r="D515" s="44">
        <f ca="1">RANDBETWEEN(0,VLOOKUP($B515,ItrainJSQ!$F$5:$G$9,2,TRUE))</f>
        <v>4</v>
      </c>
      <c r="E515" s="44" t="e">
        <f ca="1">RANDBETWEEN(0,VLOOKUP($B515,ItrainNP!$G$11:$G$16,2,TRUE))</f>
        <v>#N/A</v>
      </c>
      <c r="F515" s="44">
        <f t="shared" ca="1" si="57"/>
        <v>29</v>
      </c>
      <c r="G515" s="44">
        <f t="shared" ca="1" si="58"/>
        <v>7</v>
      </c>
      <c r="H515" s="44">
        <f t="shared" ca="1" si="59"/>
        <v>5</v>
      </c>
      <c r="I515" s="50">
        <f t="shared" ca="1" si="60"/>
        <v>0.49660842792663845</v>
      </c>
      <c r="J515" s="50" t="e">
        <f t="shared" ca="1" si="61"/>
        <v>#N/A</v>
      </c>
      <c r="K515" s="52">
        <f t="shared" ca="1" si="62"/>
        <v>30.999999999999972</v>
      </c>
      <c r="L515" s="52" t="e">
        <f t="shared" ca="1" si="63"/>
        <v>#N/A</v>
      </c>
      <c r="M515" s="44">
        <f ca="1">AVERAGE($K$4:K515)</f>
        <v>32.105468750000007</v>
      </c>
      <c r="N515" s="44">
        <f ca="1">M515 + 1.96 * _xlfn.STDEV.P($M$4:M515)/SQRT(COUNT($M$4:M515))</f>
        <v>32.140323529299089</v>
      </c>
      <c r="O515" s="44">
        <f ca="1">M515 - 1.96 * _xlfn.STDEV.P($M$4:M515)/SQRT(COUNT($M$4:M515))</f>
        <v>32.070613970700926</v>
      </c>
      <c r="P515" s="44" t="e">
        <f ca="1">AVERAGE($L$4:L515)</f>
        <v>#N/A</v>
      </c>
      <c r="Q515" s="44" t="e">
        <f ca="1">P515 + 1.96 * _xlfn.STDEV.P($P$4:P515)/SQRT(COUNT($P$4:P515))</f>
        <v>#N/A</v>
      </c>
      <c r="R515" s="44" t="e">
        <f ca="1">P515 - 1.96 * _xlfn.STDEV.P($P$4:P515)/SQRT(COUNT($P$4:P515))</f>
        <v>#N/A</v>
      </c>
    </row>
    <row r="516" spans="1:18" ht="14.5" x14ac:dyDescent="0.35">
      <c r="A516" s="47">
        <v>513</v>
      </c>
      <c r="B516" s="48">
        <f t="shared" ref="B516:B579" ca="1" si="64">RAND()*($G$1-$E$1)+$E$1</f>
        <v>0.6976911691509039</v>
      </c>
      <c r="C516" s="49">
        <f ca="1">RANDBETWEEN(0,VLOOKUP($B516,IBusJSQ!$E$6:$G$24,3,TRUE))</f>
        <v>1</v>
      </c>
      <c r="D516" s="44">
        <f ca="1">RANDBETWEEN(0,VLOOKUP($B516,ItrainJSQ!$F$5:$G$9,2,TRUE))</f>
        <v>4</v>
      </c>
      <c r="E516" s="44" t="e">
        <f ca="1">RANDBETWEEN(0,VLOOKUP($B516,ItrainNP!$G$11:$G$16,2,TRUE))</f>
        <v>#N/A</v>
      </c>
      <c r="F516" s="44">
        <f t="shared" ca="1" si="57"/>
        <v>25</v>
      </c>
      <c r="G516" s="44">
        <f t="shared" ca="1" si="58"/>
        <v>7</v>
      </c>
      <c r="H516" s="44">
        <f t="shared" ca="1" si="59"/>
        <v>5</v>
      </c>
      <c r="I516" s="50">
        <f t="shared" ca="1" si="60"/>
        <v>0.7157467247064595</v>
      </c>
      <c r="J516" s="50" t="e">
        <f t="shared" ca="1" si="61"/>
        <v>#N/A</v>
      </c>
      <c r="K516" s="52">
        <f t="shared" ca="1" si="62"/>
        <v>26.000000000000068</v>
      </c>
      <c r="L516" s="52" t="e">
        <f t="shared" ca="1" si="63"/>
        <v>#N/A</v>
      </c>
      <c r="M516" s="44">
        <f ca="1">AVERAGE($K$4:K516)</f>
        <v>32.093567251461998</v>
      </c>
      <c r="N516" s="44">
        <f ca="1">M516 + 1.96 * _xlfn.STDEV.P($M$4:M516)/SQRT(COUNT($M$4:M516))</f>
        <v>32.128365442723599</v>
      </c>
      <c r="O516" s="44">
        <f ca="1">M516 - 1.96 * _xlfn.STDEV.P($M$4:M516)/SQRT(COUNT($M$4:M516))</f>
        <v>32.058769060200397</v>
      </c>
      <c r="P516" s="44" t="e">
        <f ca="1">AVERAGE($L$4:L516)</f>
        <v>#N/A</v>
      </c>
      <c r="Q516" s="44" t="e">
        <f ca="1">P516 + 1.96 * _xlfn.STDEV.P($P$4:P516)/SQRT(COUNT($P$4:P516))</f>
        <v>#N/A</v>
      </c>
      <c r="R516" s="44" t="e">
        <f ca="1">P516 - 1.96 * _xlfn.STDEV.P($P$4:P516)/SQRT(COUNT($P$4:P516))</f>
        <v>#N/A</v>
      </c>
    </row>
    <row r="517" spans="1:18" ht="14.5" x14ac:dyDescent="0.35">
      <c r="A517" s="47">
        <v>514</v>
      </c>
      <c r="B517" s="48">
        <f t="shared" ca="1" si="64"/>
        <v>0.86664728044910921</v>
      </c>
      <c r="C517" s="49">
        <f ca="1">RANDBETWEEN(0,VLOOKUP($B517,IBusJSQ!$E$6:$G$24,3,TRUE))</f>
        <v>11</v>
      </c>
      <c r="D517" s="44">
        <f ca="1">RANDBETWEEN(0,VLOOKUP($B517,ItrainJSQ!$F$5:$G$9,2,TRUE))</f>
        <v>12870</v>
      </c>
      <c r="E517" s="44" t="e">
        <f ca="1">RANDBETWEEN(0,VLOOKUP($B517,ItrainNP!$G$11:$G$16,2,TRUE))</f>
        <v>#N/A</v>
      </c>
      <c r="F517" s="44">
        <f t="shared" ref="F517:F580" ca="1" si="65">RANDBETWEEN(24,29)</f>
        <v>26</v>
      </c>
      <c r="G517" s="44">
        <f t="shared" ref="G517:G580" ca="1" si="66">RANDBETWEEN(7,8)</f>
        <v>7</v>
      </c>
      <c r="H517" s="44">
        <f t="shared" ref="H517:H580" ca="1" si="67">RANDBETWEEN(4,5)</f>
        <v>4</v>
      </c>
      <c r="I517" s="50">
        <f t="shared" ref="I517:I580" ca="1" si="68">B517+TIMEVALUE("00:"&amp;(C517+F517))</f>
        <v>0.89234172489355368</v>
      </c>
      <c r="J517" s="50" t="e">
        <f t="shared" ref="J517:J580" ca="1" si="69">B517+TIMEVALUE("00:"&amp;(D517+G517+E517+H517))</f>
        <v>#N/A</v>
      </c>
      <c r="K517" s="52">
        <f t="shared" ref="K517:K580" ca="1" si="70">(I517-B517)*24*60</f>
        <v>37.000000000000028</v>
      </c>
      <c r="L517" s="52" t="e">
        <f t="shared" ref="L517:L580" ca="1" si="71">(J517-B517)*24*60</f>
        <v>#N/A</v>
      </c>
      <c r="M517" s="44">
        <f ca="1">AVERAGE($K$4:K517)</f>
        <v>32.103112840466935</v>
      </c>
      <c r="N517" s="44">
        <f ca="1">M517 + 1.96 * _xlfn.STDEV.P($M$4:M517)/SQRT(COUNT($M$4:M517))</f>
        <v>32.137853708337886</v>
      </c>
      <c r="O517" s="44">
        <f ca="1">M517 - 1.96 * _xlfn.STDEV.P($M$4:M517)/SQRT(COUNT($M$4:M517))</f>
        <v>32.068371972595983</v>
      </c>
      <c r="P517" s="44" t="e">
        <f ca="1">AVERAGE($L$4:L517)</f>
        <v>#N/A</v>
      </c>
      <c r="Q517" s="44" t="e">
        <f ca="1">P517 + 1.96 * _xlfn.STDEV.P($P$4:P517)/SQRT(COUNT($P$4:P517))</f>
        <v>#N/A</v>
      </c>
      <c r="R517" s="44" t="e">
        <f ca="1">P517 - 1.96 * _xlfn.STDEV.P($P$4:P517)/SQRT(COUNT($P$4:P517))</f>
        <v>#N/A</v>
      </c>
    </row>
    <row r="518" spans="1:18" ht="14.5" x14ac:dyDescent="0.35">
      <c r="A518" s="47">
        <v>515</v>
      </c>
      <c r="B518" s="48">
        <f t="shared" ca="1" si="64"/>
        <v>0.59833539971809646</v>
      </c>
      <c r="C518" s="49">
        <f ca="1">RANDBETWEEN(0,VLOOKUP($B518,IBusJSQ!$E$6:$G$24,3,TRUE))</f>
        <v>1</v>
      </c>
      <c r="D518" s="44">
        <f ca="1">RANDBETWEEN(0,VLOOKUP($B518,ItrainJSQ!$F$5:$G$9,2,TRUE))</f>
        <v>3</v>
      </c>
      <c r="E518" s="44" t="e">
        <f ca="1">RANDBETWEEN(0,VLOOKUP($B518,ItrainNP!$G$11:$G$16,2,TRUE))</f>
        <v>#N/A</v>
      </c>
      <c r="F518" s="44">
        <f t="shared" ca="1" si="65"/>
        <v>29</v>
      </c>
      <c r="G518" s="44">
        <f t="shared" ca="1" si="66"/>
        <v>8</v>
      </c>
      <c r="H518" s="44">
        <f t="shared" ca="1" si="67"/>
        <v>4</v>
      </c>
      <c r="I518" s="50">
        <f t="shared" ca="1" si="68"/>
        <v>0.61916873305142983</v>
      </c>
      <c r="J518" s="50" t="e">
        <f t="shared" ca="1" si="69"/>
        <v>#N/A</v>
      </c>
      <c r="K518" s="52">
        <f t="shared" ca="1" si="70"/>
        <v>30.000000000000053</v>
      </c>
      <c r="L518" s="52" t="e">
        <f t="shared" ca="1" si="71"/>
        <v>#N/A</v>
      </c>
      <c r="M518" s="44">
        <f ca="1">AVERAGE($K$4:K518)</f>
        <v>32.099029126213601</v>
      </c>
      <c r="N518" s="44">
        <f ca="1">M518 + 1.96 * _xlfn.STDEV.P($M$4:M518)/SQRT(COUNT($M$4:M518))</f>
        <v>32.133713232114303</v>
      </c>
      <c r="O518" s="44">
        <f ca="1">M518 - 1.96 * _xlfn.STDEV.P($M$4:M518)/SQRT(COUNT($M$4:M518))</f>
        <v>32.064345020312899</v>
      </c>
      <c r="P518" s="44" t="e">
        <f ca="1">AVERAGE($L$4:L518)</f>
        <v>#N/A</v>
      </c>
      <c r="Q518" s="44" t="e">
        <f ca="1">P518 + 1.96 * _xlfn.STDEV.P($P$4:P518)/SQRT(COUNT($P$4:P518))</f>
        <v>#N/A</v>
      </c>
      <c r="R518" s="44" t="e">
        <f ca="1">P518 - 1.96 * _xlfn.STDEV.P($P$4:P518)/SQRT(COUNT($P$4:P518))</f>
        <v>#N/A</v>
      </c>
    </row>
    <row r="519" spans="1:18" ht="14.5" x14ac:dyDescent="0.35">
      <c r="A519" s="47">
        <v>516</v>
      </c>
      <c r="B519" s="48">
        <f t="shared" ca="1" si="64"/>
        <v>0.73924249283773347</v>
      </c>
      <c r="C519" s="49">
        <f ca="1">RANDBETWEEN(0,VLOOKUP($B519,IBusJSQ!$E$6:$G$24,3,TRUE))</f>
        <v>2</v>
      </c>
      <c r="D519" s="44">
        <f ca="1">RANDBETWEEN(0,VLOOKUP($B519,ItrainJSQ!$F$5:$G$9,2,TRUE))</f>
        <v>306</v>
      </c>
      <c r="E519" s="44" t="e">
        <f ca="1">RANDBETWEEN(0,VLOOKUP($B519,ItrainNP!$G$11:$G$16,2,TRUE))</f>
        <v>#N/A</v>
      </c>
      <c r="F519" s="44">
        <f t="shared" ca="1" si="65"/>
        <v>26</v>
      </c>
      <c r="G519" s="44">
        <f t="shared" ca="1" si="66"/>
        <v>8</v>
      </c>
      <c r="H519" s="44">
        <f t="shared" ca="1" si="67"/>
        <v>4</v>
      </c>
      <c r="I519" s="50">
        <f t="shared" ca="1" si="68"/>
        <v>0.75868693728217795</v>
      </c>
      <c r="J519" s="50" t="e">
        <f t="shared" ca="1" si="69"/>
        <v>#N/A</v>
      </c>
      <c r="K519" s="52">
        <f t="shared" ca="1" si="70"/>
        <v>28.00000000000006</v>
      </c>
      <c r="L519" s="52" t="e">
        <f t="shared" ca="1" si="71"/>
        <v>#N/A</v>
      </c>
      <c r="M519" s="44">
        <f ca="1">AVERAGE($K$4:K519)</f>
        <v>32.091085271317837</v>
      </c>
      <c r="N519" s="44">
        <f ca="1">M519 + 1.96 * _xlfn.STDEV.P($M$4:M519)/SQRT(COUNT($M$4:M519))</f>
        <v>32.12571355062822</v>
      </c>
      <c r="O519" s="44">
        <f ca="1">M519 - 1.96 * _xlfn.STDEV.P($M$4:M519)/SQRT(COUNT($M$4:M519))</f>
        <v>32.056456992007455</v>
      </c>
      <c r="P519" s="44" t="e">
        <f ca="1">AVERAGE($L$4:L519)</f>
        <v>#N/A</v>
      </c>
      <c r="Q519" s="44" t="e">
        <f ca="1">P519 + 1.96 * _xlfn.STDEV.P($P$4:P519)/SQRT(COUNT($P$4:P519))</f>
        <v>#N/A</v>
      </c>
      <c r="R519" s="44" t="e">
        <f ca="1">P519 - 1.96 * _xlfn.STDEV.P($P$4:P519)/SQRT(COUNT($P$4:P519))</f>
        <v>#N/A</v>
      </c>
    </row>
    <row r="520" spans="1:18" ht="14.5" x14ac:dyDescent="0.35">
      <c r="A520" s="47">
        <v>517</v>
      </c>
      <c r="B520" s="48">
        <f t="shared" ca="1" si="64"/>
        <v>0.8653303945252222</v>
      </c>
      <c r="C520" s="49">
        <f ca="1">RANDBETWEEN(0,VLOOKUP($B520,IBusJSQ!$E$6:$G$24,3,TRUE))</f>
        <v>2</v>
      </c>
      <c r="D520" s="44">
        <f ca="1">RANDBETWEEN(0,VLOOKUP($B520,ItrainJSQ!$F$5:$G$9,2,TRUE))</f>
        <v>30042</v>
      </c>
      <c r="E520" s="44" t="e">
        <f ca="1">RANDBETWEEN(0,VLOOKUP($B520,ItrainNP!$G$11:$G$16,2,TRUE))</f>
        <v>#N/A</v>
      </c>
      <c r="F520" s="44">
        <f t="shared" ca="1" si="65"/>
        <v>26</v>
      </c>
      <c r="G520" s="44">
        <f t="shared" ca="1" si="66"/>
        <v>8</v>
      </c>
      <c r="H520" s="44">
        <f t="shared" ca="1" si="67"/>
        <v>4</v>
      </c>
      <c r="I520" s="50">
        <f t="shared" ca="1" si="68"/>
        <v>0.88477483896966669</v>
      </c>
      <c r="J520" s="50" t="e">
        <f t="shared" ca="1" si="69"/>
        <v>#N/A</v>
      </c>
      <c r="K520" s="52">
        <f t="shared" ca="1" si="70"/>
        <v>28.00000000000006</v>
      </c>
      <c r="L520" s="52" t="e">
        <f t="shared" ca="1" si="71"/>
        <v>#N/A</v>
      </c>
      <c r="M520" s="44">
        <f ca="1">AVERAGE($K$4:K520)</f>
        <v>32.083172147001939</v>
      </c>
      <c r="N520" s="44">
        <f ca="1">M520 + 1.96 * _xlfn.STDEV.P($M$4:M520)/SQRT(COUNT($M$4:M520))</f>
        <v>32.117745547887004</v>
      </c>
      <c r="O520" s="44">
        <f ca="1">M520 - 1.96 * _xlfn.STDEV.P($M$4:M520)/SQRT(COUNT($M$4:M520))</f>
        <v>32.048598746116873</v>
      </c>
      <c r="P520" s="44" t="e">
        <f ca="1">AVERAGE($L$4:L520)</f>
        <v>#N/A</v>
      </c>
      <c r="Q520" s="44" t="e">
        <f ca="1">P520 + 1.96 * _xlfn.STDEV.P($P$4:P520)/SQRT(COUNT($P$4:P520))</f>
        <v>#N/A</v>
      </c>
      <c r="R520" s="44" t="e">
        <f ca="1">P520 - 1.96 * _xlfn.STDEV.P($P$4:P520)/SQRT(COUNT($P$4:P520))</f>
        <v>#N/A</v>
      </c>
    </row>
    <row r="521" spans="1:18" ht="14.5" x14ac:dyDescent="0.35">
      <c r="A521" s="47">
        <v>518</v>
      </c>
      <c r="B521" s="48">
        <f t="shared" ca="1" si="64"/>
        <v>0.38363493010774274</v>
      </c>
      <c r="C521" s="49">
        <f ca="1">RANDBETWEEN(0,VLOOKUP($B521,IBusJSQ!$E$6:$G$24,3,TRUE))</f>
        <v>4</v>
      </c>
      <c r="D521" s="44">
        <f ca="1">RANDBETWEEN(0,VLOOKUP($B521,ItrainJSQ!$F$5:$G$9,2,TRUE))</f>
        <v>1</v>
      </c>
      <c r="E521" s="44" t="e">
        <f ca="1">RANDBETWEEN(0,VLOOKUP($B521,ItrainNP!$G$11:$G$16,2,TRUE))</f>
        <v>#N/A</v>
      </c>
      <c r="F521" s="44">
        <f t="shared" ca="1" si="65"/>
        <v>25</v>
      </c>
      <c r="G521" s="44">
        <f t="shared" ca="1" si="66"/>
        <v>8</v>
      </c>
      <c r="H521" s="44">
        <f t="shared" ca="1" si="67"/>
        <v>5</v>
      </c>
      <c r="I521" s="50">
        <f t="shared" ca="1" si="68"/>
        <v>0.40377381899663162</v>
      </c>
      <c r="J521" s="50" t="e">
        <f t="shared" ca="1" si="69"/>
        <v>#N/A</v>
      </c>
      <c r="K521" s="52">
        <f t="shared" ca="1" si="70"/>
        <v>28.999999999999979</v>
      </c>
      <c r="L521" s="52" t="e">
        <f t="shared" ca="1" si="71"/>
        <v>#N/A</v>
      </c>
      <c r="M521" s="44">
        <f ca="1">AVERAGE($K$4:K521)</f>
        <v>32.077220077220083</v>
      </c>
      <c r="N521" s="44">
        <f ca="1">M521 + 1.96 * _xlfn.STDEV.P($M$4:M521)/SQRT(COUNT($M$4:M521))</f>
        <v>32.111739361938383</v>
      </c>
      <c r="O521" s="44">
        <f ca="1">M521 - 1.96 * _xlfn.STDEV.P($M$4:M521)/SQRT(COUNT($M$4:M521))</f>
        <v>32.042700792501783</v>
      </c>
      <c r="P521" s="44" t="e">
        <f ca="1">AVERAGE($L$4:L521)</f>
        <v>#N/A</v>
      </c>
      <c r="Q521" s="44" t="e">
        <f ca="1">P521 + 1.96 * _xlfn.STDEV.P($P$4:P521)/SQRT(COUNT($P$4:P521))</f>
        <v>#N/A</v>
      </c>
      <c r="R521" s="44" t="e">
        <f ca="1">P521 - 1.96 * _xlfn.STDEV.P($P$4:P521)/SQRT(COUNT($P$4:P521))</f>
        <v>#N/A</v>
      </c>
    </row>
    <row r="522" spans="1:18" ht="14.5" x14ac:dyDescent="0.35">
      <c r="A522" s="47">
        <v>519</v>
      </c>
      <c r="B522" s="48">
        <f t="shared" ca="1" si="64"/>
        <v>0.58428714362526868</v>
      </c>
      <c r="C522" s="49">
        <f ca="1">RANDBETWEEN(0,VLOOKUP($B522,IBusJSQ!$E$6:$G$24,3,TRUE))</f>
        <v>6</v>
      </c>
      <c r="D522" s="44">
        <f ca="1">RANDBETWEEN(0,VLOOKUP($B522,ItrainJSQ!$F$5:$G$9,2,TRUE))</f>
        <v>0</v>
      </c>
      <c r="E522" s="44" t="e">
        <f ca="1">RANDBETWEEN(0,VLOOKUP($B522,ItrainNP!$G$11:$G$16,2,TRUE))</f>
        <v>#N/A</v>
      </c>
      <c r="F522" s="44">
        <f t="shared" ca="1" si="65"/>
        <v>28</v>
      </c>
      <c r="G522" s="44">
        <f t="shared" ca="1" si="66"/>
        <v>8</v>
      </c>
      <c r="H522" s="44">
        <f t="shared" ca="1" si="67"/>
        <v>5</v>
      </c>
      <c r="I522" s="50">
        <f t="shared" ca="1" si="68"/>
        <v>0.60789825473637982</v>
      </c>
      <c r="J522" s="50" t="e">
        <f t="shared" ca="1" si="69"/>
        <v>#N/A</v>
      </c>
      <c r="K522" s="52">
        <f t="shared" ca="1" si="70"/>
        <v>34.000000000000043</v>
      </c>
      <c r="L522" s="52" t="e">
        <f t="shared" ca="1" si="71"/>
        <v>#N/A</v>
      </c>
      <c r="M522" s="44">
        <f ca="1">AVERAGE($K$4:K522)</f>
        <v>32.08092485549134</v>
      </c>
      <c r="N522" s="44">
        <f ca="1">M522 + 1.96 * _xlfn.STDEV.P($M$4:M522)/SQRT(COUNT($M$4:M522))</f>
        <v>32.115389805088</v>
      </c>
      <c r="O522" s="44">
        <f ca="1">M522 - 1.96 * _xlfn.STDEV.P($M$4:M522)/SQRT(COUNT($M$4:M522))</f>
        <v>32.046459905894679</v>
      </c>
      <c r="P522" s="44" t="e">
        <f ca="1">AVERAGE($L$4:L522)</f>
        <v>#N/A</v>
      </c>
      <c r="Q522" s="44" t="e">
        <f ca="1">P522 + 1.96 * _xlfn.STDEV.P($P$4:P522)/SQRT(COUNT($P$4:P522))</f>
        <v>#N/A</v>
      </c>
      <c r="R522" s="44" t="e">
        <f ca="1">P522 - 1.96 * _xlfn.STDEV.P($P$4:P522)/SQRT(COUNT($P$4:P522))</f>
        <v>#N/A</v>
      </c>
    </row>
    <row r="523" spans="1:18" ht="14.5" x14ac:dyDescent="0.35">
      <c r="A523" s="47">
        <v>520</v>
      </c>
      <c r="B523" s="48">
        <f t="shared" ca="1" si="64"/>
        <v>0.48772647387392143</v>
      </c>
      <c r="C523" s="49">
        <f ca="1">RANDBETWEEN(0,VLOOKUP($B523,IBusJSQ!$E$6:$G$24,3,TRUE))</f>
        <v>5</v>
      </c>
      <c r="D523" s="44">
        <f ca="1">RANDBETWEEN(0,VLOOKUP($B523,ItrainJSQ!$F$5:$G$9,2,TRUE))</f>
        <v>3</v>
      </c>
      <c r="E523" s="44" t="e">
        <f ca="1">RANDBETWEEN(0,VLOOKUP($B523,ItrainNP!$G$11:$G$16,2,TRUE))</f>
        <v>#N/A</v>
      </c>
      <c r="F523" s="44">
        <f t="shared" ca="1" si="65"/>
        <v>24</v>
      </c>
      <c r="G523" s="44">
        <f t="shared" ca="1" si="66"/>
        <v>7</v>
      </c>
      <c r="H523" s="44">
        <f t="shared" ca="1" si="67"/>
        <v>4</v>
      </c>
      <c r="I523" s="50">
        <f t="shared" ca="1" si="68"/>
        <v>0.50786536276281036</v>
      </c>
      <c r="J523" s="50" t="e">
        <f t="shared" ca="1" si="69"/>
        <v>#N/A</v>
      </c>
      <c r="K523" s="52">
        <f t="shared" ca="1" si="70"/>
        <v>29.000000000000057</v>
      </c>
      <c r="L523" s="52" t="e">
        <f t="shared" ca="1" si="71"/>
        <v>#N/A</v>
      </c>
      <c r="M523" s="44">
        <f ca="1">AVERAGE($K$4:K523)</f>
        <v>32.07500000000001</v>
      </c>
      <c r="N523" s="44">
        <f ca="1">M523 + 1.96 * _xlfn.STDEV.P($M$4:M523)/SQRT(COUNT($M$4:M523))</f>
        <v>32.109411371323986</v>
      </c>
      <c r="O523" s="44">
        <f ca="1">M523 - 1.96 * _xlfn.STDEV.P($M$4:M523)/SQRT(COUNT($M$4:M523))</f>
        <v>32.040588628676034</v>
      </c>
      <c r="P523" s="44" t="e">
        <f ca="1">AVERAGE($L$4:L523)</f>
        <v>#N/A</v>
      </c>
      <c r="Q523" s="44" t="e">
        <f ca="1">P523 + 1.96 * _xlfn.STDEV.P($P$4:P523)/SQRT(COUNT($P$4:P523))</f>
        <v>#N/A</v>
      </c>
      <c r="R523" s="44" t="e">
        <f ca="1">P523 - 1.96 * _xlfn.STDEV.P($P$4:P523)/SQRT(COUNT($P$4:P523))</f>
        <v>#N/A</v>
      </c>
    </row>
    <row r="524" spans="1:18" ht="14.5" x14ac:dyDescent="0.35">
      <c r="A524" s="47">
        <v>521</v>
      </c>
      <c r="B524" s="48">
        <f t="shared" ca="1" si="64"/>
        <v>0.63188110956571353</v>
      </c>
      <c r="C524" s="49">
        <f ca="1">RANDBETWEEN(0,VLOOKUP($B524,IBusJSQ!$E$6:$G$24,3,TRUE))</f>
        <v>4</v>
      </c>
      <c r="D524" s="44">
        <f ca="1">RANDBETWEEN(0,VLOOKUP($B524,ItrainJSQ!$F$5:$G$9,2,TRUE))</f>
        <v>2</v>
      </c>
      <c r="E524" s="44" t="e">
        <f ca="1">RANDBETWEEN(0,VLOOKUP($B524,ItrainNP!$G$11:$G$16,2,TRUE))</f>
        <v>#N/A</v>
      </c>
      <c r="F524" s="44">
        <f t="shared" ca="1" si="65"/>
        <v>28</v>
      </c>
      <c r="G524" s="44">
        <f t="shared" ca="1" si="66"/>
        <v>8</v>
      </c>
      <c r="H524" s="44">
        <f t="shared" ca="1" si="67"/>
        <v>5</v>
      </c>
      <c r="I524" s="50">
        <f t="shared" ca="1" si="68"/>
        <v>0.65410333178793578</v>
      </c>
      <c r="J524" s="50" t="e">
        <f t="shared" ca="1" si="69"/>
        <v>#N/A</v>
      </c>
      <c r="K524" s="52">
        <f t="shared" ca="1" si="70"/>
        <v>32.000000000000043</v>
      </c>
      <c r="L524" s="52" t="e">
        <f t="shared" ca="1" si="71"/>
        <v>#N/A</v>
      </c>
      <c r="M524" s="44">
        <f ca="1">AVERAGE($K$4:K524)</f>
        <v>32.074856046065264</v>
      </c>
      <c r="N524" s="44">
        <f ca="1">M524 + 1.96 * _xlfn.STDEV.P($M$4:M524)/SQRT(COUNT($M$4:M524))</f>
        <v>32.109214006149436</v>
      </c>
      <c r="O524" s="44">
        <f ca="1">M524 - 1.96 * _xlfn.STDEV.P($M$4:M524)/SQRT(COUNT($M$4:M524))</f>
        <v>32.040498085981092</v>
      </c>
      <c r="P524" s="44" t="e">
        <f ca="1">AVERAGE($L$4:L524)</f>
        <v>#N/A</v>
      </c>
      <c r="Q524" s="44" t="e">
        <f ca="1">P524 + 1.96 * _xlfn.STDEV.P($P$4:P524)/SQRT(COUNT($P$4:P524))</f>
        <v>#N/A</v>
      </c>
      <c r="R524" s="44" t="e">
        <f ca="1">P524 - 1.96 * _xlfn.STDEV.P($P$4:P524)/SQRT(COUNT($P$4:P524))</f>
        <v>#N/A</v>
      </c>
    </row>
    <row r="525" spans="1:18" ht="14.5" x14ac:dyDescent="0.35">
      <c r="A525" s="47">
        <v>522</v>
      </c>
      <c r="B525" s="48">
        <f t="shared" ca="1" si="64"/>
        <v>0.55174650824324767</v>
      </c>
      <c r="C525" s="49">
        <f ca="1">RANDBETWEEN(0,VLOOKUP($B525,IBusJSQ!$E$6:$G$24,3,TRUE))</f>
        <v>2</v>
      </c>
      <c r="D525" s="44">
        <f ca="1">RANDBETWEEN(0,VLOOKUP($B525,ItrainJSQ!$F$5:$G$9,2,TRUE))</f>
        <v>1</v>
      </c>
      <c r="E525" s="44" t="e">
        <f ca="1">RANDBETWEEN(0,VLOOKUP($B525,ItrainNP!$G$11:$G$16,2,TRUE))</f>
        <v>#N/A</v>
      </c>
      <c r="F525" s="44">
        <f t="shared" ca="1" si="65"/>
        <v>27</v>
      </c>
      <c r="G525" s="44">
        <f t="shared" ca="1" si="66"/>
        <v>7</v>
      </c>
      <c r="H525" s="44">
        <f t="shared" ca="1" si="67"/>
        <v>5</v>
      </c>
      <c r="I525" s="50">
        <f t="shared" ca="1" si="68"/>
        <v>0.5718853971321366</v>
      </c>
      <c r="J525" s="50" t="e">
        <f t="shared" ca="1" si="69"/>
        <v>#N/A</v>
      </c>
      <c r="K525" s="52">
        <f t="shared" ca="1" si="70"/>
        <v>29.000000000000057</v>
      </c>
      <c r="L525" s="52" t="e">
        <f t="shared" ca="1" si="71"/>
        <v>#N/A</v>
      </c>
      <c r="M525" s="44">
        <f ca="1">AVERAGE($K$4:K525)</f>
        <v>32.068965517241388</v>
      </c>
      <c r="N525" s="44">
        <f ca="1">M525 + 1.96 * _xlfn.STDEV.P($M$4:M525)/SQRT(COUNT($M$4:M525))</f>
        <v>32.103270822791046</v>
      </c>
      <c r="O525" s="44">
        <f ca="1">M525 - 1.96 * _xlfn.STDEV.P($M$4:M525)/SQRT(COUNT($M$4:M525))</f>
        <v>32.03466021169173</v>
      </c>
      <c r="P525" s="44" t="e">
        <f ca="1">AVERAGE($L$4:L525)</f>
        <v>#N/A</v>
      </c>
      <c r="Q525" s="44" t="e">
        <f ca="1">P525 + 1.96 * _xlfn.STDEV.P($P$4:P525)/SQRT(COUNT($P$4:P525))</f>
        <v>#N/A</v>
      </c>
      <c r="R525" s="44" t="e">
        <f ca="1">P525 - 1.96 * _xlfn.STDEV.P($P$4:P525)/SQRT(COUNT($P$4:P525))</f>
        <v>#N/A</v>
      </c>
    </row>
    <row r="526" spans="1:18" ht="14.5" x14ac:dyDescent="0.35">
      <c r="A526" s="47">
        <v>523</v>
      </c>
      <c r="B526" s="48">
        <f t="shared" ca="1" si="64"/>
        <v>0.59977685690209992</v>
      </c>
      <c r="C526" s="49">
        <f ca="1">RANDBETWEEN(0,VLOOKUP($B526,IBusJSQ!$E$6:$G$24,3,TRUE))</f>
        <v>8</v>
      </c>
      <c r="D526" s="44">
        <f ca="1">RANDBETWEEN(0,VLOOKUP($B526,ItrainJSQ!$F$5:$G$9,2,TRUE))</f>
        <v>3</v>
      </c>
      <c r="E526" s="44" t="e">
        <f ca="1">RANDBETWEEN(0,VLOOKUP($B526,ItrainNP!$G$11:$G$16,2,TRUE))</f>
        <v>#N/A</v>
      </c>
      <c r="F526" s="44">
        <f t="shared" ca="1" si="65"/>
        <v>26</v>
      </c>
      <c r="G526" s="44">
        <f t="shared" ca="1" si="66"/>
        <v>8</v>
      </c>
      <c r="H526" s="44">
        <f t="shared" ca="1" si="67"/>
        <v>4</v>
      </c>
      <c r="I526" s="50">
        <f t="shared" ca="1" si="68"/>
        <v>0.62338796801321106</v>
      </c>
      <c r="J526" s="50" t="e">
        <f t="shared" ca="1" si="69"/>
        <v>#N/A</v>
      </c>
      <c r="K526" s="52">
        <f t="shared" ca="1" si="70"/>
        <v>34.000000000000043</v>
      </c>
      <c r="L526" s="52" t="e">
        <f t="shared" ca="1" si="71"/>
        <v>#N/A</v>
      </c>
      <c r="M526" s="44">
        <f ca="1">AVERAGE($K$4:K526)</f>
        <v>32.072657743785861</v>
      </c>
      <c r="N526" s="44">
        <f ca="1">M526 + 1.96 * _xlfn.STDEV.P($M$4:M526)/SQRT(COUNT($M$4:M526))</f>
        <v>32.106910161617911</v>
      </c>
      <c r="O526" s="44">
        <f ca="1">M526 - 1.96 * _xlfn.STDEV.P($M$4:M526)/SQRT(COUNT($M$4:M526))</f>
        <v>32.038405325953811</v>
      </c>
      <c r="P526" s="44" t="e">
        <f ca="1">AVERAGE($L$4:L526)</f>
        <v>#N/A</v>
      </c>
      <c r="Q526" s="44" t="e">
        <f ca="1">P526 + 1.96 * _xlfn.STDEV.P($P$4:P526)/SQRT(COUNT($P$4:P526))</f>
        <v>#N/A</v>
      </c>
      <c r="R526" s="44" t="e">
        <f ca="1">P526 - 1.96 * _xlfn.STDEV.P($P$4:P526)/SQRT(COUNT($P$4:P526))</f>
        <v>#N/A</v>
      </c>
    </row>
    <row r="527" spans="1:18" ht="14.5" x14ac:dyDescent="0.35">
      <c r="A527" s="47">
        <v>524</v>
      </c>
      <c r="B527" s="48">
        <f t="shared" ca="1" si="64"/>
        <v>0.73685260587254742</v>
      </c>
      <c r="C527" s="49">
        <f ca="1">RANDBETWEEN(0,VLOOKUP($B527,IBusJSQ!$E$6:$G$24,3,TRUE))</f>
        <v>5</v>
      </c>
      <c r="D527" s="44">
        <f ca="1">RANDBETWEEN(0,VLOOKUP($B527,ItrainJSQ!$F$5:$G$9,2,TRUE))</f>
        <v>34146</v>
      </c>
      <c r="E527" s="44" t="e">
        <f ca="1">RANDBETWEEN(0,VLOOKUP($B527,ItrainNP!$G$11:$G$16,2,TRUE))</f>
        <v>#N/A</v>
      </c>
      <c r="F527" s="44">
        <f t="shared" ca="1" si="65"/>
        <v>26</v>
      </c>
      <c r="G527" s="44">
        <f t="shared" ca="1" si="66"/>
        <v>7</v>
      </c>
      <c r="H527" s="44">
        <f t="shared" ca="1" si="67"/>
        <v>5</v>
      </c>
      <c r="I527" s="50">
        <f t="shared" ca="1" si="68"/>
        <v>0.75838038365032523</v>
      </c>
      <c r="J527" s="50" t="e">
        <f t="shared" ca="1" si="69"/>
        <v>#N/A</v>
      </c>
      <c r="K527" s="52">
        <f t="shared" ca="1" si="70"/>
        <v>31.00000000000005</v>
      </c>
      <c r="L527" s="52" t="e">
        <f t="shared" ca="1" si="71"/>
        <v>#N/A</v>
      </c>
      <c r="M527" s="44">
        <f ca="1">AVERAGE($K$4:K527)</f>
        <v>32.070610687022906</v>
      </c>
      <c r="N527" s="44">
        <f ca="1">M527 + 1.96 * _xlfn.STDEV.P($M$4:M527)/SQRT(COUNT($M$4:M527))</f>
        <v>32.10481057463857</v>
      </c>
      <c r="O527" s="44">
        <f ca="1">M527 - 1.96 * _xlfn.STDEV.P($M$4:M527)/SQRT(COUNT($M$4:M527))</f>
        <v>32.036410799407243</v>
      </c>
      <c r="P527" s="44" t="e">
        <f ca="1">AVERAGE($L$4:L527)</f>
        <v>#N/A</v>
      </c>
      <c r="Q527" s="44" t="e">
        <f ca="1">P527 + 1.96 * _xlfn.STDEV.P($P$4:P527)/SQRT(COUNT($P$4:P527))</f>
        <v>#N/A</v>
      </c>
      <c r="R527" s="44" t="e">
        <f ca="1">P527 - 1.96 * _xlfn.STDEV.P($P$4:P527)/SQRT(COUNT($P$4:P527))</f>
        <v>#N/A</v>
      </c>
    </row>
    <row r="528" spans="1:18" ht="14.5" x14ac:dyDescent="0.35">
      <c r="A528" s="47">
        <v>525</v>
      </c>
      <c r="B528" s="48">
        <f t="shared" ca="1" si="64"/>
        <v>0.36724554607135823</v>
      </c>
      <c r="C528" s="49">
        <f ca="1">RANDBETWEEN(0,VLOOKUP($B528,IBusJSQ!$E$6:$G$24,3,TRUE))</f>
        <v>2</v>
      </c>
      <c r="D528" s="44">
        <f ca="1">RANDBETWEEN(0,VLOOKUP($B528,ItrainJSQ!$F$5:$G$9,2,TRUE))</f>
        <v>4</v>
      </c>
      <c r="E528" s="44" t="e">
        <f ca="1">RANDBETWEEN(0,VLOOKUP($B528,ItrainNP!$G$11:$G$16,2,TRUE))</f>
        <v>#N/A</v>
      </c>
      <c r="F528" s="44">
        <f t="shared" ca="1" si="65"/>
        <v>29</v>
      </c>
      <c r="G528" s="44">
        <f t="shared" ca="1" si="66"/>
        <v>7</v>
      </c>
      <c r="H528" s="44">
        <f t="shared" ca="1" si="67"/>
        <v>5</v>
      </c>
      <c r="I528" s="50">
        <f t="shared" ca="1" si="68"/>
        <v>0.38877332384913599</v>
      </c>
      <c r="J528" s="50" t="e">
        <f t="shared" ca="1" si="69"/>
        <v>#N/A</v>
      </c>
      <c r="K528" s="52">
        <f t="shared" ca="1" si="70"/>
        <v>30.999999999999972</v>
      </c>
      <c r="L528" s="52" t="e">
        <f t="shared" ca="1" si="71"/>
        <v>#N/A</v>
      </c>
      <c r="M528" s="44">
        <f ca="1">AVERAGE($K$4:K528)</f>
        <v>32.068571428571438</v>
      </c>
      <c r="N528" s="44">
        <f ca="1">M528 + 1.96 * _xlfn.STDEV.P($M$4:M528)/SQRT(COUNT($M$4:M528))</f>
        <v>32.10271914124403</v>
      </c>
      <c r="O528" s="44">
        <f ca="1">M528 - 1.96 * _xlfn.STDEV.P($M$4:M528)/SQRT(COUNT($M$4:M528))</f>
        <v>32.034423715898846</v>
      </c>
      <c r="P528" s="44" t="e">
        <f ca="1">AVERAGE($L$4:L528)</f>
        <v>#N/A</v>
      </c>
      <c r="Q528" s="44" t="e">
        <f ca="1">P528 + 1.96 * _xlfn.STDEV.P($P$4:P528)/SQRT(COUNT($P$4:P528))</f>
        <v>#N/A</v>
      </c>
      <c r="R528" s="44" t="e">
        <f ca="1">P528 - 1.96 * _xlfn.STDEV.P($P$4:P528)/SQRT(COUNT($P$4:P528))</f>
        <v>#N/A</v>
      </c>
    </row>
    <row r="529" spans="1:18" ht="14.5" x14ac:dyDescent="0.35">
      <c r="A529" s="47">
        <v>526</v>
      </c>
      <c r="B529" s="48">
        <f t="shared" ca="1" si="64"/>
        <v>0.8605180698062469</v>
      </c>
      <c r="C529" s="49">
        <f ca="1">RANDBETWEEN(0,VLOOKUP($B529,IBusJSQ!$E$6:$G$24,3,TRUE))</f>
        <v>2</v>
      </c>
      <c r="D529" s="44">
        <f ca="1">RANDBETWEEN(0,VLOOKUP($B529,ItrainJSQ!$F$5:$G$9,2,TRUE))</f>
        <v>25831</v>
      </c>
      <c r="E529" s="44" t="e">
        <f ca="1">RANDBETWEEN(0,VLOOKUP($B529,ItrainNP!$G$11:$G$16,2,TRUE))</f>
        <v>#N/A</v>
      </c>
      <c r="F529" s="44">
        <f t="shared" ca="1" si="65"/>
        <v>27</v>
      </c>
      <c r="G529" s="44">
        <f t="shared" ca="1" si="66"/>
        <v>7</v>
      </c>
      <c r="H529" s="44">
        <f t="shared" ca="1" si="67"/>
        <v>5</v>
      </c>
      <c r="I529" s="50">
        <f t="shared" ca="1" si="68"/>
        <v>0.88065695869513583</v>
      </c>
      <c r="J529" s="50" t="e">
        <f t="shared" ca="1" si="69"/>
        <v>#N/A</v>
      </c>
      <c r="K529" s="52">
        <f t="shared" ca="1" si="70"/>
        <v>29.000000000000057</v>
      </c>
      <c r="L529" s="52" t="e">
        <f t="shared" ca="1" si="71"/>
        <v>#N/A</v>
      </c>
      <c r="M529" s="44">
        <f ca="1">AVERAGE($K$4:K529)</f>
        <v>32.06273764258556</v>
      </c>
      <c r="N529" s="44">
        <f ca="1">M529 + 1.96 * _xlfn.STDEV.P($M$4:M529)/SQRT(COUNT($M$4:M529))</f>
        <v>32.096833928602713</v>
      </c>
      <c r="O529" s="44">
        <f ca="1">M529 - 1.96 * _xlfn.STDEV.P($M$4:M529)/SQRT(COUNT($M$4:M529))</f>
        <v>32.028641356568407</v>
      </c>
      <c r="P529" s="44" t="e">
        <f ca="1">AVERAGE($L$4:L529)</f>
        <v>#N/A</v>
      </c>
      <c r="Q529" s="44" t="e">
        <f ca="1">P529 + 1.96 * _xlfn.STDEV.P($P$4:P529)/SQRT(COUNT($P$4:P529))</f>
        <v>#N/A</v>
      </c>
      <c r="R529" s="44" t="e">
        <f ca="1">P529 - 1.96 * _xlfn.STDEV.P($P$4:P529)/SQRT(COUNT($P$4:P529))</f>
        <v>#N/A</v>
      </c>
    </row>
    <row r="530" spans="1:18" ht="14.5" x14ac:dyDescent="0.35">
      <c r="A530" s="47">
        <v>527</v>
      </c>
      <c r="B530" s="48">
        <f t="shared" ca="1" si="64"/>
        <v>0.38132745300060944</v>
      </c>
      <c r="C530" s="49">
        <f ca="1">RANDBETWEEN(0,VLOOKUP($B530,IBusJSQ!$E$6:$G$24,3,TRUE))</f>
        <v>6</v>
      </c>
      <c r="D530" s="44">
        <f ca="1">RANDBETWEEN(0,VLOOKUP($B530,ItrainJSQ!$F$5:$G$9,2,TRUE))</f>
        <v>3</v>
      </c>
      <c r="E530" s="44" t="e">
        <f ca="1">RANDBETWEEN(0,VLOOKUP($B530,ItrainNP!$G$11:$G$16,2,TRUE))</f>
        <v>#N/A</v>
      </c>
      <c r="F530" s="44">
        <f t="shared" ca="1" si="65"/>
        <v>28</v>
      </c>
      <c r="G530" s="44">
        <f t="shared" ca="1" si="66"/>
        <v>7</v>
      </c>
      <c r="H530" s="44">
        <f t="shared" ca="1" si="67"/>
        <v>4</v>
      </c>
      <c r="I530" s="50">
        <f t="shared" ca="1" si="68"/>
        <v>0.40493856411172058</v>
      </c>
      <c r="J530" s="50" t="e">
        <f t="shared" ca="1" si="69"/>
        <v>#N/A</v>
      </c>
      <c r="K530" s="52">
        <f t="shared" ca="1" si="70"/>
        <v>34.000000000000043</v>
      </c>
      <c r="L530" s="52" t="e">
        <f t="shared" ca="1" si="71"/>
        <v>#N/A</v>
      </c>
      <c r="M530" s="44">
        <f ca="1">AVERAGE($K$4:K530)</f>
        <v>32.066413662239093</v>
      </c>
      <c r="N530" s="44">
        <f ca="1">M530 + 1.96 * _xlfn.STDEV.P($M$4:M530)/SQRT(COUNT($M$4:M530))</f>
        <v>32.100458279757966</v>
      </c>
      <c r="O530" s="44">
        <f ca="1">M530 - 1.96 * _xlfn.STDEV.P($M$4:M530)/SQRT(COUNT($M$4:M530))</f>
        <v>32.03236904472022</v>
      </c>
      <c r="P530" s="44" t="e">
        <f ca="1">AVERAGE($L$4:L530)</f>
        <v>#N/A</v>
      </c>
      <c r="Q530" s="44" t="e">
        <f ca="1">P530 + 1.96 * _xlfn.STDEV.P($P$4:P530)/SQRT(COUNT($P$4:P530))</f>
        <v>#N/A</v>
      </c>
      <c r="R530" s="44" t="e">
        <f ca="1">P530 - 1.96 * _xlfn.STDEV.P($P$4:P530)/SQRT(COUNT($P$4:P530))</f>
        <v>#N/A</v>
      </c>
    </row>
    <row r="531" spans="1:18" ht="14.5" x14ac:dyDescent="0.35">
      <c r="A531" s="47">
        <v>528</v>
      </c>
      <c r="B531" s="48">
        <f t="shared" ca="1" si="64"/>
        <v>0.89968740211551368</v>
      </c>
      <c r="C531" s="49">
        <f ca="1">RANDBETWEEN(0,VLOOKUP($B531,IBusJSQ!$E$6:$G$24,3,TRUE))</f>
        <v>7</v>
      </c>
      <c r="D531" s="44">
        <f ca="1">RANDBETWEEN(0,VLOOKUP($B531,ItrainJSQ!$F$5:$G$9,2,TRUE))</f>
        <v>40692</v>
      </c>
      <c r="E531" s="44" t="e">
        <f ca="1">RANDBETWEEN(0,VLOOKUP($B531,ItrainNP!$G$11:$G$16,2,TRUE))</f>
        <v>#N/A</v>
      </c>
      <c r="F531" s="44">
        <f t="shared" ca="1" si="65"/>
        <v>26</v>
      </c>
      <c r="G531" s="44">
        <f t="shared" ca="1" si="66"/>
        <v>8</v>
      </c>
      <c r="H531" s="44">
        <f t="shared" ca="1" si="67"/>
        <v>5</v>
      </c>
      <c r="I531" s="50">
        <f t="shared" ca="1" si="68"/>
        <v>0.92260406878218038</v>
      </c>
      <c r="J531" s="50" t="e">
        <f t="shared" ca="1" si="69"/>
        <v>#N/A</v>
      </c>
      <c r="K531" s="52">
        <f t="shared" ca="1" si="70"/>
        <v>33.000000000000043</v>
      </c>
      <c r="L531" s="52" t="e">
        <f t="shared" ca="1" si="71"/>
        <v>#N/A</v>
      </c>
      <c r="M531" s="44">
        <f ca="1">AVERAGE($K$4:K531)</f>
        <v>32.068181818181827</v>
      </c>
      <c r="N531" s="44">
        <f ca="1">M531 + 1.96 * _xlfn.STDEV.P($M$4:M531)/SQRT(COUNT($M$4:M531))</f>
        <v>32.102174728341083</v>
      </c>
      <c r="O531" s="44">
        <f ca="1">M531 - 1.96 * _xlfn.STDEV.P($M$4:M531)/SQRT(COUNT($M$4:M531))</f>
        <v>32.034188908022571</v>
      </c>
      <c r="P531" s="44" t="e">
        <f ca="1">AVERAGE($L$4:L531)</f>
        <v>#N/A</v>
      </c>
      <c r="Q531" s="44" t="e">
        <f ca="1">P531 + 1.96 * _xlfn.STDEV.P($P$4:P531)/SQRT(COUNT($P$4:P531))</f>
        <v>#N/A</v>
      </c>
      <c r="R531" s="44" t="e">
        <f ca="1">P531 - 1.96 * _xlfn.STDEV.P($P$4:P531)/SQRT(COUNT($P$4:P531))</f>
        <v>#N/A</v>
      </c>
    </row>
    <row r="532" spans="1:18" ht="14.5" x14ac:dyDescent="0.35">
      <c r="A532" s="47">
        <v>529</v>
      </c>
      <c r="B532" s="48">
        <f t="shared" ca="1" si="64"/>
        <v>0.34192434248654169</v>
      </c>
      <c r="C532" s="49">
        <f ca="1">RANDBETWEEN(0,VLOOKUP($B532,IBusJSQ!$E$6:$G$24,3,TRUE))</f>
        <v>2</v>
      </c>
      <c r="D532" s="44">
        <f ca="1">RANDBETWEEN(0,VLOOKUP($B532,ItrainJSQ!$F$5:$G$9,2,TRUE))</f>
        <v>2</v>
      </c>
      <c r="E532" s="44" t="e">
        <f ca="1">RANDBETWEEN(0,VLOOKUP($B532,ItrainNP!$G$11:$G$16,2,TRUE))</f>
        <v>#N/A</v>
      </c>
      <c r="F532" s="44">
        <f t="shared" ca="1" si="65"/>
        <v>26</v>
      </c>
      <c r="G532" s="44">
        <f t="shared" ca="1" si="66"/>
        <v>7</v>
      </c>
      <c r="H532" s="44">
        <f t="shared" ca="1" si="67"/>
        <v>5</v>
      </c>
      <c r="I532" s="50">
        <f t="shared" ca="1" si="68"/>
        <v>0.36136878693098612</v>
      </c>
      <c r="J532" s="50" t="e">
        <f t="shared" ca="1" si="69"/>
        <v>#N/A</v>
      </c>
      <c r="K532" s="52">
        <f t="shared" ca="1" si="70"/>
        <v>27.999999999999979</v>
      </c>
      <c r="L532" s="52" t="e">
        <f t="shared" ca="1" si="71"/>
        <v>#N/A</v>
      </c>
      <c r="M532" s="44">
        <f ca="1">AVERAGE($K$4:K532)</f>
        <v>32.060491493383751</v>
      </c>
      <c r="N532" s="44">
        <f ca="1">M532 + 1.96 * _xlfn.STDEV.P($M$4:M532)/SQRT(COUNT($M$4:M532))</f>
        <v>32.094433629122051</v>
      </c>
      <c r="O532" s="44">
        <f ca="1">M532 - 1.96 * _xlfn.STDEV.P($M$4:M532)/SQRT(COUNT($M$4:M532))</f>
        <v>32.02654935764545</v>
      </c>
      <c r="P532" s="44" t="e">
        <f ca="1">AVERAGE($L$4:L532)</f>
        <v>#N/A</v>
      </c>
      <c r="Q532" s="44" t="e">
        <f ca="1">P532 + 1.96 * _xlfn.STDEV.P($P$4:P532)/SQRT(COUNT($P$4:P532))</f>
        <v>#N/A</v>
      </c>
      <c r="R532" s="44" t="e">
        <f ca="1">P532 - 1.96 * _xlfn.STDEV.P($P$4:P532)/SQRT(COUNT($P$4:P532))</f>
        <v>#N/A</v>
      </c>
    </row>
    <row r="533" spans="1:18" ht="14.5" x14ac:dyDescent="0.35">
      <c r="A533" s="47">
        <v>530</v>
      </c>
      <c r="B533" s="48">
        <f t="shared" ca="1" si="64"/>
        <v>0.38515043306957203</v>
      </c>
      <c r="C533" s="49">
        <f ca="1">RANDBETWEEN(0,VLOOKUP($B533,IBusJSQ!$E$6:$G$24,3,TRUE))</f>
        <v>7</v>
      </c>
      <c r="D533" s="44">
        <f ca="1">RANDBETWEEN(0,VLOOKUP($B533,ItrainJSQ!$F$5:$G$9,2,TRUE))</f>
        <v>4</v>
      </c>
      <c r="E533" s="44" t="e">
        <f ca="1">RANDBETWEEN(0,VLOOKUP($B533,ItrainNP!$G$11:$G$16,2,TRUE))</f>
        <v>#N/A</v>
      </c>
      <c r="F533" s="44">
        <f t="shared" ca="1" si="65"/>
        <v>28</v>
      </c>
      <c r="G533" s="44">
        <f t="shared" ca="1" si="66"/>
        <v>7</v>
      </c>
      <c r="H533" s="44">
        <f t="shared" ca="1" si="67"/>
        <v>4</v>
      </c>
      <c r="I533" s="50">
        <f t="shared" ca="1" si="68"/>
        <v>0.40945598862512761</v>
      </c>
      <c r="J533" s="50" t="e">
        <f t="shared" ca="1" si="69"/>
        <v>#N/A</v>
      </c>
      <c r="K533" s="52">
        <f t="shared" ca="1" si="70"/>
        <v>35.000000000000036</v>
      </c>
      <c r="L533" s="52" t="e">
        <f t="shared" ca="1" si="71"/>
        <v>#N/A</v>
      </c>
      <c r="M533" s="44">
        <f ca="1">AVERAGE($K$4:K533)</f>
        <v>32.066037735849065</v>
      </c>
      <c r="N533" s="44">
        <f ca="1">M533 + 1.96 * _xlfn.STDEV.P($M$4:M533)/SQRT(COUNT($M$4:M533))</f>
        <v>32.099928662627136</v>
      </c>
      <c r="O533" s="44">
        <f ca="1">M533 - 1.96 * _xlfn.STDEV.P($M$4:M533)/SQRT(COUNT($M$4:M533))</f>
        <v>32.032146809070994</v>
      </c>
      <c r="P533" s="44" t="e">
        <f ca="1">AVERAGE($L$4:L533)</f>
        <v>#N/A</v>
      </c>
      <c r="Q533" s="44" t="e">
        <f ca="1">P533 + 1.96 * _xlfn.STDEV.P($P$4:P533)/SQRT(COUNT($P$4:P533))</f>
        <v>#N/A</v>
      </c>
      <c r="R533" s="44" t="e">
        <f ca="1">P533 - 1.96 * _xlfn.STDEV.P($P$4:P533)/SQRT(COUNT($P$4:P533))</f>
        <v>#N/A</v>
      </c>
    </row>
    <row r="534" spans="1:18" ht="14.5" x14ac:dyDescent="0.35">
      <c r="A534" s="47">
        <v>531</v>
      </c>
      <c r="B534" s="48">
        <f t="shared" ca="1" si="64"/>
        <v>0.44401484053774937</v>
      </c>
      <c r="C534" s="49">
        <f ca="1">RANDBETWEEN(0,VLOOKUP($B534,IBusJSQ!$E$6:$G$24,3,TRUE))</f>
        <v>3</v>
      </c>
      <c r="D534" s="44">
        <f ca="1">RANDBETWEEN(0,VLOOKUP($B534,ItrainJSQ!$F$5:$G$9,2,TRUE))</f>
        <v>1</v>
      </c>
      <c r="E534" s="44" t="e">
        <f ca="1">RANDBETWEEN(0,VLOOKUP($B534,ItrainNP!$G$11:$G$16,2,TRUE))</f>
        <v>#N/A</v>
      </c>
      <c r="F534" s="44">
        <f t="shared" ca="1" si="65"/>
        <v>25</v>
      </c>
      <c r="G534" s="44">
        <f t="shared" ca="1" si="66"/>
        <v>8</v>
      </c>
      <c r="H534" s="44">
        <f t="shared" ca="1" si="67"/>
        <v>4</v>
      </c>
      <c r="I534" s="50">
        <f t="shared" ca="1" si="68"/>
        <v>0.4634592849821938</v>
      </c>
      <c r="J534" s="50" t="e">
        <f t="shared" ca="1" si="69"/>
        <v>#N/A</v>
      </c>
      <c r="K534" s="52">
        <f t="shared" ca="1" si="70"/>
        <v>27.999999999999979</v>
      </c>
      <c r="L534" s="52" t="e">
        <f t="shared" ca="1" si="71"/>
        <v>#N/A</v>
      </c>
      <c r="M534" s="44">
        <f ca="1">AVERAGE($K$4:K534)</f>
        <v>32.058380414312623</v>
      </c>
      <c r="N534" s="44">
        <f ca="1">M534 + 1.96 * _xlfn.STDEV.P($M$4:M534)/SQRT(COUNT($M$4:M534))</f>
        <v>32.092221058960853</v>
      </c>
      <c r="O534" s="44">
        <f ca="1">M534 - 1.96 * _xlfn.STDEV.P($M$4:M534)/SQRT(COUNT($M$4:M534))</f>
        <v>32.024539769664393</v>
      </c>
      <c r="P534" s="44" t="e">
        <f ca="1">AVERAGE($L$4:L534)</f>
        <v>#N/A</v>
      </c>
      <c r="Q534" s="44" t="e">
        <f ca="1">P534 + 1.96 * _xlfn.STDEV.P($P$4:P534)/SQRT(COUNT($P$4:P534))</f>
        <v>#N/A</v>
      </c>
      <c r="R534" s="44" t="e">
        <f ca="1">P534 - 1.96 * _xlfn.STDEV.P($P$4:P534)/SQRT(COUNT($P$4:P534))</f>
        <v>#N/A</v>
      </c>
    </row>
    <row r="535" spans="1:18" ht="14.5" x14ac:dyDescent="0.35">
      <c r="A535" s="47">
        <v>532</v>
      </c>
      <c r="B535" s="48">
        <f t="shared" ca="1" si="64"/>
        <v>0.64366375591972447</v>
      </c>
      <c r="C535" s="49">
        <f ca="1">RANDBETWEEN(0,VLOOKUP($B535,IBusJSQ!$E$6:$G$24,3,TRUE))</f>
        <v>5</v>
      </c>
      <c r="D535" s="44">
        <f ca="1">RANDBETWEEN(0,VLOOKUP($B535,ItrainJSQ!$F$5:$G$9,2,TRUE))</f>
        <v>4</v>
      </c>
      <c r="E535" s="44" t="e">
        <f ca="1">RANDBETWEEN(0,VLOOKUP($B535,ItrainNP!$G$11:$G$16,2,TRUE))</f>
        <v>#N/A</v>
      </c>
      <c r="F535" s="44">
        <f t="shared" ca="1" si="65"/>
        <v>29</v>
      </c>
      <c r="G535" s="44">
        <f t="shared" ca="1" si="66"/>
        <v>7</v>
      </c>
      <c r="H535" s="44">
        <f t="shared" ca="1" si="67"/>
        <v>5</v>
      </c>
      <c r="I535" s="50">
        <f t="shared" ca="1" si="68"/>
        <v>0.66727486703083561</v>
      </c>
      <c r="J535" s="50" t="e">
        <f t="shared" ca="1" si="69"/>
        <v>#N/A</v>
      </c>
      <c r="K535" s="52">
        <f t="shared" ca="1" si="70"/>
        <v>34.000000000000043</v>
      </c>
      <c r="L535" s="52" t="e">
        <f t="shared" ca="1" si="71"/>
        <v>#N/A</v>
      </c>
      <c r="M535" s="44">
        <f ca="1">AVERAGE($K$4:K535)</f>
        <v>32.062030075187977</v>
      </c>
      <c r="N535" s="44">
        <f ca="1">M535 + 1.96 * _xlfn.STDEV.P($M$4:M535)/SQRT(COUNT($M$4:M535))</f>
        <v>32.095820194071159</v>
      </c>
      <c r="O535" s="44">
        <f ca="1">M535 - 1.96 * _xlfn.STDEV.P($M$4:M535)/SQRT(COUNT($M$4:M535))</f>
        <v>32.028239956304795</v>
      </c>
      <c r="P535" s="44" t="e">
        <f ca="1">AVERAGE($L$4:L535)</f>
        <v>#N/A</v>
      </c>
      <c r="Q535" s="44" t="e">
        <f ca="1">P535 + 1.96 * _xlfn.STDEV.P($P$4:P535)/SQRT(COUNT($P$4:P535))</f>
        <v>#N/A</v>
      </c>
      <c r="R535" s="44" t="e">
        <f ca="1">P535 - 1.96 * _xlfn.STDEV.P($P$4:P535)/SQRT(COUNT($P$4:P535))</f>
        <v>#N/A</v>
      </c>
    </row>
    <row r="536" spans="1:18" ht="14.5" x14ac:dyDescent="0.35">
      <c r="A536" s="47">
        <v>533</v>
      </c>
      <c r="B536" s="48">
        <f t="shared" ca="1" si="64"/>
        <v>0.4540755152478646</v>
      </c>
      <c r="C536" s="49">
        <f ca="1">RANDBETWEEN(0,VLOOKUP($B536,IBusJSQ!$E$6:$G$24,3,TRUE))</f>
        <v>5</v>
      </c>
      <c r="D536" s="44">
        <f ca="1">RANDBETWEEN(0,VLOOKUP($B536,ItrainJSQ!$F$5:$G$9,2,TRUE))</f>
        <v>0</v>
      </c>
      <c r="E536" s="44" t="e">
        <f ca="1">RANDBETWEEN(0,VLOOKUP($B536,ItrainNP!$G$11:$G$16,2,TRUE))</f>
        <v>#N/A</v>
      </c>
      <c r="F536" s="44">
        <f t="shared" ca="1" si="65"/>
        <v>27</v>
      </c>
      <c r="G536" s="44">
        <f t="shared" ca="1" si="66"/>
        <v>8</v>
      </c>
      <c r="H536" s="44">
        <f t="shared" ca="1" si="67"/>
        <v>4</v>
      </c>
      <c r="I536" s="50">
        <f t="shared" ca="1" si="68"/>
        <v>0.4762977374700868</v>
      </c>
      <c r="J536" s="50" t="e">
        <f t="shared" ca="1" si="69"/>
        <v>#N/A</v>
      </c>
      <c r="K536" s="52">
        <f t="shared" ca="1" si="70"/>
        <v>31.999999999999964</v>
      </c>
      <c r="L536" s="52" t="e">
        <f t="shared" ca="1" si="71"/>
        <v>#N/A</v>
      </c>
      <c r="M536" s="44">
        <f ca="1">AVERAGE($K$4:K536)</f>
        <v>32.061913696060046</v>
      </c>
      <c r="N536" s="44">
        <f ca="1">M536 + 1.96 * _xlfn.STDEV.P($M$4:M536)/SQRT(COUNT($M$4:M536))</f>
        <v>32.095653436609361</v>
      </c>
      <c r="O536" s="44">
        <f ca="1">M536 - 1.96 * _xlfn.STDEV.P($M$4:M536)/SQRT(COUNT($M$4:M536))</f>
        <v>32.028173955510731</v>
      </c>
      <c r="P536" s="44" t="e">
        <f ca="1">AVERAGE($L$4:L536)</f>
        <v>#N/A</v>
      </c>
      <c r="Q536" s="44" t="e">
        <f ca="1">P536 + 1.96 * _xlfn.STDEV.P($P$4:P536)/SQRT(COUNT($P$4:P536))</f>
        <v>#N/A</v>
      </c>
      <c r="R536" s="44" t="e">
        <f ca="1">P536 - 1.96 * _xlfn.STDEV.P($P$4:P536)/SQRT(COUNT($P$4:P536))</f>
        <v>#N/A</v>
      </c>
    </row>
    <row r="537" spans="1:18" ht="14.5" x14ac:dyDescent="0.35">
      <c r="A537" s="47">
        <v>534</v>
      </c>
      <c r="B537" s="48">
        <f t="shared" ca="1" si="64"/>
        <v>0.66403397663930375</v>
      </c>
      <c r="C537" s="49">
        <f ca="1">RANDBETWEEN(0,VLOOKUP($B537,IBusJSQ!$E$6:$G$24,3,TRUE))</f>
        <v>11</v>
      </c>
      <c r="D537" s="44">
        <f ca="1">RANDBETWEEN(0,VLOOKUP($B537,ItrainJSQ!$F$5:$G$9,2,TRUE))</f>
        <v>4</v>
      </c>
      <c r="E537" s="44" t="e">
        <f ca="1">RANDBETWEEN(0,VLOOKUP($B537,ItrainNP!$G$11:$G$16,2,TRUE))</f>
        <v>#N/A</v>
      </c>
      <c r="F537" s="44">
        <f t="shared" ca="1" si="65"/>
        <v>24</v>
      </c>
      <c r="G537" s="44">
        <f t="shared" ca="1" si="66"/>
        <v>8</v>
      </c>
      <c r="H537" s="44">
        <f t="shared" ca="1" si="67"/>
        <v>4</v>
      </c>
      <c r="I537" s="50">
        <f t="shared" ca="1" si="68"/>
        <v>0.68833953219485933</v>
      </c>
      <c r="J537" s="50" t="e">
        <f t="shared" ca="1" si="69"/>
        <v>#N/A</v>
      </c>
      <c r="K537" s="52">
        <f t="shared" ca="1" si="70"/>
        <v>35.000000000000036</v>
      </c>
      <c r="L537" s="52" t="e">
        <f t="shared" ca="1" si="71"/>
        <v>#N/A</v>
      </c>
      <c r="M537" s="44">
        <f ca="1">AVERAGE($K$4:K537)</f>
        <v>32.067415730337082</v>
      </c>
      <c r="N537" s="44">
        <f ca="1">M537 + 1.96 * _xlfn.STDEV.P($M$4:M537)/SQRT(COUNT($M$4:M537))</f>
        <v>32.101104674485704</v>
      </c>
      <c r="O537" s="44">
        <f ca="1">M537 - 1.96 * _xlfn.STDEV.P($M$4:M537)/SQRT(COUNT($M$4:M537))</f>
        <v>32.03372678618846</v>
      </c>
      <c r="P537" s="44" t="e">
        <f ca="1">AVERAGE($L$4:L537)</f>
        <v>#N/A</v>
      </c>
      <c r="Q537" s="44" t="e">
        <f ca="1">P537 + 1.96 * _xlfn.STDEV.P($P$4:P537)/SQRT(COUNT($P$4:P537))</f>
        <v>#N/A</v>
      </c>
      <c r="R537" s="44" t="e">
        <f ca="1">P537 - 1.96 * _xlfn.STDEV.P($P$4:P537)/SQRT(COUNT($P$4:P537))</f>
        <v>#N/A</v>
      </c>
    </row>
    <row r="538" spans="1:18" ht="14.5" x14ac:dyDescent="0.35">
      <c r="A538" s="47">
        <v>535</v>
      </c>
      <c r="B538" s="48">
        <f t="shared" ca="1" si="64"/>
        <v>0.67129901827394978</v>
      </c>
      <c r="C538" s="49">
        <f ca="1">RANDBETWEEN(0,VLOOKUP($B538,IBusJSQ!$E$6:$G$24,3,TRUE))</f>
        <v>8</v>
      </c>
      <c r="D538" s="44">
        <f ca="1">RANDBETWEEN(0,VLOOKUP($B538,ItrainJSQ!$F$5:$G$9,2,TRUE))</f>
        <v>1</v>
      </c>
      <c r="E538" s="44" t="e">
        <f ca="1">RANDBETWEEN(0,VLOOKUP($B538,ItrainNP!$G$11:$G$16,2,TRUE))</f>
        <v>#N/A</v>
      </c>
      <c r="F538" s="44">
        <f t="shared" ca="1" si="65"/>
        <v>24</v>
      </c>
      <c r="G538" s="44">
        <f t="shared" ca="1" si="66"/>
        <v>7</v>
      </c>
      <c r="H538" s="44">
        <f t="shared" ca="1" si="67"/>
        <v>4</v>
      </c>
      <c r="I538" s="50">
        <f t="shared" ca="1" si="68"/>
        <v>0.69352124049617203</v>
      </c>
      <c r="J538" s="50" t="e">
        <f t="shared" ca="1" si="69"/>
        <v>#N/A</v>
      </c>
      <c r="K538" s="52">
        <f t="shared" ca="1" si="70"/>
        <v>32.000000000000043</v>
      </c>
      <c r="L538" s="52" t="e">
        <f t="shared" ca="1" si="71"/>
        <v>#N/A</v>
      </c>
      <c r="M538" s="44">
        <f ca="1">AVERAGE($K$4:K538)</f>
        <v>32.067289719626174</v>
      </c>
      <c r="N538" s="44">
        <f ca="1">M538 + 1.96 * _xlfn.STDEV.P($M$4:M538)/SQRT(COUNT($M$4:M538))</f>
        <v>32.100928019010922</v>
      </c>
      <c r="O538" s="44">
        <f ca="1">M538 - 1.96 * _xlfn.STDEV.P($M$4:M538)/SQRT(COUNT($M$4:M538))</f>
        <v>32.033651420241426</v>
      </c>
      <c r="P538" s="44" t="e">
        <f ca="1">AVERAGE($L$4:L538)</f>
        <v>#N/A</v>
      </c>
      <c r="Q538" s="44" t="e">
        <f ca="1">P538 + 1.96 * _xlfn.STDEV.P($P$4:P538)/SQRT(COUNT($P$4:P538))</f>
        <v>#N/A</v>
      </c>
      <c r="R538" s="44" t="e">
        <f ca="1">P538 - 1.96 * _xlfn.STDEV.P($P$4:P538)/SQRT(COUNT($P$4:P538))</f>
        <v>#N/A</v>
      </c>
    </row>
    <row r="539" spans="1:18" ht="14.5" x14ac:dyDescent="0.35">
      <c r="A539" s="47">
        <v>536</v>
      </c>
      <c r="B539" s="48">
        <f t="shared" ca="1" si="64"/>
        <v>0.58553185011881792</v>
      </c>
      <c r="C539" s="49">
        <f ca="1">RANDBETWEEN(0,VLOOKUP($B539,IBusJSQ!$E$6:$G$24,3,TRUE))</f>
        <v>9</v>
      </c>
      <c r="D539" s="44">
        <f ca="1">RANDBETWEEN(0,VLOOKUP($B539,ItrainJSQ!$F$5:$G$9,2,TRUE))</f>
        <v>1</v>
      </c>
      <c r="E539" s="44" t="e">
        <f ca="1">RANDBETWEEN(0,VLOOKUP($B539,ItrainNP!$G$11:$G$16,2,TRUE))</f>
        <v>#N/A</v>
      </c>
      <c r="F539" s="44">
        <f t="shared" ca="1" si="65"/>
        <v>26</v>
      </c>
      <c r="G539" s="44">
        <f t="shared" ca="1" si="66"/>
        <v>8</v>
      </c>
      <c r="H539" s="44">
        <f t="shared" ca="1" si="67"/>
        <v>5</v>
      </c>
      <c r="I539" s="50">
        <f t="shared" ca="1" si="68"/>
        <v>0.6098374056743735</v>
      </c>
      <c r="J539" s="50" t="e">
        <f t="shared" ca="1" si="69"/>
        <v>#N/A</v>
      </c>
      <c r="K539" s="52">
        <f t="shared" ca="1" si="70"/>
        <v>35.000000000000036</v>
      </c>
      <c r="L539" s="52" t="e">
        <f t="shared" ca="1" si="71"/>
        <v>#N/A</v>
      </c>
      <c r="M539" s="44">
        <f ca="1">AVERAGE($K$4:K539)</f>
        <v>32.072761194029859</v>
      </c>
      <c r="N539" s="44">
        <f ca="1">M539 + 1.96 * _xlfn.STDEV.P($M$4:M539)/SQRT(COUNT($M$4:M539))</f>
        <v>32.106348453329794</v>
      </c>
      <c r="O539" s="44">
        <f ca="1">M539 - 1.96 * _xlfn.STDEV.P($M$4:M539)/SQRT(COUNT($M$4:M539))</f>
        <v>32.039173934729924</v>
      </c>
      <c r="P539" s="44" t="e">
        <f ca="1">AVERAGE($L$4:L539)</f>
        <v>#N/A</v>
      </c>
      <c r="Q539" s="44" t="e">
        <f ca="1">P539 + 1.96 * _xlfn.STDEV.P($P$4:P539)/SQRT(COUNT($P$4:P539))</f>
        <v>#N/A</v>
      </c>
      <c r="R539" s="44" t="e">
        <f ca="1">P539 - 1.96 * _xlfn.STDEV.P($P$4:P539)/SQRT(COUNT($P$4:P539))</f>
        <v>#N/A</v>
      </c>
    </row>
    <row r="540" spans="1:18" ht="14.5" x14ac:dyDescent="0.35">
      <c r="A540" s="47">
        <v>537</v>
      </c>
      <c r="B540" s="48">
        <f t="shared" ca="1" si="64"/>
        <v>0.51910117666759992</v>
      </c>
      <c r="C540" s="49">
        <f ca="1">RANDBETWEEN(0,VLOOKUP($B540,IBusJSQ!$E$6:$G$24,3,TRUE))</f>
        <v>6</v>
      </c>
      <c r="D540" s="44">
        <f ca="1">RANDBETWEEN(0,VLOOKUP($B540,ItrainJSQ!$F$5:$G$9,2,TRUE))</f>
        <v>3</v>
      </c>
      <c r="E540" s="44" t="e">
        <f ca="1">RANDBETWEEN(0,VLOOKUP($B540,ItrainNP!$G$11:$G$16,2,TRUE))</f>
        <v>#N/A</v>
      </c>
      <c r="F540" s="44">
        <f t="shared" ca="1" si="65"/>
        <v>26</v>
      </c>
      <c r="G540" s="44">
        <f t="shared" ca="1" si="66"/>
        <v>8</v>
      </c>
      <c r="H540" s="44">
        <f t="shared" ca="1" si="67"/>
        <v>4</v>
      </c>
      <c r="I540" s="50">
        <f t="shared" ca="1" si="68"/>
        <v>0.54132339888982217</v>
      </c>
      <c r="J540" s="50" t="e">
        <f t="shared" ca="1" si="69"/>
        <v>#N/A</v>
      </c>
      <c r="K540" s="52">
        <f t="shared" ca="1" si="70"/>
        <v>32.000000000000043</v>
      </c>
      <c r="L540" s="52" t="e">
        <f t="shared" ca="1" si="71"/>
        <v>#N/A</v>
      </c>
      <c r="M540" s="44">
        <f ca="1">AVERAGE($K$4:K540)</f>
        <v>32.072625698324032</v>
      </c>
      <c r="N540" s="44">
        <f ca="1">M540 + 1.96 * _xlfn.STDEV.P($M$4:M540)/SQRT(COUNT($M$4:M540))</f>
        <v>32.106162073040274</v>
      </c>
      <c r="O540" s="44">
        <f ca="1">M540 - 1.96 * _xlfn.STDEV.P($M$4:M540)/SQRT(COUNT($M$4:M540))</f>
        <v>32.03908932360779</v>
      </c>
      <c r="P540" s="44" t="e">
        <f ca="1">AVERAGE($L$4:L540)</f>
        <v>#N/A</v>
      </c>
      <c r="Q540" s="44" t="e">
        <f ca="1">P540 + 1.96 * _xlfn.STDEV.P($P$4:P540)/SQRT(COUNT($P$4:P540))</f>
        <v>#N/A</v>
      </c>
      <c r="R540" s="44" t="e">
        <f ca="1">P540 - 1.96 * _xlfn.STDEV.P($P$4:P540)/SQRT(COUNT($P$4:P540))</f>
        <v>#N/A</v>
      </c>
    </row>
    <row r="541" spans="1:18" ht="14.5" x14ac:dyDescent="0.35">
      <c r="A541" s="47">
        <v>538</v>
      </c>
      <c r="B541" s="48">
        <f t="shared" ca="1" si="64"/>
        <v>0.53382556752337851</v>
      </c>
      <c r="C541" s="49">
        <f ca="1">RANDBETWEEN(0,VLOOKUP($B541,IBusJSQ!$E$6:$G$24,3,TRUE))</f>
        <v>10</v>
      </c>
      <c r="D541" s="44">
        <f ca="1">RANDBETWEEN(0,VLOOKUP($B541,ItrainJSQ!$F$5:$G$9,2,TRUE))</f>
        <v>1</v>
      </c>
      <c r="E541" s="44" t="e">
        <f ca="1">RANDBETWEEN(0,VLOOKUP($B541,ItrainNP!$G$11:$G$16,2,TRUE))</f>
        <v>#N/A</v>
      </c>
      <c r="F541" s="44">
        <f t="shared" ca="1" si="65"/>
        <v>26</v>
      </c>
      <c r="G541" s="44">
        <f t="shared" ca="1" si="66"/>
        <v>7</v>
      </c>
      <c r="H541" s="44">
        <f t="shared" ca="1" si="67"/>
        <v>5</v>
      </c>
      <c r="I541" s="50">
        <f t="shared" ca="1" si="68"/>
        <v>0.55882556752337853</v>
      </c>
      <c r="J541" s="50" t="e">
        <f t="shared" ca="1" si="69"/>
        <v>#N/A</v>
      </c>
      <c r="K541" s="52">
        <f t="shared" ca="1" si="70"/>
        <v>36.000000000000028</v>
      </c>
      <c r="L541" s="52" t="e">
        <f t="shared" ca="1" si="71"/>
        <v>#N/A</v>
      </c>
      <c r="M541" s="44">
        <f ca="1">AVERAGE($K$4:K541)</f>
        <v>32.079925650557627</v>
      </c>
      <c r="N541" s="44">
        <f ca="1">M541 + 1.96 * _xlfn.STDEV.P($M$4:M541)/SQRT(COUNT($M$4:M541))</f>
        <v>32.113410594010936</v>
      </c>
      <c r="O541" s="44">
        <f ca="1">M541 - 1.96 * _xlfn.STDEV.P($M$4:M541)/SQRT(COUNT($M$4:M541))</f>
        <v>32.046440707104317</v>
      </c>
      <c r="P541" s="44" t="e">
        <f ca="1">AVERAGE($L$4:L541)</f>
        <v>#N/A</v>
      </c>
      <c r="Q541" s="44" t="e">
        <f ca="1">P541 + 1.96 * _xlfn.STDEV.P($P$4:P541)/SQRT(COUNT($P$4:P541))</f>
        <v>#N/A</v>
      </c>
      <c r="R541" s="44" t="e">
        <f ca="1">P541 - 1.96 * _xlfn.STDEV.P($P$4:P541)/SQRT(COUNT($P$4:P541))</f>
        <v>#N/A</v>
      </c>
    </row>
    <row r="542" spans="1:18" ht="14.5" x14ac:dyDescent="0.35">
      <c r="A542" s="47">
        <v>539</v>
      </c>
      <c r="B542" s="48">
        <f t="shared" ca="1" si="64"/>
        <v>0.46318361633593175</v>
      </c>
      <c r="C542" s="49">
        <f ca="1">RANDBETWEEN(0,VLOOKUP($B542,IBusJSQ!$E$6:$G$24,3,TRUE))</f>
        <v>7</v>
      </c>
      <c r="D542" s="44">
        <f ca="1">RANDBETWEEN(0,VLOOKUP($B542,ItrainJSQ!$F$5:$G$9,2,TRUE))</f>
        <v>2</v>
      </c>
      <c r="E542" s="44" t="e">
        <f ca="1">RANDBETWEEN(0,VLOOKUP($B542,ItrainNP!$G$11:$G$16,2,TRUE))</f>
        <v>#N/A</v>
      </c>
      <c r="F542" s="44">
        <f t="shared" ca="1" si="65"/>
        <v>26</v>
      </c>
      <c r="G542" s="44">
        <f t="shared" ca="1" si="66"/>
        <v>7</v>
      </c>
      <c r="H542" s="44">
        <f t="shared" ca="1" si="67"/>
        <v>5</v>
      </c>
      <c r="I542" s="50">
        <f t="shared" ca="1" si="68"/>
        <v>0.48610028300259844</v>
      </c>
      <c r="J542" s="50" t="e">
        <f t="shared" ca="1" si="69"/>
        <v>#N/A</v>
      </c>
      <c r="K542" s="52">
        <f t="shared" ca="1" si="70"/>
        <v>33.000000000000043</v>
      </c>
      <c r="L542" s="52" t="e">
        <f t="shared" ca="1" si="71"/>
        <v>#N/A</v>
      </c>
      <c r="M542" s="44">
        <f ca="1">AVERAGE($K$4:K542)</f>
        <v>32.081632653061234</v>
      </c>
      <c r="N542" s="44">
        <f ca="1">M542 + 1.96 * _xlfn.STDEV.P($M$4:M542)/SQRT(COUNT($M$4:M542))</f>
        <v>32.115066154851775</v>
      </c>
      <c r="O542" s="44">
        <f ca="1">M542 - 1.96 * _xlfn.STDEV.P($M$4:M542)/SQRT(COUNT($M$4:M542))</f>
        <v>32.048199151270694</v>
      </c>
      <c r="P542" s="44" t="e">
        <f ca="1">AVERAGE($L$4:L542)</f>
        <v>#N/A</v>
      </c>
      <c r="Q542" s="44" t="e">
        <f ca="1">P542 + 1.96 * _xlfn.STDEV.P($P$4:P542)/SQRT(COUNT($P$4:P542))</f>
        <v>#N/A</v>
      </c>
      <c r="R542" s="44" t="e">
        <f ca="1">P542 - 1.96 * _xlfn.STDEV.P($P$4:P542)/SQRT(COUNT($P$4:P542))</f>
        <v>#N/A</v>
      </c>
    </row>
    <row r="543" spans="1:18" ht="14.5" x14ac:dyDescent="0.35">
      <c r="A543" s="47">
        <v>540</v>
      </c>
      <c r="B543" s="48">
        <f t="shared" ca="1" si="64"/>
        <v>0.64247860816589619</v>
      </c>
      <c r="C543" s="49">
        <f ca="1">RANDBETWEEN(0,VLOOKUP($B543,IBusJSQ!$E$6:$G$24,3,TRUE))</f>
        <v>10</v>
      </c>
      <c r="D543" s="44">
        <f ca="1">RANDBETWEEN(0,VLOOKUP($B543,ItrainJSQ!$F$5:$G$9,2,TRUE))</f>
        <v>4</v>
      </c>
      <c r="E543" s="44" t="e">
        <f ca="1">RANDBETWEEN(0,VLOOKUP($B543,ItrainNP!$G$11:$G$16,2,TRUE))</f>
        <v>#N/A</v>
      </c>
      <c r="F543" s="44">
        <f t="shared" ca="1" si="65"/>
        <v>29</v>
      </c>
      <c r="G543" s="44">
        <f t="shared" ca="1" si="66"/>
        <v>8</v>
      </c>
      <c r="H543" s="44">
        <f t="shared" ca="1" si="67"/>
        <v>4</v>
      </c>
      <c r="I543" s="50">
        <f t="shared" ca="1" si="68"/>
        <v>0.66956194149922954</v>
      </c>
      <c r="J543" s="50" t="e">
        <f t="shared" ca="1" si="69"/>
        <v>#N/A</v>
      </c>
      <c r="K543" s="52">
        <f t="shared" ca="1" si="70"/>
        <v>39.000000000000021</v>
      </c>
      <c r="L543" s="52" t="e">
        <f t="shared" ca="1" si="71"/>
        <v>#N/A</v>
      </c>
      <c r="M543" s="44">
        <f ca="1">AVERAGE($K$4:K543)</f>
        <v>32.094444444444449</v>
      </c>
      <c r="N543" s="44">
        <f ca="1">M543 + 1.96 * _xlfn.STDEV.P($M$4:M543)/SQRT(COUNT($M$4:M543))</f>
        <v>32.127825512731164</v>
      </c>
      <c r="O543" s="44">
        <f ca="1">M543 - 1.96 * _xlfn.STDEV.P($M$4:M543)/SQRT(COUNT($M$4:M543))</f>
        <v>32.061063376157733</v>
      </c>
      <c r="P543" s="44" t="e">
        <f ca="1">AVERAGE($L$4:L543)</f>
        <v>#N/A</v>
      </c>
      <c r="Q543" s="44" t="e">
        <f ca="1">P543 + 1.96 * _xlfn.STDEV.P($P$4:P543)/SQRT(COUNT($P$4:P543))</f>
        <v>#N/A</v>
      </c>
      <c r="R543" s="44" t="e">
        <f ca="1">P543 - 1.96 * _xlfn.STDEV.P($P$4:P543)/SQRT(COUNT($P$4:P543))</f>
        <v>#N/A</v>
      </c>
    </row>
    <row r="544" spans="1:18" ht="14.5" x14ac:dyDescent="0.35">
      <c r="A544" s="47">
        <v>541</v>
      </c>
      <c r="B544" s="48">
        <f t="shared" ca="1" si="64"/>
        <v>0.6346273259049986</v>
      </c>
      <c r="C544" s="49">
        <f ca="1">RANDBETWEEN(0,VLOOKUP($B544,IBusJSQ!$E$6:$G$24,3,TRUE))</f>
        <v>6</v>
      </c>
      <c r="D544" s="44">
        <f ca="1">RANDBETWEEN(0,VLOOKUP($B544,ItrainJSQ!$F$5:$G$9,2,TRUE))</f>
        <v>4</v>
      </c>
      <c r="E544" s="44" t="e">
        <f ca="1">RANDBETWEEN(0,VLOOKUP($B544,ItrainNP!$G$11:$G$16,2,TRUE))</f>
        <v>#N/A</v>
      </c>
      <c r="F544" s="44">
        <f t="shared" ca="1" si="65"/>
        <v>26</v>
      </c>
      <c r="G544" s="44">
        <f t="shared" ca="1" si="66"/>
        <v>7</v>
      </c>
      <c r="H544" s="44">
        <f t="shared" ca="1" si="67"/>
        <v>5</v>
      </c>
      <c r="I544" s="50">
        <f t="shared" ca="1" si="68"/>
        <v>0.65684954812722085</v>
      </c>
      <c r="J544" s="50" t="e">
        <f t="shared" ca="1" si="69"/>
        <v>#N/A</v>
      </c>
      <c r="K544" s="52">
        <f t="shared" ca="1" si="70"/>
        <v>32.000000000000043</v>
      </c>
      <c r="L544" s="52" t="e">
        <f t="shared" ca="1" si="71"/>
        <v>#N/A</v>
      </c>
      <c r="M544" s="44">
        <f ca="1">AVERAGE($K$4:K544)</f>
        <v>32.094269870609985</v>
      </c>
      <c r="N544" s="44">
        <f ca="1">M544 + 1.96 * _xlfn.STDEV.P($M$4:M544)/SQRT(COUNT($M$4:M544))</f>
        <v>32.127598676609779</v>
      </c>
      <c r="O544" s="44">
        <f ca="1">M544 - 1.96 * _xlfn.STDEV.P($M$4:M544)/SQRT(COUNT($M$4:M544))</f>
        <v>32.060941064610191</v>
      </c>
      <c r="P544" s="44" t="e">
        <f ca="1">AVERAGE($L$4:L544)</f>
        <v>#N/A</v>
      </c>
      <c r="Q544" s="44" t="e">
        <f ca="1">P544 + 1.96 * _xlfn.STDEV.P($P$4:P544)/SQRT(COUNT($P$4:P544))</f>
        <v>#N/A</v>
      </c>
      <c r="R544" s="44" t="e">
        <f ca="1">P544 - 1.96 * _xlfn.STDEV.P($P$4:P544)/SQRT(COUNT($P$4:P544))</f>
        <v>#N/A</v>
      </c>
    </row>
    <row r="545" spans="1:18" ht="14.5" x14ac:dyDescent="0.35">
      <c r="A545" s="47">
        <v>542</v>
      </c>
      <c r="B545" s="48">
        <f t="shared" ca="1" si="64"/>
        <v>0.9001664773468494</v>
      </c>
      <c r="C545" s="49">
        <f ca="1">RANDBETWEEN(0,VLOOKUP($B545,IBusJSQ!$E$6:$G$24,3,TRUE))</f>
        <v>10</v>
      </c>
      <c r="D545" s="44">
        <f ca="1">RANDBETWEEN(0,VLOOKUP($B545,ItrainJSQ!$F$5:$G$9,2,TRUE))</f>
        <v>18889</v>
      </c>
      <c r="E545" s="44" t="e">
        <f ca="1">RANDBETWEEN(0,VLOOKUP($B545,ItrainNP!$G$11:$G$16,2,TRUE))</f>
        <v>#N/A</v>
      </c>
      <c r="F545" s="44">
        <f t="shared" ca="1" si="65"/>
        <v>28</v>
      </c>
      <c r="G545" s="44">
        <f t="shared" ca="1" si="66"/>
        <v>8</v>
      </c>
      <c r="H545" s="44">
        <f t="shared" ca="1" si="67"/>
        <v>4</v>
      </c>
      <c r="I545" s="50">
        <f t="shared" ca="1" si="68"/>
        <v>0.92655536623573831</v>
      </c>
      <c r="J545" s="50" t="e">
        <f t="shared" ca="1" si="69"/>
        <v>#N/A</v>
      </c>
      <c r="K545" s="52">
        <f t="shared" ca="1" si="70"/>
        <v>38.000000000000028</v>
      </c>
      <c r="L545" s="52" t="e">
        <f t="shared" ca="1" si="71"/>
        <v>#N/A</v>
      </c>
      <c r="M545" s="44">
        <f ca="1">AVERAGE($K$4:K545)</f>
        <v>32.105166051660525</v>
      </c>
      <c r="N545" s="44">
        <f ca="1">M545 + 1.96 * _xlfn.STDEV.P($M$4:M545)/SQRT(COUNT($M$4:M545))</f>
        <v>32.138441839160343</v>
      </c>
      <c r="O545" s="44">
        <f ca="1">M545 - 1.96 * _xlfn.STDEV.P($M$4:M545)/SQRT(COUNT($M$4:M545))</f>
        <v>32.071890264160707</v>
      </c>
      <c r="P545" s="44" t="e">
        <f ca="1">AVERAGE($L$4:L545)</f>
        <v>#N/A</v>
      </c>
      <c r="Q545" s="44" t="e">
        <f ca="1">P545 + 1.96 * _xlfn.STDEV.P($P$4:P545)/SQRT(COUNT($P$4:P545))</f>
        <v>#N/A</v>
      </c>
      <c r="R545" s="44" t="e">
        <f ca="1">P545 - 1.96 * _xlfn.STDEV.P($P$4:P545)/SQRT(COUNT($P$4:P545))</f>
        <v>#N/A</v>
      </c>
    </row>
    <row r="546" spans="1:18" ht="14.5" x14ac:dyDescent="0.35">
      <c r="A546" s="47">
        <v>543</v>
      </c>
      <c r="B546" s="48">
        <f t="shared" ca="1" si="64"/>
        <v>0.47198985448961395</v>
      </c>
      <c r="C546" s="49">
        <f ca="1">RANDBETWEEN(0,VLOOKUP($B546,IBusJSQ!$E$6:$G$24,3,TRUE))</f>
        <v>2</v>
      </c>
      <c r="D546" s="44">
        <f ca="1">RANDBETWEEN(0,VLOOKUP($B546,ItrainJSQ!$F$5:$G$9,2,TRUE))</f>
        <v>4</v>
      </c>
      <c r="E546" s="44" t="e">
        <f ca="1">RANDBETWEEN(0,VLOOKUP($B546,ItrainNP!$G$11:$G$16,2,TRUE))</f>
        <v>#N/A</v>
      </c>
      <c r="F546" s="44">
        <f t="shared" ca="1" si="65"/>
        <v>29</v>
      </c>
      <c r="G546" s="44">
        <f t="shared" ca="1" si="66"/>
        <v>8</v>
      </c>
      <c r="H546" s="44">
        <f t="shared" ca="1" si="67"/>
        <v>4</v>
      </c>
      <c r="I546" s="50">
        <f t="shared" ca="1" si="68"/>
        <v>0.4935176322673917</v>
      </c>
      <c r="J546" s="50" t="e">
        <f t="shared" ca="1" si="69"/>
        <v>#N/A</v>
      </c>
      <c r="K546" s="52">
        <f t="shared" ca="1" si="70"/>
        <v>30.999999999999972</v>
      </c>
      <c r="L546" s="52" t="e">
        <f t="shared" ca="1" si="71"/>
        <v>#N/A</v>
      </c>
      <c r="M546" s="44">
        <f ca="1">AVERAGE($K$4:K546)</f>
        <v>32.103130755064463</v>
      </c>
      <c r="N546" s="44">
        <f ca="1">M546 + 1.96 * _xlfn.STDEV.P($M$4:M546)/SQRT(COUNT($M$4:M546))</f>
        <v>32.136353852144737</v>
      </c>
      <c r="O546" s="44">
        <f ca="1">M546 - 1.96 * _xlfn.STDEV.P($M$4:M546)/SQRT(COUNT($M$4:M546))</f>
        <v>32.069907657984189</v>
      </c>
      <c r="P546" s="44" t="e">
        <f ca="1">AVERAGE($L$4:L546)</f>
        <v>#N/A</v>
      </c>
      <c r="Q546" s="44" t="e">
        <f ca="1">P546 + 1.96 * _xlfn.STDEV.P($P$4:P546)/SQRT(COUNT($P$4:P546))</f>
        <v>#N/A</v>
      </c>
      <c r="R546" s="44" t="e">
        <f ca="1">P546 - 1.96 * _xlfn.STDEV.P($P$4:P546)/SQRT(COUNT($P$4:P546))</f>
        <v>#N/A</v>
      </c>
    </row>
    <row r="547" spans="1:18" ht="14.5" x14ac:dyDescent="0.35">
      <c r="A547" s="47">
        <v>544</v>
      </c>
      <c r="B547" s="48">
        <f t="shared" ca="1" si="64"/>
        <v>0.34565953658744236</v>
      </c>
      <c r="C547" s="49">
        <f ca="1">RANDBETWEEN(0,VLOOKUP($B547,IBusJSQ!$E$6:$G$24,3,TRUE))</f>
        <v>0</v>
      </c>
      <c r="D547" s="44">
        <f ca="1">RANDBETWEEN(0,VLOOKUP($B547,ItrainJSQ!$F$5:$G$9,2,TRUE))</f>
        <v>1</v>
      </c>
      <c r="E547" s="44" t="e">
        <f ca="1">RANDBETWEEN(0,VLOOKUP($B547,ItrainNP!$G$11:$G$16,2,TRUE))</f>
        <v>#N/A</v>
      </c>
      <c r="F547" s="44">
        <f t="shared" ca="1" si="65"/>
        <v>27</v>
      </c>
      <c r="G547" s="44">
        <f t="shared" ca="1" si="66"/>
        <v>8</v>
      </c>
      <c r="H547" s="44">
        <f t="shared" ca="1" si="67"/>
        <v>4</v>
      </c>
      <c r="I547" s="50">
        <f t="shared" ca="1" si="68"/>
        <v>0.36440953658744235</v>
      </c>
      <c r="J547" s="50" t="e">
        <f t="shared" ca="1" si="69"/>
        <v>#N/A</v>
      </c>
      <c r="K547" s="52">
        <f t="shared" ca="1" si="70"/>
        <v>26.999999999999986</v>
      </c>
      <c r="L547" s="52" t="e">
        <f t="shared" ca="1" si="71"/>
        <v>#N/A</v>
      </c>
      <c r="M547" s="44">
        <f ca="1">AVERAGE($K$4:K547)</f>
        <v>32.093750000000007</v>
      </c>
      <c r="N547" s="44">
        <f ca="1">M547 + 1.96 * _xlfn.STDEV.P($M$4:M547)/SQRT(COUNT($M$4:M547))</f>
        <v>32.126921350074255</v>
      </c>
      <c r="O547" s="44">
        <f ca="1">M547 - 1.96 * _xlfn.STDEV.P($M$4:M547)/SQRT(COUNT($M$4:M547))</f>
        <v>32.060578649925759</v>
      </c>
      <c r="P547" s="44" t="e">
        <f ca="1">AVERAGE($L$4:L547)</f>
        <v>#N/A</v>
      </c>
      <c r="Q547" s="44" t="e">
        <f ca="1">P547 + 1.96 * _xlfn.STDEV.P($P$4:P547)/SQRT(COUNT($P$4:P547))</f>
        <v>#N/A</v>
      </c>
      <c r="R547" s="44" t="e">
        <f ca="1">P547 - 1.96 * _xlfn.STDEV.P($P$4:P547)/SQRT(COUNT($P$4:P547))</f>
        <v>#N/A</v>
      </c>
    </row>
    <row r="548" spans="1:18" ht="14.5" x14ac:dyDescent="0.35">
      <c r="A548" s="47">
        <v>545</v>
      </c>
      <c r="B548" s="48">
        <f t="shared" ca="1" si="64"/>
        <v>0.4456755756431714</v>
      </c>
      <c r="C548" s="49">
        <f ca="1">RANDBETWEEN(0,VLOOKUP($B548,IBusJSQ!$E$6:$G$24,3,TRUE))</f>
        <v>3</v>
      </c>
      <c r="D548" s="44">
        <f ca="1">RANDBETWEEN(0,VLOOKUP($B548,ItrainJSQ!$F$5:$G$9,2,TRUE))</f>
        <v>0</v>
      </c>
      <c r="E548" s="44" t="e">
        <f ca="1">RANDBETWEEN(0,VLOOKUP($B548,ItrainNP!$G$11:$G$16,2,TRUE))</f>
        <v>#N/A</v>
      </c>
      <c r="F548" s="44">
        <f t="shared" ca="1" si="65"/>
        <v>25</v>
      </c>
      <c r="G548" s="44">
        <f t="shared" ca="1" si="66"/>
        <v>7</v>
      </c>
      <c r="H548" s="44">
        <f t="shared" ca="1" si="67"/>
        <v>5</v>
      </c>
      <c r="I548" s="50">
        <f t="shared" ca="1" si="68"/>
        <v>0.46512002008761583</v>
      </c>
      <c r="J548" s="50" t="e">
        <f t="shared" ca="1" si="69"/>
        <v>#N/A</v>
      </c>
      <c r="K548" s="52">
        <f t="shared" ca="1" si="70"/>
        <v>27.999999999999979</v>
      </c>
      <c r="L548" s="52" t="e">
        <f t="shared" ca="1" si="71"/>
        <v>#N/A</v>
      </c>
      <c r="M548" s="44">
        <f ca="1">AVERAGE($K$4:K548)</f>
        <v>32.086238532110102</v>
      </c>
      <c r="N548" s="44">
        <f ca="1">M548 + 1.96 * _xlfn.STDEV.P($M$4:M548)/SQRT(COUNT($M$4:M548))</f>
        <v>32.11935893784991</v>
      </c>
      <c r="O548" s="44">
        <f ca="1">M548 - 1.96 * _xlfn.STDEV.P($M$4:M548)/SQRT(COUNT($M$4:M548))</f>
        <v>32.053118126370293</v>
      </c>
      <c r="P548" s="44" t="e">
        <f ca="1">AVERAGE($L$4:L548)</f>
        <v>#N/A</v>
      </c>
      <c r="Q548" s="44" t="e">
        <f ca="1">P548 + 1.96 * _xlfn.STDEV.P($P$4:P548)/SQRT(COUNT($P$4:P548))</f>
        <v>#N/A</v>
      </c>
      <c r="R548" s="44" t="e">
        <f ca="1">P548 - 1.96 * _xlfn.STDEV.P($P$4:P548)/SQRT(COUNT($P$4:P548))</f>
        <v>#N/A</v>
      </c>
    </row>
    <row r="549" spans="1:18" ht="14.5" x14ac:dyDescent="0.35">
      <c r="A549" s="47">
        <v>546</v>
      </c>
      <c r="B549" s="48">
        <f t="shared" ca="1" si="64"/>
        <v>0.54731730326607719</v>
      </c>
      <c r="C549" s="49">
        <f ca="1">RANDBETWEEN(0,VLOOKUP($B549,IBusJSQ!$E$6:$G$24,3,TRUE))</f>
        <v>1</v>
      </c>
      <c r="D549" s="44">
        <f ca="1">RANDBETWEEN(0,VLOOKUP($B549,ItrainJSQ!$F$5:$G$9,2,TRUE))</f>
        <v>0</v>
      </c>
      <c r="E549" s="44" t="e">
        <f ca="1">RANDBETWEEN(0,VLOOKUP($B549,ItrainNP!$G$11:$G$16,2,TRUE))</f>
        <v>#N/A</v>
      </c>
      <c r="F549" s="44">
        <f t="shared" ca="1" si="65"/>
        <v>27</v>
      </c>
      <c r="G549" s="44">
        <f t="shared" ca="1" si="66"/>
        <v>7</v>
      </c>
      <c r="H549" s="44">
        <f t="shared" ca="1" si="67"/>
        <v>5</v>
      </c>
      <c r="I549" s="50">
        <f t="shared" ca="1" si="68"/>
        <v>0.56676174771052168</v>
      </c>
      <c r="J549" s="50" t="e">
        <f t="shared" ca="1" si="69"/>
        <v>#N/A</v>
      </c>
      <c r="K549" s="52">
        <f t="shared" ca="1" si="70"/>
        <v>28.00000000000006</v>
      </c>
      <c r="L549" s="52" t="e">
        <f t="shared" ca="1" si="71"/>
        <v>#N/A</v>
      </c>
      <c r="M549" s="44">
        <f ca="1">AVERAGE($K$4:K549)</f>
        <v>32.078754578754584</v>
      </c>
      <c r="N549" s="44">
        <f ca="1">M549 + 1.96 * _xlfn.STDEV.P($M$4:M549)/SQRT(COUNT($M$4:M549))</f>
        <v>32.111824853932944</v>
      </c>
      <c r="O549" s="44">
        <f ca="1">M549 - 1.96 * _xlfn.STDEV.P($M$4:M549)/SQRT(COUNT($M$4:M549))</f>
        <v>32.045684303576223</v>
      </c>
      <c r="P549" s="44" t="e">
        <f ca="1">AVERAGE($L$4:L549)</f>
        <v>#N/A</v>
      </c>
      <c r="Q549" s="44" t="e">
        <f ca="1">P549 + 1.96 * _xlfn.STDEV.P($P$4:P549)/SQRT(COUNT($P$4:P549))</f>
        <v>#N/A</v>
      </c>
      <c r="R549" s="44" t="e">
        <f ca="1">P549 - 1.96 * _xlfn.STDEV.P($P$4:P549)/SQRT(COUNT($P$4:P549))</f>
        <v>#N/A</v>
      </c>
    </row>
    <row r="550" spans="1:18" ht="14.5" x14ac:dyDescent="0.35">
      <c r="A550" s="47">
        <v>547</v>
      </c>
      <c r="B550" s="48">
        <f t="shared" ca="1" si="64"/>
        <v>0.63031607329353556</v>
      </c>
      <c r="C550" s="49">
        <f ca="1">RANDBETWEEN(0,VLOOKUP($B550,IBusJSQ!$E$6:$G$24,3,TRUE))</f>
        <v>11</v>
      </c>
      <c r="D550" s="44">
        <f ca="1">RANDBETWEEN(0,VLOOKUP($B550,ItrainJSQ!$F$5:$G$9,2,TRUE))</f>
        <v>2</v>
      </c>
      <c r="E550" s="44" t="e">
        <f ca="1">RANDBETWEEN(0,VLOOKUP($B550,ItrainNP!$G$11:$G$16,2,TRUE))</f>
        <v>#N/A</v>
      </c>
      <c r="F550" s="44">
        <f t="shared" ca="1" si="65"/>
        <v>27</v>
      </c>
      <c r="G550" s="44">
        <f t="shared" ca="1" si="66"/>
        <v>8</v>
      </c>
      <c r="H550" s="44">
        <f t="shared" ca="1" si="67"/>
        <v>5</v>
      </c>
      <c r="I550" s="50">
        <f t="shared" ca="1" si="68"/>
        <v>0.65670496218242447</v>
      </c>
      <c r="J550" s="50" t="e">
        <f t="shared" ca="1" si="69"/>
        <v>#N/A</v>
      </c>
      <c r="K550" s="52">
        <f t="shared" ca="1" si="70"/>
        <v>38.000000000000028</v>
      </c>
      <c r="L550" s="52" t="e">
        <f t="shared" ca="1" si="71"/>
        <v>#N/A</v>
      </c>
      <c r="M550" s="44">
        <f ca="1">AVERAGE($K$4:K550)</f>
        <v>32.089579524680083</v>
      </c>
      <c r="N550" s="44">
        <f ca="1">M550 + 1.96 * _xlfn.STDEV.P($M$4:M550)/SQRT(COUNT($M$4:M550))</f>
        <v>32.122598857829267</v>
      </c>
      <c r="O550" s="44">
        <f ca="1">M550 - 1.96 * _xlfn.STDEV.P($M$4:M550)/SQRT(COUNT($M$4:M550))</f>
        <v>32.056560191530899</v>
      </c>
      <c r="P550" s="44" t="e">
        <f ca="1">AVERAGE($L$4:L550)</f>
        <v>#N/A</v>
      </c>
      <c r="Q550" s="44" t="e">
        <f ca="1">P550 + 1.96 * _xlfn.STDEV.P($P$4:P550)/SQRT(COUNT($P$4:P550))</f>
        <v>#N/A</v>
      </c>
      <c r="R550" s="44" t="e">
        <f ca="1">P550 - 1.96 * _xlfn.STDEV.P($P$4:P550)/SQRT(COUNT($P$4:P550))</f>
        <v>#N/A</v>
      </c>
    </row>
    <row r="551" spans="1:18" ht="14.5" x14ac:dyDescent="0.35">
      <c r="A551" s="47">
        <v>548</v>
      </c>
      <c r="B551" s="48">
        <f t="shared" ca="1" si="64"/>
        <v>0.47268697451942904</v>
      </c>
      <c r="C551" s="49">
        <f ca="1">RANDBETWEEN(0,VLOOKUP($B551,IBusJSQ!$E$6:$G$24,3,TRUE))</f>
        <v>7</v>
      </c>
      <c r="D551" s="44">
        <f ca="1">RANDBETWEEN(0,VLOOKUP($B551,ItrainJSQ!$F$5:$G$9,2,TRUE))</f>
        <v>3</v>
      </c>
      <c r="E551" s="44" t="e">
        <f ca="1">RANDBETWEEN(0,VLOOKUP($B551,ItrainNP!$G$11:$G$16,2,TRUE))</f>
        <v>#N/A</v>
      </c>
      <c r="F551" s="44">
        <f t="shared" ca="1" si="65"/>
        <v>26</v>
      </c>
      <c r="G551" s="44">
        <f t="shared" ca="1" si="66"/>
        <v>7</v>
      </c>
      <c r="H551" s="44">
        <f t="shared" ca="1" si="67"/>
        <v>4</v>
      </c>
      <c r="I551" s="50">
        <f t="shared" ca="1" si="68"/>
        <v>0.49560364118609568</v>
      </c>
      <c r="J551" s="50" t="e">
        <f t="shared" ca="1" si="69"/>
        <v>#N/A</v>
      </c>
      <c r="K551" s="52">
        <f t="shared" ca="1" si="70"/>
        <v>32.999999999999964</v>
      </c>
      <c r="L551" s="52" t="e">
        <f t="shared" ca="1" si="71"/>
        <v>#N/A</v>
      </c>
      <c r="M551" s="44">
        <f ca="1">AVERAGE($K$4:K551)</f>
        <v>32.091240875912412</v>
      </c>
      <c r="N551" s="44">
        <f ca="1">M551 + 1.96 * _xlfn.STDEV.P($M$4:M551)/SQRT(COUNT($M$4:M551))</f>
        <v>32.124209273887857</v>
      </c>
      <c r="O551" s="44">
        <f ca="1">M551 - 1.96 * _xlfn.STDEV.P($M$4:M551)/SQRT(COUNT($M$4:M551))</f>
        <v>32.058272477936967</v>
      </c>
      <c r="P551" s="44" t="e">
        <f ca="1">AVERAGE($L$4:L551)</f>
        <v>#N/A</v>
      </c>
      <c r="Q551" s="44" t="e">
        <f ca="1">P551 + 1.96 * _xlfn.STDEV.P($P$4:P551)/SQRT(COUNT($P$4:P551))</f>
        <v>#N/A</v>
      </c>
      <c r="R551" s="44" t="e">
        <f ca="1">P551 - 1.96 * _xlfn.STDEV.P($P$4:P551)/SQRT(COUNT($P$4:P551))</f>
        <v>#N/A</v>
      </c>
    </row>
    <row r="552" spans="1:18" ht="14.5" x14ac:dyDescent="0.35">
      <c r="A552" s="47">
        <v>549</v>
      </c>
      <c r="B552" s="48">
        <f t="shared" ca="1" si="64"/>
        <v>0.67022670770455417</v>
      </c>
      <c r="C552" s="49">
        <f ca="1">RANDBETWEEN(0,VLOOKUP($B552,IBusJSQ!$E$6:$G$24,3,TRUE))</f>
        <v>8</v>
      </c>
      <c r="D552" s="44">
        <f ca="1">RANDBETWEEN(0,VLOOKUP($B552,ItrainJSQ!$F$5:$G$9,2,TRUE))</f>
        <v>4</v>
      </c>
      <c r="E552" s="44" t="e">
        <f ca="1">RANDBETWEEN(0,VLOOKUP($B552,ItrainNP!$G$11:$G$16,2,TRUE))</f>
        <v>#N/A</v>
      </c>
      <c r="F552" s="44">
        <f t="shared" ca="1" si="65"/>
        <v>24</v>
      </c>
      <c r="G552" s="44">
        <f t="shared" ca="1" si="66"/>
        <v>7</v>
      </c>
      <c r="H552" s="44">
        <f t="shared" ca="1" si="67"/>
        <v>5</v>
      </c>
      <c r="I552" s="50">
        <f t="shared" ca="1" si="68"/>
        <v>0.69244892992677642</v>
      </c>
      <c r="J552" s="50" t="e">
        <f t="shared" ca="1" si="69"/>
        <v>#N/A</v>
      </c>
      <c r="K552" s="52">
        <f t="shared" ca="1" si="70"/>
        <v>32.000000000000043</v>
      </c>
      <c r="L552" s="52" t="e">
        <f t="shared" ca="1" si="71"/>
        <v>#N/A</v>
      </c>
      <c r="M552" s="44">
        <f ca="1">AVERAGE($K$4:K552)</f>
        <v>32.091074681238624</v>
      </c>
      <c r="N552" s="44">
        <f ca="1">M552 + 1.96 * _xlfn.STDEV.P($M$4:M552)/SQRT(COUNT($M$4:M552))</f>
        <v>32.123992307164173</v>
      </c>
      <c r="O552" s="44">
        <f ca="1">M552 - 1.96 * _xlfn.STDEV.P($M$4:M552)/SQRT(COUNT($M$4:M552))</f>
        <v>32.058157055313075</v>
      </c>
      <c r="P552" s="44" t="e">
        <f ca="1">AVERAGE($L$4:L552)</f>
        <v>#N/A</v>
      </c>
      <c r="Q552" s="44" t="e">
        <f ca="1">P552 + 1.96 * _xlfn.STDEV.P($P$4:P552)/SQRT(COUNT($P$4:P552))</f>
        <v>#N/A</v>
      </c>
      <c r="R552" s="44" t="e">
        <f ca="1">P552 - 1.96 * _xlfn.STDEV.P($P$4:P552)/SQRT(COUNT($P$4:P552))</f>
        <v>#N/A</v>
      </c>
    </row>
    <row r="553" spans="1:18" ht="14.5" x14ac:dyDescent="0.35">
      <c r="A553" s="47">
        <v>550</v>
      </c>
      <c r="B553" s="48">
        <f t="shared" ca="1" si="64"/>
        <v>0.45665573120448788</v>
      </c>
      <c r="C553" s="49">
        <f ca="1">RANDBETWEEN(0,VLOOKUP($B553,IBusJSQ!$E$6:$G$24,3,TRUE))</f>
        <v>6</v>
      </c>
      <c r="D553" s="44">
        <f ca="1">RANDBETWEEN(0,VLOOKUP($B553,ItrainJSQ!$F$5:$G$9,2,TRUE))</f>
        <v>0</v>
      </c>
      <c r="E553" s="44" t="e">
        <f ca="1">RANDBETWEEN(0,VLOOKUP($B553,ItrainNP!$G$11:$G$16,2,TRUE))</f>
        <v>#N/A</v>
      </c>
      <c r="F553" s="44">
        <f t="shared" ca="1" si="65"/>
        <v>25</v>
      </c>
      <c r="G553" s="44">
        <f t="shared" ca="1" si="66"/>
        <v>7</v>
      </c>
      <c r="H553" s="44">
        <f t="shared" ca="1" si="67"/>
        <v>5</v>
      </c>
      <c r="I553" s="50">
        <f t="shared" ca="1" si="68"/>
        <v>0.47818350898226564</v>
      </c>
      <c r="J553" s="50" t="e">
        <f t="shared" ca="1" si="69"/>
        <v>#N/A</v>
      </c>
      <c r="K553" s="52">
        <f t="shared" ca="1" si="70"/>
        <v>30.999999999999972</v>
      </c>
      <c r="L553" s="52" t="e">
        <f t="shared" ca="1" si="71"/>
        <v>#N/A</v>
      </c>
      <c r="M553" s="44">
        <f ca="1">AVERAGE($K$4:K553)</f>
        <v>32.089090909090913</v>
      </c>
      <c r="N553" s="44">
        <f ca="1">M553 + 1.96 * _xlfn.STDEV.P($M$4:M553)/SQRT(COUNT($M$4:M553))</f>
        <v>32.121958079416792</v>
      </c>
      <c r="O553" s="44">
        <f ca="1">M553 - 1.96 * _xlfn.STDEV.P($M$4:M553)/SQRT(COUNT($M$4:M553))</f>
        <v>32.056223738765034</v>
      </c>
      <c r="P553" s="44" t="e">
        <f ca="1">AVERAGE($L$4:L553)</f>
        <v>#N/A</v>
      </c>
      <c r="Q553" s="44" t="e">
        <f ca="1">P553 + 1.96 * _xlfn.STDEV.P($P$4:P553)/SQRT(COUNT($P$4:P553))</f>
        <v>#N/A</v>
      </c>
      <c r="R553" s="44" t="e">
        <f ca="1">P553 - 1.96 * _xlfn.STDEV.P($P$4:P553)/SQRT(COUNT($P$4:P553))</f>
        <v>#N/A</v>
      </c>
    </row>
    <row r="554" spans="1:18" ht="14.5" x14ac:dyDescent="0.35">
      <c r="A554" s="47">
        <v>551</v>
      </c>
      <c r="B554" s="48">
        <f t="shared" ca="1" si="64"/>
        <v>0.47286534034128475</v>
      </c>
      <c r="C554" s="49">
        <f ca="1">RANDBETWEEN(0,VLOOKUP($B554,IBusJSQ!$E$6:$G$24,3,TRUE))</f>
        <v>7</v>
      </c>
      <c r="D554" s="44">
        <f ca="1">RANDBETWEEN(0,VLOOKUP($B554,ItrainJSQ!$F$5:$G$9,2,TRUE))</f>
        <v>1</v>
      </c>
      <c r="E554" s="44" t="e">
        <f ca="1">RANDBETWEEN(0,VLOOKUP($B554,ItrainNP!$G$11:$G$16,2,TRUE))</f>
        <v>#N/A</v>
      </c>
      <c r="F554" s="44">
        <f t="shared" ca="1" si="65"/>
        <v>29</v>
      </c>
      <c r="G554" s="44">
        <f t="shared" ca="1" si="66"/>
        <v>8</v>
      </c>
      <c r="H554" s="44">
        <f t="shared" ca="1" si="67"/>
        <v>4</v>
      </c>
      <c r="I554" s="50">
        <f t="shared" ca="1" si="68"/>
        <v>0.49786534034128477</v>
      </c>
      <c r="J554" s="50" t="e">
        <f t="shared" ca="1" si="69"/>
        <v>#N/A</v>
      </c>
      <c r="K554" s="52">
        <f t="shared" ca="1" si="70"/>
        <v>36.000000000000028</v>
      </c>
      <c r="L554" s="52" t="e">
        <f t="shared" ca="1" si="71"/>
        <v>#N/A</v>
      </c>
      <c r="M554" s="44">
        <f ca="1">AVERAGE($K$4:K554)</f>
        <v>32.096188747731404</v>
      </c>
      <c r="N554" s="44">
        <f ca="1">M554 + 1.96 * _xlfn.STDEV.P($M$4:M554)/SQRT(COUNT($M$4:M554))</f>
        <v>32.129005016767152</v>
      </c>
      <c r="O554" s="44">
        <f ca="1">M554 - 1.96 * _xlfn.STDEV.P($M$4:M554)/SQRT(COUNT($M$4:M554))</f>
        <v>32.063372478695655</v>
      </c>
      <c r="P554" s="44" t="e">
        <f ca="1">AVERAGE($L$4:L554)</f>
        <v>#N/A</v>
      </c>
      <c r="Q554" s="44" t="e">
        <f ca="1">P554 + 1.96 * _xlfn.STDEV.P($P$4:P554)/SQRT(COUNT($P$4:P554))</f>
        <v>#N/A</v>
      </c>
      <c r="R554" s="44" t="e">
        <f ca="1">P554 - 1.96 * _xlfn.STDEV.P($P$4:P554)/SQRT(COUNT($P$4:P554))</f>
        <v>#N/A</v>
      </c>
    </row>
    <row r="555" spans="1:18" ht="14.5" x14ac:dyDescent="0.35">
      <c r="A555" s="47">
        <v>552</v>
      </c>
      <c r="B555" s="48">
        <f t="shared" ca="1" si="64"/>
        <v>0.50582116070326844</v>
      </c>
      <c r="C555" s="49">
        <f ca="1">RANDBETWEEN(0,VLOOKUP($B555,IBusJSQ!$E$6:$G$24,3,TRUE))</f>
        <v>4</v>
      </c>
      <c r="D555" s="44">
        <f ca="1">RANDBETWEEN(0,VLOOKUP($B555,ItrainJSQ!$F$5:$G$9,2,TRUE))</f>
        <v>4</v>
      </c>
      <c r="E555" s="44" t="e">
        <f ca="1">RANDBETWEEN(0,VLOOKUP($B555,ItrainNP!$G$11:$G$16,2,TRUE))</f>
        <v>#N/A</v>
      </c>
      <c r="F555" s="44">
        <f t="shared" ca="1" si="65"/>
        <v>27</v>
      </c>
      <c r="G555" s="44">
        <f t="shared" ca="1" si="66"/>
        <v>7</v>
      </c>
      <c r="H555" s="44">
        <f t="shared" ca="1" si="67"/>
        <v>5</v>
      </c>
      <c r="I555" s="50">
        <f t="shared" ca="1" si="68"/>
        <v>0.52734893848104625</v>
      </c>
      <c r="J555" s="50" t="e">
        <f t="shared" ca="1" si="69"/>
        <v>#N/A</v>
      </c>
      <c r="K555" s="52">
        <f t="shared" ca="1" si="70"/>
        <v>31.00000000000005</v>
      </c>
      <c r="L555" s="52" t="e">
        <f t="shared" ca="1" si="71"/>
        <v>#N/A</v>
      </c>
      <c r="M555" s="44">
        <f ca="1">AVERAGE($K$4:K555)</f>
        <v>32.094202898550733</v>
      </c>
      <c r="N555" s="44">
        <f ca="1">M555 + 1.96 * _xlfn.STDEV.P($M$4:M555)/SQRT(COUNT($M$4:M555))</f>
        <v>32.126968579845524</v>
      </c>
      <c r="O555" s="44">
        <f ca="1">M555 - 1.96 * _xlfn.STDEV.P($M$4:M555)/SQRT(COUNT($M$4:M555))</f>
        <v>32.061437217255943</v>
      </c>
      <c r="P555" s="44" t="e">
        <f ca="1">AVERAGE($L$4:L555)</f>
        <v>#N/A</v>
      </c>
      <c r="Q555" s="44" t="e">
        <f ca="1">P555 + 1.96 * _xlfn.STDEV.P($P$4:P555)/SQRT(COUNT($P$4:P555))</f>
        <v>#N/A</v>
      </c>
      <c r="R555" s="44" t="e">
        <f ca="1">P555 - 1.96 * _xlfn.STDEV.P($P$4:P555)/SQRT(COUNT($P$4:P555))</f>
        <v>#N/A</v>
      </c>
    </row>
    <row r="556" spans="1:18" ht="14.5" x14ac:dyDescent="0.35">
      <c r="A556" s="47">
        <v>553</v>
      </c>
      <c r="B556" s="48">
        <f t="shared" ca="1" si="64"/>
        <v>0.49344622844116443</v>
      </c>
      <c r="C556" s="49">
        <f ca="1">RANDBETWEEN(0,VLOOKUP($B556,IBusJSQ!$E$6:$G$24,3,TRUE))</f>
        <v>4</v>
      </c>
      <c r="D556" s="44">
        <f ca="1">RANDBETWEEN(0,VLOOKUP($B556,ItrainJSQ!$F$5:$G$9,2,TRUE))</f>
        <v>0</v>
      </c>
      <c r="E556" s="44" t="e">
        <f ca="1">RANDBETWEEN(0,VLOOKUP($B556,ItrainNP!$G$11:$G$16,2,TRUE))</f>
        <v>#N/A</v>
      </c>
      <c r="F556" s="44">
        <f t="shared" ca="1" si="65"/>
        <v>29</v>
      </c>
      <c r="G556" s="44">
        <f t="shared" ca="1" si="66"/>
        <v>7</v>
      </c>
      <c r="H556" s="44">
        <f t="shared" ca="1" si="67"/>
        <v>4</v>
      </c>
      <c r="I556" s="50">
        <f t="shared" ca="1" si="68"/>
        <v>0.51636289510783107</v>
      </c>
      <c r="J556" s="50" t="e">
        <f t="shared" ca="1" si="69"/>
        <v>#N/A</v>
      </c>
      <c r="K556" s="52">
        <f t="shared" ca="1" si="70"/>
        <v>32.999999999999964</v>
      </c>
      <c r="L556" s="52" t="e">
        <f t="shared" ca="1" si="71"/>
        <v>#N/A</v>
      </c>
      <c r="M556" s="44">
        <f ca="1">AVERAGE($K$4:K556)</f>
        <v>32.09584086799277</v>
      </c>
      <c r="N556" s="44">
        <f ca="1">M556 + 1.96 * _xlfn.STDEV.P($M$4:M556)/SQRT(COUNT($M$4:M556))</f>
        <v>32.128555976034697</v>
      </c>
      <c r="O556" s="44">
        <f ca="1">M556 - 1.96 * _xlfn.STDEV.P($M$4:M556)/SQRT(COUNT($M$4:M556))</f>
        <v>32.063125759950843</v>
      </c>
      <c r="P556" s="44" t="e">
        <f ca="1">AVERAGE($L$4:L556)</f>
        <v>#N/A</v>
      </c>
      <c r="Q556" s="44" t="e">
        <f ca="1">P556 + 1.96 * _xlfn.STDEV.P($P$4:P556)/SQRT(COUNT($P$4:P556))</f>
        <v>#N/A</v>
      </c>
      <c r="R556" s="44" t="e">
        <f ca="1">P556 - 1.96 * _xlfn.STDEV.P($P$4:P556)/SQRT(COUNT($P$4:P556))</f>
        <v>#N/A</v>
      </c>
    </row>
    <row r="557" spans="1:18" ht="14.5" x14ac:dyDescent="0.35">
      <c r="A557" s="47">
        <v>554</v>
      </c>
      <c r="B557" s="48">
        <f t="shared" ca="1" si="64"/>
        <v>0.54722311650357203</v>
      </c>
      <c r="C557" s="49">
        <f ca="1">RANDBETWEEN(0,VLOOKUP($B557,IBusJSQ!$E$6:$G$24,3,TRUE))</f>
        <v>2</v>
      </c>
      <c r="D557" s="44">
        <f ca="1">RANDBETWEEN(0,VLOOKUP($B557,ItrainJSQ!$F$5:$G$9,2,TRUE))</f>
        <v>4</v>
      </c>
      <c r="E557" s="44" t="e">
        <f ca="1">RANDBETWEEN(0,VLOOKUP($B557,ItrainNP!$G$11:$G$16,2,TRUE))</f>
        <v>#N/A</v>
      </c>
      <c r="F557" s="44">
        <f t="shared" ca="1" si="65"/>
        <v>27</v>
      </c>
      <c r="G557" s="44">
        <f t="shared" ca="1" si="66"/>
        <v>7</v>
      </c>
      <c r="H557" s="44">
        <f t="shared" ca="1" si="67"/>
        <v>5</v>
      </c>
      <c r="I557" s="50">
        <f t="shared" ca="1" si="68"/>
        <v>0.56736200539246096</v>
      </c>
      <c r="J557" s="50" t="e">
        <f t="shared" ca="1" si="69"/>
        <v>#N/A</v>
      </c>
      <c r="K557" s="52">
        <f t="shared" ca="1" si="70"/>
        <v>29.000000000000057</v>
      </c>
      <c r="L557" s="52" t="e">
        <f t="shared" ca="1" si="71"/>
        <v>#N/A</v>
      </c>
      <c r="M557" s="44">
        <f ca="1">AVERAGE($K$4:K557)</f>
        <v>32.090252707581236</v>
      </c>
      <c r="N557" s="44">
        <f ca="1">M557 + 1.96 * _xlfn.STDEV.P($M$4:M557)/SQRT(COUNT($M$4:M557))</f>
        <v>32.122917851335359</v>
      </c>
      <c r="O557" s="44">
        <f ca="1">M557 - 1.96 * _xlfn.STDEV.P($M$4:M557)/SQRT(COUNT($M$4:M557))</f>
        <v>32.057587563827113</v>
      </c>
      <c r="P557" s="44" t="e">
        <f ca="1">AVERAGE($L$4:L557)</f>
        <v>#N/A</v>
      </c>
      <c r="Q557" s="44" t="e">
        <f ca="1">P557 + 1.96 * _xlfn.STDEV.P($P$4:P557)/SQRT(COUNT($P$4:P557))</f>
        <v>#N/A</v>
      </c>
      <c r="R557" s="44" t="e">
        <f ca="1">P557 - 1.96 * _xlfn.STDEV.P($P$4:P557)/SQRT(COUNT($P$4:P557))</f>
        <v>#N/A</v>
      </c>
    </row>
    <row r="558" spans="1:18" ht="14.5" x14ac:dyDescent="0.35">
      <c r="A558" s="47">
        <v>555</v>
      </c>
      <c r="B558" s="48">
        <f t="shared" ca="1" si="64"/>
        <v>0.51267563561142615</v>
      </c>
      <c r="C558" s="49">
        <f ca="1">RANDBETWEEN(0,VLOOKUP($B558,IBusJSQ!$E$6:$G$24,3,TRUE))</f>
        <v>9</v>
      </c>
      <c r="D558" s="44">
        <f ca="1">RANDBETWEEN(0,VLOOKUP($B558,ItrainJSQ!$F$5:$G$9,2,TRUE))</f>
        <v>3</v>
      </c>
      <c r="E558" s="44" t="e">
        <f ca="1">RANDBETWEEN(0,VLOOKUP($B558,ItrainNP!$G$11:$G$16,2,TRUE))</f>
        <v>#N/A</v>
      </c>
      <c r="F558" s="44">
        <f t="shared" ca="1" si="65"/>
        <v>27</v>
      </c>
      <c r="G558" s="44">
        <f t="shared" ca="1" si="66"/>
        <v>7</v>
      </c>
      <c r="H558" s="44">
        <f t="shared" ca="1" si="67"/>
        <v>4</v>
      </c>
      <c r="I558" s="50">
        <f t="shared" ca="1" si="68"/>
        <v>0.53767563561142617</v>
      </c>
      <c r="J558" s="50" t="e">
        <f t="shared" ca="1" si="69"/>
        <v>#N/A</v>
      </c>
      <c r="K558" s="52">
        <f t="shared" ca="1" si="70"/>
        <v>36.000000000000028</v>
      </c>
      <c r="L558" s="52" t="e">
        <f t="shared" ca="1" si="71"/>
        <v>#N/A</v>
      </c>
      <c r="M558" s="44">
        <f ca="1">AVERAGE($K$4:K558)</f>
        <v>32.097297297297303</v>
      </c>
      <c r="N558" s="44">
        <f ca="1">M558 + 1.96 * _xlfn.STDEV.P($M$4:M558)/SQRT(COUNT($M$4:M558))</f>
        <v>32.129912046012976</v>
      </c>
      <c r="O558" s="44">
        <f ca="1">M558 - 1.96 * _xlfn.STDEV.P($M$4:M558)/SQRT(COUNT($M$4:M558))</f>
        <v>32.064682548581629</v>
      </c>
      <c r="P558" s="44" t="e">
        <f ca="1">AVERAGE($L$4:L558)</f>
        <v>#N/A</v>
      </c>
      <c r="Q558" s="44" t="e">
        <f ca="1">P558 + 1.96 * _xlfn.STDEV.P($P$4:P558)/SQRT(COUNT($P$4:P558))</f>
        <v>#N/A</v>
      </c>
      <c r="R558" s="44" t="e">
        <f ca="1">P558 - 1.96 * _xlfn.STDEV.P($P$4:P558)/SQRT(COUNT($P$4:P558))</f>
        <v>#N/A</v>
      </c>
    </row>
    <row r="559" spans="1:18" ht="14.5" x14ac:dyDescent="0.35">
      <c r="A559" s="47">
        <v>556</v>
      </c>
      <c r="B559" s="48">
        <f t="shared" ca="1" si="64"/>
        <v>0.39582107975269132</v>
      </c>
      <c r="C559" s="49">
        <f ca="1">RANDBETWEEN(0,VLOOKUP($B559,IBusJSQ!$E$6:$G$24,3,TRUE))</f>
        <v>7</v>
      </c>
      <c r="D559" s="44">
        <f ca="1">RANDBETWEEN(0,VLOOKUP($B559,ItrainJSQ!$F$5:$G$9,2,TRUE))</f>
        <v>1</v>
      </c>
      <c r="E559" s="44" t="e">
        <f ca="1">RANDBETWEEN(0,VLOOKUP($B559,ItrainNP!$G$11:$G$16,2,TRUE))</f>
        <v>#N/A</v>
      </c>
      <c r="F559" s="44">
        <f t="shared" ca="1" si="65"/>
        <v>27</v>
      </c>
      <c r="G559" s="44">
        <f t="shared" ca="1" si="66"/>
        <v>7</v>
      </c>
      <c r="H559" s="44">
        <f t="shared" ca="1" si="67"/>
        <v>4</v>
      </c>
      <c r="I559" s="50">
        <f t="shared" ca="1" si="68"/>
        <v>0.41943219086380246</v>
      </c>
      <c r="J559" s="50" t="e">
        <f t="shared" ca="1" si="69"/>
        <v>#N/A</v>
      </c>
      <c r="K559" s="52">
        <f t="shared" ca="1" si="70"/>
        <v>34.000000000000043</v>
      </c>
      <c r="L559" s="52" t="e">
        <f t="shared" ca="1" si="71"/>
        <v>#N/A</v>
      </c>
      <c r="M559" s="44">
        <f ca="1">AVERAGE($K$4:K559)</f>
        <v>32.100719424460436</v>
      </c>
      <c r="N559" s="44">
        <f ca="1">M559 + 1.96 * _xlfn.STDEV.P($M$4:M559)/SQRT(COUNT($M$4:M559))</f>
        <v>32.133283655126384</v>
      </c>
      <c r="O559" s="44">
        <f ca="1">M559 - 1.96 * _xlfn.STDEV.P($M$4:M559)/SQRT(COUNT($M$4:M559))</f>
        <v>32.068155193794489</v>
      </c>
      <c r="P559" s="44" t="e">
        <f ca="1">AVERAGE($L$4:L559)</f>
        <v>#N/A</v>
      </c>
      <c r="Q559" s="44" t="e">
        <f ca="1">P559 + 1.96 * _xlfn.STDEV.P($P$4:P559)/SQRT(COUNT($P$4:P559))</f>
        <v>#N/A</v>
      </c>
      <c r="R559" s="44" t="e">
        <f ca="1">P559 - 1.96 * _xlfn.STDEV.P($P$4:P559)/SQRT(COUNT($P$4:P559))</f>
        <v>#N/A</v>
      </c>
    </row>
    <row r="560" spans="1:18" ht="14.5" x14ac:dyDescent="0.35">
      <c r="A560" s="47">
        <v>557</v>
      </c>
      <c r="B560" s="48">
        <f t="shared" ca="1" si="64"/>
        <v>0.88252625714620958</v>
      </c>
      <c r="C560" s="49">
        <f ca="1">RANDBETWEEN(0,VLOOKUP($B560,IBusJSQ!$E$6:$G$24,3,TRUE))</f>
        <v>1</v>
      </c>
      <c r="D560" s="44">
        <f ca="1">RANDBETWEEN(0,VLOOKUP($B560,ItrainJSQ!$F$5:$G$9,2,TRUE))</f>
        <v>2303</v>
      </c>
      <c r="E560" s="44" t="e">
        <f ca="1">RANDBETWEEN(0,VLOOKUP($B560,ItrainNP!$G$11:$G$16,2,TRUE))</f>
        <v>#N/A</v>
      </c>
      <c r="F560" s="44">
        <f t="shared" ca="1" si="65"/>
        <v>24</v>
      </c>
      <c r="G560" s="44">
        <f t="shared" ca="1" si="66"/>
        <v>7</v>
      </c>
      <c r="H560" s="44">
        <f t="shared" ca="1" si="67"/>
        <v>4</v>
      </c>
      <c r="I560" s="50">
        <f t="shared" ca="1" si="68"/>
        <v>0.89988736825732074</v>
      </c>
      <c r="J560" s="50" t="e">
        <f t="shared" ca="1" si="69"/>
        <v>#N/A</v>
      </c>
      <c r="K560" s="52">
        <f t="shared" ca="1" si="70"/>
        <v>25.000000000000071</v>
      </c>
      <c r="L560" s="52" t="e">
        <f t="shared" ca="1" si="71"/>
        <v>#N/A</v>
      </c>
      <c r="M560" s="44">
        <f ca="1">AVERAGE($K$4:K560)</f>
        <v>32.08797127468582</v>
      </c>
      <c r="N560" s="44">
        <f ca="1">M560 + 1.96 * _xlfn.STDEV.P($M$4:M560)/SQRT(COUNT($M$4:M560))</f>
        <v>32.120486168459742</v>
      </c>
      <c r="O560" s="44">
        <f ca="1">M560 - 1.96 * _xlfn.STDEV.P($M$4:M560)/SQRT(COUNT($M$4:M560))</f>
        <v>32.055456380911899</v>
      </c>
      <c r="P560" s="44" t="e">
        <f ca="1">AVERAGE($L$4:L560)</f>
        <v>#N/A</v>
      </c>
      <c r="Q560" s="44" t="e">
        <f ca="1">P560 + 1.96 * _xlfn.STDEV.P($P$4:P560)/SQRT(COUNT($P$4:P560))</f>
        <v>#N/A</v>
      </c>
      <c r="R560" s="44" t="e">
        <f ca="1">P560 - 1.96 * _xlfn.STDEV.P($P$4:P560)/SQRT(COUNT($P$4:P560))</f>
        <v>#N/A</v>
      </c>
    </row>
    <row r="561" spans="1:18" ht="14.5" x14ac:dyDescent="0.35">
      <c r="A561" s="47">
        <v>558</v>
      </c>
      <c r="B561" s="48">
        <f t="shared" ca="1" si="64"/>
        <v>0.60958237820428662</v>
      </c>
      <c r="C561" s="49">
        <f ca="1">RANDBETWEEN(0,VLOOKUP($B561,IBusJSQ!$E$6:$G$24,3,TRUE))</f>
        <v>4</v>
      </c>
      <c r="D561" s="44">
        <f ca="1">RANDBETWEEN(0,VLOOKUP($B561,ItrainJSQ!$F$5:$G$9,2,TRUE))</f>
        <v>1</v>
      </c>
      <c r="E561" s="44" t="e">
        <f ca="1">RANDBETWEEN(0,VLOOKUP($B561,ItrainNP!$G$11:$G$16,2,TRUE))</f>
        <v>#N/A</v>
      </c>
      <c r="F561" s="44">
        <f t="shared" ca="1" si="65"/>
        <v>26</v>
      </c>
      <c r="G561" s="44">
        <f t="shared" ca="1" si="66"/>
        <v>8</v>
      </c>
      <c r="H561" s="44">
        <f t="shared" ca="1" si="67"/>
        <v>5</v>
      </c>
      <c r="I561" s="50">
        <f t="shared" ca="1" si="68"/>
        <v>0.63041571153761999</v>
      </c>
      <c r="J561" s="50" t="e">
        <f t="shared" ca="1" si="69"/>
        <v>#N/A</v>
      </c>
      <c r="K561" s="52">
        <f t="shared" ca="1" si="70"/>
        <v>30.000000000000053</v>
      </c>
      <c r="L561" s="52" t="e">
        <f t="shared" ca="1" si="71"/>
        <v>#N/A</v>
      </c>
      <c r="M561" s="44">
        <f ca="1">AVERAGE($K$4:K561)</f>
        <v>32.08422939068101</v>
      </c>
      <c r="N561" s="44">
        <f ca="1">M561 + 1.96 * _xlfn.STDEV.P($M$4:M561)/SQRT(COUNT($M$4:M561))</f>
        <v>32.116695402327359</v>
      </c>
      <c r="O561" s="44">
        <f ca="1">M561 - 1.96 * _xlfn.STDEV.P($M$4:M561)/SQRT(COUNT($M$4:M561))</f>
        <v>32.051763379034661</v>
      </c>
      <c r="P561" s="44" t="e">
        <f ca="1">AVERAGE($L$4:L561)</f>
        <v>#N/A</v>
      </c>
      <c r="Q561" s="44" t="e">
        <f ca="1">P561 + 1.96 * _xlfn.STDEV.P($P$4:P561)/SQRT(COUNT($P$4:P561))</f>
        <v>#N/A</v>
      </c>
      <c r="R561" s="44" t="e">
        <f ca="1">P561 - 1.96 * _xlfn.STDEV.P($P$4:P561)/SQRT(COUNT($P$4:P561))</f>
        <v>#N/A</v>
      </c>
    </row>
    <row r="562" spans="1:18" ht="14.5" x14ac:dyDescent="0.35">
      <c r="A562" s="47">
        <v>559</v>
      </c>
      <c r="B562" s="48">
        <f t="shared" ca="1" si="64"/>
        <v>0.46390091840382291</v>
      </c>
      <c r="C562" s="49">
        <f ca="1">RANDBETWEEN(0,VLOOKUP($B562,IBusJSQ!$E$6:$G$24,3,TRUE))</f>
        <v>0</v>
      </c>
      <c r="D562" s="44">
        <f ca="1">RANDBETWEEN(0,VLOOKUP($B562,ItrainJSQ!$F$5:$G$9,2,TRUE))</f>
        <v>1</v>
      </c>
      <c r="E562" s="44" t="e">
        <f ca="1">RANDBETWEEN(0,VLOOKUP($B562,ItrainNP!$G$11:$G$16,2,TRUE))</f>
        <v>#N/A</v>
      </c>
      <c r="F562" s="44">
        <f t="shared" ca="1" si="65"/>
        <v>27</v>
      </c>
      <c r="G562" s="44">
        <f t="shared" ca="1" si="66"/>
        <v>8</v>
      </c>
      <c r="H562" s="44">
        <f t="shared" ca="1" si="67"/>
        <v>4</v>
      </c>
      <c r="I562" s="50">
        <f t="shared" ca="1" si="68"/>
        <v>0.4826509184038229</v>
      </c>
      <c r="J562" s="50" t="e">
        <f t="shared" ca="1" si="69"/>
        <v>#N/A</v>
      </c>
      <c r="K562" s="52">
        <f t="shared" ca="1" si="70"/>
        <v>26.999999999999986</v>
      </c>
      <c r="L562" s="52" t="e">
        <f t="shared" ca="1" si="71"/>
        <v>#N/A</v>
      </c>
      <c r="M562" s="44">
        <f ca="1">AVERAGE($K$4:K562)</f>
        <v>32.075134168157433</v>
      </c>
      <c r="N562" s="44">
        <f ca="1">M562 + 1.96 * _xlfn.STDEV.P($M$4:M562)/SQRT(COUNT($M$4:M562))</f>
        <v>32.107552216580366</v>
      </c>
      <c r="O562" s="44">
        <f ca="1">M562 - 1.96 * _xlfn.STDEV.P($M$4:M562)/SQRT(COUNT($M$4:M562))</f>
        <v>32.0427161197345</v>
      </c>
      <c r="P562" s="44" t="e">
        <f ca="1">AVERAGE($L$4:L562)</f>
        <v>#N/A</v>
      </c>
      <c r="Q562" s="44" t="e">
        <f ca="1">P562 + 1.96 * _xlfn.STDEV.P($P$4:P562)/SQRT(COUNT($P$4:P562))</f>
        <v>#N/A</v>
      </c>
      <c r="R562" s="44" t="e">
        <f ca="1">P562 - 1.96 * _xlfn.STDEV.P($P$4:P562)/SQRT(COUNT($P$4:P562))</f>
        <v>#N/A</v>
      </c>
    </row>
    <row r="563" spans="1:18" ht="14.5" x14ac:dyDescent="0.35">
      <c r="A563" s="47">
        <v>560</v>
      </c>
      <c r="B563" s="48">
        <f t="shared" ca="1" si="64"/>
        <v>0.33974284553267747</v>
      </c>
      <c r="C563" s="49">
        <f ca="1">RANDBETWEEN(0,VLOOKUP($B563,IBusJSQ!$E$6:$G$24,3,TRUE))</f>
        <v>2</v>
      </c>
      <c r="D563" s="44">
        <f ca="1">RANDBETWEEN(0,VLOOKUP($B563,ItrainJSQ!$F$5:$G$9,2,TRUE))</f>
        <v>0</v>
      </c>
      <c r="E563" s="44" t="e">
        <f ca="1">RANDBETWEEN(0,VLOOKUP($B563,ItrainNP!$G$11:$G$16,2,TRUE))</f>
        <v>#N/A</v>
      </c>
      <c r="F563" s="44">
        <f t="shared" ca="1" si="65"/>
        <v>29</v>
      </c>
      <c r="G563" s="44">
        <f t="shared" ca="1" si="66"/>
        <v>7</v>
      </c>
      <c r="H563" s="44">
        <f t="shared" ca="1" si="67"/>
        <v>4</v>
      </c>
      <c r="I563" s="50">
        <f t="shared" ca="1" si="68"/>
        <v>0.36127062331045523</v>
      </c>
      <c r="J563" s="50" t="e">
        <f t="shared" ca="1" si="69"/>
        <v>#N/A</v>
      </c>
      <c r="K563" s="52">
        <f t="shared" ca="1" si="70"/>
        <v>30.999999999999972</v>
      </c>
      <c r="L563" s="52" t="e">
        <f t="shared" ca="1" si="71"/>
        <v>#N/A</v>
      </c>
      <c r="M563" s="44">
        <f ca="1">AVERAGE($K$4:K563)</f>
        <v>32.073214285714293</v>
      </c>
      <c r="N563" s="44">
        <f ca="1">M563 + 1.96 * _xlfn.STDEV.P($M$4:M563)/SQRT(COUNT($M$4:M563))</f>
        <v>32.105584671061017</v>
      </c>
      <c r="O563" s="44">
        <f ca="1">M563 - 1.96 * _xlfn.STDEV.P($M$4:M563)/SQRT(COUNT($M$4:M563))</f>
        <v>32.04084390036757</v>
      </c>
      <c r="P563" s="44" t="e">
        <f ca="1">AVERAGE($L$4:L563)</f>
        <v>#N/A</v>
      </c>
      <c r="Q563" s="44" t="e">
        <f ca="1">P563 + 1.96 * _xlfn.STDEV.P($P$4:P563)/SQRT(COUNT($P$4:P563))</f>
        <v>#N/A</v>
      </c>
      <c r="R563" s="44" t="e">
        <f ca="1">P563 - 1.96 * _xlfn.STDEV.P($P$4:P563)/SQRT(COUNT($P$4:P563))</f>
        <v>#N/A</v>
      </c>
    </row>
    <row r="564" spans="1:18" ht="14.5" x14ac:dyDescent="0.35">
      <c r="A564" s="47">
        <v>561</v>
      </c>
      <c r="B564" s="48">
        <f t="shared" ca="1" si="64"/>
        <v>0.34641223726243392</v>
      </c>
      <c r="C564" s="49">
        <f ca="1">RANDBETWEEN(0,VLOOKUP($B564,IBusJSQ!$E$6:$G$24,3,TRUE))</f>
        <v>2</v>
      </c>
      <c r="D564" s="44">
        <f ca="1">RANDBETWEEN(0,VLOOKUP($B564,ItrainJSQ!$F$5:$G$9,2,TRUE))</f>
        <v>2</v>
      </c>
      <c r="E564" s="44" t="e">
        <f ca="1">RANDBETWEEN(0,VLOOKUP($B564,ItrainNP!$G$11:$G$16,2,TRUE))</f>
        <v>#N/A</v>
      </c>
      <c r="F564" s="44">
        <f t="shared" ca="1" si="65"/>
        <v>26</v>
      </c>
      <c r="G564" s="44">
        <f t="shared" ca="1" si="66"/>
        <v>7</v>
      </c>
      <c r="H564" s="44">
        <f t="shared" ca="1" si="67"/>
        <v>5</v>
      </c>
      <c r="I564" s="50">
        <f t="shared" ca="1" si="68"/>
        <v>0.36585668170687835</v>
      </c>
      <c r="J564" s="50" t="e">
        <f t="shared" ca="1" si="69"/>
        <v>#N/A</v>
      </c>
      <c r="K564" s="52">
        <f t="shared" ca="1" si="70"/>
        <v>27.999999999999979</v>
      </c>
      <c r="L564" s="52" t="e">
        <f t="shared" ca="1" si="71"/>
        <v>#N/A</v>
      </c>
      <c r="M564" s="44">
        <f ca="1">AVERAGE($K$4:K564)</f>
        <v>32.065953654188952</v>
      </c>
      <c r="N564" s="44">
        <f ca="1">M564 + 1.96 * _xlfn.STDEV.P($M$4:M564)/SQRT(COUNT($M$4:M564))</f>
        <v>32.098277152385307</v>
      </c>
      <c r="O564" s="44">
        <f ca="1">M564 - 1.96 * _xlfn.STDEV.P($M$4:M564)/SQRT(COUNT($M$4:M564))</f>
        <v>32.033630155992597</v>
      </c>
      <c r="P564" s="44" t="e">
        <f ca="1">AVERAGE($L$4:L564)</f>
        <v>#N/A</v>
      </c>
      <c r="Q564" s="44" t="e">
        <f ca="1">P564 + 1.96 * _xlfn.STDEV.P($P$4:P564)/SQRT(COUNT($P$4:P564))</f>
        <v>#N/A</v>
      </c>
      <c r="R564" s="44" t="e">
        <f ca="1">P564 - 1.96 * _xlfn.STDEV.P($P$4:P564)/SQRT(COUNT($P$4:P564))</f>
        <v>#N/A</v>
      </c>
    </row>
    <row r="565" spans="1:18" ht="14.5" x14ac:dyDescent="0.35">
      <c r="A565" s="47">
        <v>562</v>
      </c>
      <c r="B565" s="48">
        <f t="shared" ca="1" si="64"/>
        <v>0.5078886661927543</v>
      </c>
      <c r="C565" s="49">
        <f ca="1">RANDBETWEEN(0,VLOOKUP($B565,IBusJSQ!$E$6:$G$24,3,TRUE))</f>
        <v>2</v>
      </c>
      <c r="D565" s="44">
        <f ca="1">RANDBETWEEN(0,VLOOKUP($B565,ItrainJSQ!$F$5:$G$9,2,TRUE))</f>
        <v>1</v>
      </c>
      <c r="E565" s="44" t="e">
        <f ca="1">RANDBETWEEN(0,VLOOKUP($B565,ItrainNP!$G$11:$G$16,2,TRUE))</f>
        <v>#N/A</v>
      </c>
      <c r="F565" s="44">
        <f t="shared" ca="1" si="65"/>
        <v>26</v>
      </c>
      <c r="G565" s="44">
        <f t="shared" ca="1" si="66"/>
        <v>8</v>
      </c>
      <c r="H565" s="44">
        <f t="shared" ca="1" si="67"/>
        <v>4</v>
      </c>
      <c r="I565" s="50">
        <f t="shared" ca="1" si="68"/>
        <v>0.52733311063719879</v>
      </c>
      <c r="J565" s="50" t="e">
        <f t="shared" ca="1" si="69"/>
        <v>#N/A</v>
      </c>
      <c r="K565" s="52">
        <f t="shared" ca="1" si="70"/>
        <v>28.00000000000006</v>
      </c>
      <c r="L565" s="52" t="e">
        <f t="shared" ca="1" si="71"/>
        <v>#N/A</v>
      </c>
      <c r="M565" s="44">
        <f ca="1">AVERAGE($K$4:K565)</f>
        <v>32.058718861209968</v>
      </c>
      <c r="N565" s="44">
        <f ca="1">M565 + 1.96 * _xlfn.STDEV.P($M$4:M565)/SQRT(COUNT($M$4:M565))</f>
        <v>32.090996257605617</v>
      </c>
      <c r="O565" s="44">
        <f ca="1">M565 - 1.96 * _xlfn.STDEV.P($M$4:M565)/SQRT(COUNT($M$4:M565))</f>
        <v>32.026441464814319</v>
      </c>
      <c r="P565" s="44" t="e">
        <f ca="1">AVERAGE($L$4:L565)</f>
        <v>#N/A</v>
      </c>
      <c r="Q565" s="44" t="e">
        <f ca="1">P565 + 1.96 * _xlfn.STDEV.P($P$4:P565)/SQRT(COUNT($P$4:P565))</f>
        <v>#N/A</v>
      </c>
      <c r="R565" s="44" t="e">
        <f ca="1">P565 - 1.96 * _xlfn.STDEV.P($P$4:P565)/SQRT(COUNT($P$4:P565))</f>
        <v>#N/A</v>
      </c>
    </row>
    <row r="566" spans="1:18" ht="14.5" x14ac:dyDescent="0.35">
      <c r="A566" s="47">
        <v>563</v>
      </c>
      <c r="B566" s="48">
        <f t="shared" ca="1" si="64"/>
        <v>0.73495715806165851</v>
      </c>
      <c r="C566" s="49">
        <f ca="1">RANDBETWEEN(0,VLOOKUP($B566,IBusJSQ!$E$6:$G$24,3,TRUE))</f>
        <v>4</v>
      </c>
      <c r="D566" s="44">
        <f ca="1">RANDBETWEEN(0,VLOOKUP($B566,ItrainJSQ!$F$5:$G$9,2,TRUE))</f>
        <v>36743</v>
      </c>
      <c r="E566" s="44" t="e">
        <f ca="1">RANDBETWEEN(0,VLOOKUP($B566,ItrainNP!$G$11:$G$16,2,TRUE))</f>
        <v>#N/A</v>
      </c>
      <c r="F566" s="44">
        <f t="shared" ca="1" si="65"/>
        <v>27</v>
      </c>
      <c r="G566" s="44">
        <f t="shared" ca="1" si="66"/>
        <v>7</v>
      </c>
      <c r="H566" s="44">
        <f t="shared" ca="1" si="67"/>
        <v>5</v>
      </c>
      <c r="I566" s="50">
        <f t="shared" ca="1" si="68"/>
        <v>0.75648493583943632</v>
      </c>
      <c r="J566" s="50" t="e">
        <f t="shared" ca="1" si="69"/>
        <v>#N/A</v>
      </c>
      <c r="K566" s="52">
        <f t="shared" ca="1" si="70"/>
        <v>31.00000000000005</v>
      </c>
      <c r="L566" s="52" t="e">
        <f t="shared" ca="1" si="71"/>
        <v>#N/A</v>
      </c>
      <c r="M566" s="44">
        <f ca="1">AVERAGE($K$4:K566)</f>
        <v>32.056838365896986</v>
      </c>
      <c r="N566" s="44">
        <f ca="1">M566 + 1.96 * _xlfn.STDEV.P($M$4:M566)/SQRT(COUNT($M$4:M566))</f>
        <v>32.08906995400546</v>
      </c>
      <c r="O566" s="44">
        <f ca="1">M566 - 1.96 * _xlfn.STDEV.P($M$4:M566)/SQRT(COUNT($M$4:M566))</f>
        <v>32.024606777788513</v>
      </c>
      <c r="P566" s="44" t="e">
        <f ca="1">AVERAGE($L$4:L566)</f>
        <v>#N/A</v>
      </c>
      <c r="Q566" s="44" t="e">
        <f ca="1">P566 + 1.96 * _xlfn.STDEV.P($P$4:P566)/SQRT(COUNT($P$4:P566))</f>
        <v>#N/A</v>
      </c>
      <c r="R566" s="44" t="e">
        <f ca="1">P566 - 1.96 * _xlfn.STDEV.P($P$4:P566)/SQRT(COUNT($P$4:P566))</f>
        <v>#N/A</v>
      </c>
    </row>
    <row r="567" spans="1:18" ht="14.5" x14ac:dyDescent="0.35">
      <c r="A567" s="47">
        <v>564</v>
      </c>
      <c r="B567" s="48">
        <f t="shared" ca="1" si="64"/>
        <v>0.33980430858991684</v>
      </c>
      <c r="C567" s="49">
        <f ca="1">RANDBETWEEN(0,VLOOKUP($B567,IBusJSQ!$E$6:$G$24,3,TRUE))</f>
        <v>0</v>
      </c>
      <c r="D567" s="44">
        <f ca="1">RANDBETWEEN(0,VLOOKUP($B567,ItrainJSQ!$F$5:$G$9,2,TRUE))</f>
        <v>0</v>
      </c>
      <c r="E567" s="44" t="e">
        <f ca="1">RANDBETWEEN(0,VLOOKUP($B567,ItrainNP!$G$11:$G$16,2,TRUE))</f>
        <v>#N/A</v>
      </c>
      <c r="F567" s="44">
        <f t="shared" ca="1" si="65"/>
        <v>25</v>
      </c>
      <c r="G567" s="44">
        <f t="shared" ca="1" si="66"/>
        <v>7</v>
      </c>
      <c r="H567" s="44">
        <f t="shared" ca="1" si="67"/>
        <v>5</v>
      </c>
      <c r="I567" s="50">
        <f t="shared" ca="1" si="68"/>
        <v>0.35716541970102794</v>
      </c>
      <c r="J567" s="50" t="e">
        <f t="shared" ca="1" si="69"/>
        <v>#N/A</v>
      </c>
      <c r="K567" s="52">
        <f t="shared" ca="1" si="70"/>
        <v>24.999999999999993</v>
      </c>
      <c r="L567" s="52" t="e">
        <f t="shared" ca="1" si="71"/>
        <v>#N/A</v>
      </c>
      <c r="M567" s="44">
        <f ca="1">AVERAGE($K$4:K567)</f>
        <v>32.044326241134755</v>
      </c>
      <c r="N567" s="44">
        <f ca="1">M567 + 1.96 * _xlfn.STDEV.P($M$4:M567)/SQRT(COUNT($M$4:M567))</f>
        <v>32.076513326889639</v>
      </c>
      <c r="O567" s="44">
        <f ca="1">M567 - 1.96 * _xlfn.STDEV.P($M$4:M567)/SQRT(COUNT($M$4:M567))</f>
        <v>32.01213915537987</v>
      </c>
      <c r="P567" s="44" t="e">
        <f ca="1">AVERAGE($L$4:L567)</f>
        <v>#N/A</v>
      </c>
      <c r="Q567" s="44" t="e">
        <f ca="1">P567 + 1.96 * _xlfn.STDEV.P($P$4:P567)/SQRT(COUNT($P$4:P567))</f>
        <v>#N/A</v>
      </c>
      <c r="R567" s="44" t="e">
        <f ca="1">P567 - 1.96 * _xlfn.STDEV.P($P$4:P567)/SQRT(COUNT($P$4:P567))</f>
        <v>#N/A</v>
      </c>
    </row>
    <row r="568" spans="1:18" ht="14.5" x14ac:dyDescent="0.35">
      <c r="A568" s="47">
        <v>565</v>
      </c>
      <c r="B568" s="48">
        <f t="shared" ca="1" si="64"/>
        <v>0.62717565095117078</v>
      </c>
      <c r="C568" s="49">
        <f ca="1">RANDBETWEEN(0,VLOOKUP($B568,IBusJSQ!$E$6:$G$24,3,TRUE))</f>
        <v>3</v>
      </c>
      <c r="D568" s="44">
        <f ca="1">RANDBETWEEN(0,VLOOKUP($B568,ItrainJSQ!$F$5:$G$9,2,TRUE))</f>
        <v>4</v>
      </c>
      <c r="E568" s="44" t="e">
        <f ca="1">RANDBETWEEN(0,VLOOKUP($B568,ItrainNP!$G$11:$G$16,2,TRUE))</f>
        <v>#N/A</v>
      </c>
      <c r="F568" s="44">
        <f t="shared" ca="1" si="65"/>
        <v>29</v>
      </c>
      <c r="G568" s="44">
        <f t="shared" ca="1" si="66"/>
        <v>8</v>
      </c>
      <c r="H568" s="44">
        <f t="shared" ca="1" si="67"/>
        <v>4</v>
      </c>
      <c r="I568" s="50">
        <f t="shared" ca="1" si="68"/>
        <v>0.64939787317339304</v>
      </c>
      <c r="J568" s="50" t="e">
        <f t="shared" ca="1" si="69"/>
        <v>#N/A</v>
      </c>
      <c r="K568" s="52">
        <f t="shared" ca="1" si="70"/>
        <v>32.000000000000043</v>
      </c>
      <c r="L568" s="52" t="e">
        <f t="shared" ca="1" si="71"/>
        <v>#N/A</v>
      </c>
      <c r="M568" s="44">
        <f ca="1">AVERAGE($K$4:K568)</f>
        <v>32.044247787610622</v>
      </c>
      <c r="N568" s="44">
        <f ca="1">M568 + 1.96 * _xlfn.STDEV.P($M$4:M568)/SQRT(COUNT($M$4:M568))</f>
        <v>32.076390486532354</v>
      </c>
      <c r="O568" s="44">
        <f ca="1">M568 - 1.96 * _xlfn.STDEV.P($M$4:M568)/SQRT(COUNT($M$4:M568))</f>
        <v>32.012105088688891</v>
      </c>
      <c r="P568" s="44" t="e">
        <f ca="1">AVERAGE($L$4:L568)</f>
        <v>#N/A</v>
      </c>
      <c r="Q568" s="44" t="e">
        <f ca="1">P568 + 1.96 * _xlfn.STDEV.P($P$4:P568)/SQRT(COUNT($P$4:P568))</f>
        <v>#N/A</v>
      </c>
      <c r="R568" s="44" t="e">
        <f ca="1">P568 - 1.96 * _xlfn.STDEV.P($P$4:P568)/SQRT(COUNT($P$4:P568))</f>
        <v>#N/A</v>
      </c>
    </row>
    <row r="569" spans="1:18" ht="14.5" x14ac:dyDescent="0.35">
      <c r="A569" s="47">
        <v>566</v>
      </c>
      <c r="B569" s="48">
        <f t="shared" ca="1" si="64"/>
        <v>0.914090449606906</v>
      </c>
      <c r="C569" s="49">
        <f ca="1">RANDBETWEEN(0,VLOOKUP($B569,IBusJSQ!$E$6:$G$24,3,TRUE))</f>
        <v>2</v>
      </c>
      <c r="D569" s="44">
        <f ca="1">RANDBETWEEN(0,VLOOKUP($B569,ItrainJSQ!$F$5:$G$9,2,TRUE))</f>
        <v>16691</v>
      </c>
      <c r="E569" s="44" t="e">
        <f ca="1">RANDBETWEEN(0,VLOOKUP($B569,ItrainNP!$G$11:$G$16,2,TRUE))</f>
        <v>#N/A</v>
      </c>
      <c r="F569" s="44">
        <f t="shared" ca="1" si="65"/>
        <v>27</v>
      </c>
      <c r="G569" s="44">
        <f t="shared" ca="1" si="66"/>
        <v>7</v>
      </c>
      <c r="H569" s="44">
        <f t="shared" ca="1" si="67"/>
        <v>4</v>
      </c>
      <c r="I569" s="50">
        <f t="shared" ca="1" si="68"/>
        <v>0.93422933849579493</v>
      </c>
      <c r="J569" s="50" t="e">
        <f t="shared" ca="1" si="69"/>
        <v>#N/A</v>
      </c>
      <c r="K569" s="52">
        <f t="shared" ca="1" si="70"/>
        <v>29.000000000000057</v>
      </c>
      <c r="L569" s="52" t="e">
        <f t="shared" ca="1" si="71"/>
        <v>#N/A</v>
      </c>
      <c r="M569" s="44">
        <f ca="1">AVERAGE($K$4:K569)</f>
        <v>32.038869257950537</v>
      </c>
      <c r="N569" s="44">
        <f ca="1">M569 + 1.96 * _xlfn.STDEV.P($M$4:M569)/SQRT(COUNT($M$4:M569))</f>
        <v>32.070968202497042</v>
      </c>
      <c r="O569" s="44">
        <f ca="1">M569 - 1.96 * _xlfn.STDEV.P($M$4:M569)/SQRT(COUNT($M$4:M569))</f>
        <v>32.006770313404033</v>
      </c>
      <c r="P569" s="44" t="e">
        <f ca="1">AVERAGE($L$4:L569)</f>
        <v>#N/A</v>
      </c>
      <c r="Q569" s="44" t="e">
        <f ca="1">P569 + 1.96 * _xlfn.STDEV.P($P$4:P569)/SQRT(COUNT($P$4:P569))</f>
        <v>#N/A</v>
      </c>
      <c r="R569" s="44" t="e">
        <f ca="1">P569 - 1.96 * _xlfn.STDEV.P($P$4:P569)/SQRT(COUNT($P$4:P569))</f>
        <v>#N/A</v>
      </c>
    </row>
    <row r="570" spans="1:18" ht="14.5" x14ac:dyDescent="0.35">
      <c r="A570" s="47">
        <v>567</v>
      </c>
      <c r="B570" s="48">
        <f t="shared" ca="1" si="64"/>
        <v>0.62297362544293122</v>
      </c>
      <c r="C570" s="49">
        <f ca="1">RANDBETWEEN(0,VLOOKUP($B570,IBusJSQ!$E$6:$G$24,3,TRUE))</f>
        <v>9</v>
      </c>
      <c r="D570" s="44">
        <f ca="1">RANDBETWEEN(0,VLOOKUP($B570,ItrainJSQ!$F$5:$G$9,2,TRUE))</f>
        <v>2</v>
      </c>
      <c r="E570" s="44" t="e">
        <f ca="1">RANDBETWEEN(0,VLOOKUP($B570,ItrainNP!$G$11:$G$16,2,TRUE))</f>
        <v>#N/A</v>
      </c>
      <c r="F570" s="44">
        <f t="shared" ca="1" si="65"/>
        <v>27</v>
      </c>
      <c r="G570" s="44">
        <f t="shared" ca="1" si="66"/>
        <v>8</v>
      </c>
      <c r="H570" s="44">
        <f t="shared" ca="1" si="67"/>
        <v>4</v>
      </c>
      <c r="I570" s="50">
        <f t="shared" ca="1" si="68"/>
        <v>0.64797362544293124</v>
      </c>
      <c r="J570" s="50" t="e">
        <f t="shared" ca="1" si="69"/>
        <v>#N/A</v>
      </c>
      <c r="K570" s="52">
        <f t="shared" ca="1" si="70"/>
        <v>36.000000000000028</v>
      </c>
      <c r="L570" s="52" t="e">
        <f t="shared" ca="1" si="71"/>
        <v>#N/A</v>
      </c>
      <c r="M570" s="44">
        <f ca="1">AVERAGE($K$4:K570)</f>
        <v>32.045855379188716</v>
      </c>
      <c r="N570" s="44">
        <f ca="1">M570 + 1.96 * _xlfn.STDEV.P($M$4:M570)/SQRT(COUNT($M$4:M570))</f>
        <v>32.077909995560155</v>
      </c>
      <c r="O570" s="44">
        <f ca="1">M570 - 1.96 * _xlfn.STDEV.P($M$4:M570)/SQRT(COUNT($M$4:M570))</f>
        <v>32.013800762817276</v>
      </c>
      <c r="P570" s="44" t="e">
        <f ca="1">AVERAGE($L$4:L570)</f>
        <v>#N/A</v>
      </c>
      <c r="Q570" s="44" t="e">
        <f ca="1">P570 + 1.96 * _xlfn.STDEV.P($P$4:P570)/SQRT(COUNT($P$4:P570))</f>
        <v>#N/A</v>
      </c>
      <c r="R570" s="44" t="e">
        <f ca="1">P570 - 1.96 * _xlfn.STDEV.P($P$4:P570)/SQRT(COUNT($P$4:P570))</f>
        <v>#N/A</v>
      </c>
    </row>
    <row r="571" spans="1:18" ht="14.5" x14ac:dyDescent="0.35">
      <c r="A571" s="47">
        <v>568</v>
      </c>
      <c r="B571" s="48">
        <f t="shared" ca="1" si="64"/>
        <v>0.51588875871925144</v>
      </c>
      <c r="C571" s="49">
        <f ca="1">RANDBETWEEN(0,VLOOKUP($B571,IBusJSQ!$E$6:$G$24,3,TRUE))</f>
        <v>8</v>
      </c>
      <c r="D571" s="44">
        <f ca="1">RANDBETWEEN(0,VLOOKUP($B571,ItrainJSQ!$F$5:$G$9,2,TRUE))</f>
        <v>0</v>
      </c>
      <c r="E571" s="44" t="e">
        <f ca="1">RANDBETWEEN(0,VLOOKUP($B571,ItrainNP!$G$11:$G$16,2,TRUE))</f>
        <v>#N/A</v>
      </c>
      <c r="F571" s="44">
        <f t="shared" ca="1" si="65"/>
        <v>27</v>
      </c>
      <c r="G571" s="44">
        <f t="shared" ca="1" si="66"/>
        <v>7</v>
      </c>
      <c r="H571" s="44">
        <f t="shared" ca="1" si="67"/>
        <v>4</v>
      </c>
      <c r="I571" s="50">
        <f t="shared" ca="1" si="68"/>
        <v>0.54019431427480702</v>
      </c>
      <c r="J571" s="50" t="e">
        <f t="shared" ca="1" si="69"/>
        <v>#N/A</v>
      </c>
      <c r="K571" s="52">
        <f t="shared" ca="1" si="70"/>
        <v>35.000000000000036</v>
      </c>
      <c r="L571" s="52" t="e">
        <f t="shared" ca="1" si="71"/>
        <v>#N/A</v>
      </c>
      <c r="M571" s="44">
        <f ca="1">AVERAGE($K$4:K571)</f>
        <v>32.051056338028175</v>
      </c>
      <c r="N571" s="44">
        <f ca="1">M571 + 1.96 * _xlfn.STDEV.P($M$4:M571)/SQRT(COUNT($M$4:M571))</f>
        <v>32.083066244177594</v>
      </c>
      <c r="O571" s="44">
        <f ca="1">M571 - 1.96 * _xlfn.STDEV.P($M$4:M571)/SQRT(COUNT($M$4:M571))</f>
        <v>32.019046431878756</v>
      </c>
      <c r="P571" s="44" t="e">
        <f ca="1">AVERAGE($L$4:L571)</f>
        <v>#N/A</v>
      </c>
      <c r="Q571" s="44" t="e">
        <f ca="1">P571 + 1.96 * _xlfn.STDEV.P($P$4:P571)/SQRT(COUNT($P$4:P571))</f>
        <v>#N/A</v>
      </c>
      <c r="R571" s="44" t="e">
        <f ca="1">P571 - 1.96 * _xlfn.STDEV.P($P$4:P571)/SQRT(COUNT($P$4:P571))</f>
        <v>#N/A</v>
      </c>
    </row>
    <row r="572" spans="1:18" ht="14.5" x14ac:dyDescent="0.35">
      <c r="A572" s="47">
        <v>569</v>
      </c>
      <c r="B572" s="48">
        <f t="shared" ca="1" si="64"/>
        <v>0.78153029450150047</v>
      </c>
      <c r="C572" s="49">
        <f ca="1">RANDBETWEEN(0,VLOOKUP($B572,IBusJSQ!$E$6:$G$24,3,TRUE))</f>
        <v>3</v>
      </c>
      <c r="D572" s="44">
        <f ca="1">RANDBETWEEN(0,VLOOKUP($B572,ItrainJSQ!$F$5:$G$9,2,TRUE))</f>
        <v>27825</v>
      </c>
      <c r="E572" s="44" t="e">
        <f ca="1">RANDBETWEEN(0,VLOOKUP($B572,ItrainNP!$G$11:$G$16,2,TRUE))</f>
        <v>#N/A</v>
      </c>
      <c r="F572" s="44">
        <f t="shared" ca="1" si="65"/>
        <v>24</v>
      </c>
      <c r="G572" s="44">
        <f t="shared" ca="1" si="66"/>
        <v>8</v>
      </c>
      <c r="H572" s="44">
        <f t="shared" ca="1" si="67"/>
        <v>5</v>
      </c>
      <c r="I572" s="50">
        <f t="shared" ca="1" si="68"/>
        <v>0.80028029450150051</v>
      </c>
      <c r="J572" s="50" t="e">
        <f t="shared" ca="1" si="69"/>
        <v>#N/A</v>
      </c>
      <c r="K572" s="52">
        <f t="shared" ca="1" si="70"/>
        <v>27.000000000000064</v>
      </c>
      <c r="L572" s="52" t="e">
        <f t="shared" ca="1" si="71"/>
        <v>#N/A</v>
      </c>
      <c r="M572" s="44">
        <f ca="1">AVERAGE($K$4:K572)</f>
        <v>32.042179261862927</v>
      </c>
      <c r="N572" s="44">
        <f ca="1">M572 + 1.96 * _xlfn.STDEV.P($M$4:M572)/SQRT(COUNT($M$4:M572))</f>
        <v>32.074145409181668</v>
      </c>
      <c r="O572" s="44">
        <f ca="1">M572 - 1.96 * _xlfn.STDEV.P($M$4:M572)/SQRT(COUNT($M$4:M572))</f>
        <v>32.010213114544186</v>
      </c>
      <c r="P572" s="44" t="e">
        <f ca="1">AVERAGE($L$4:L572)</f>
        <v>#N/A</v>
      </c>
      <c r="Q572" s="44" t="e">
        <f ca="1">P572 + 1.96 * _xlfn.STDEV.P($P$4:P572)/SQRT(COUNT($P$4:P572))</f>
        <v>#N/A</v>
      </c>
      <c r="R572" s="44" t="e">
        <f ca="1">P572 - 1.96 * _xlfn.STDEV.P($P$4:P572)/SQRT(COUNT($P$4:P572))</f>
        <v>#N/A</v>
      </c>
    </row>
    <row r="573" spans="1:18" ht="14.5" x14ac:dyDescent="0.35">
      <c r="A573" s="47">
        <v>570</v>
      </c>
      <c r="B573" s="48">
        <f t="shared" ca="1" si="64"/>
        <v>0.51753346200974293</v>
      </c>
      <c r="C573" s="49">
        <f ca="1">RANDBETWEEN(0,VLOOKUP($B573,IBusJSQ!$E$6:$G$24,3,TRUE))</f>
        <v>3</v>
      </c>
      <c r="D573" s="44">
        <f ca="1">RANDBETWEEN(0,VLOOKUP($B573,ItrainJSQ!$F$5:$G$9,2,TRUE))</f>
        <v>1</v>
      </c>
      <c r="E573" s="44" t="e">
        <f ca="1">RANDBETWEEN(0,VLOOKUP($B573,ItrainNP!$G$11:$G$16,2,TRUE))</f>
        <v>#N/A</v>
      </c>
      <c r="F573" s="44">
        <f t="shared" ca="1" si="65"/>
        <v>27</v>
      </c>
      <c r="G573" s="44">
        <f t="shared" ca="1" si="66"/>
        <v>8</v>
      </c>
      <c r="H573" s="44">
        <f t="shared" ca="1" si="67"/>
        <v>5</v>
      </c>
      <c r="I573" s="50">
        <f t="shared" ca="1" si="68"/>
        <v>0.5383667953430763</v>
      </c>
      <c r="J573" s="50" t="e">
        <f t="shared" ca="1" si="69"/>
        <v>#N/A</v>
      </c>
      <c r="K573" s="52">
        <f t="shared" ca="1" si="70"/>
        <v>30.000000000000053</v>
      </c>
      <c r="L573" s="52" t="e">
        <f t="shared" ca="1" si="71"/>
        <v>#N/A</v>
      </c>
      <c r="M573" s="44">
        <f ca="1">AVERAGE($K$4:K573)</f>
        <v>32.038596491228077</v>
      </c>
      <c r="N573" s="44">
        <f ca="1">M573 + 1.96 * _xlfn.STDEV.P($M$4:M573)/SQRT(COUNT($M$4:M573))</f>
        <v>32.070519330424091</v>
      </c>
      <c r="O573" s="44">
        <f ca="1">M573 - 1.96 * _xlfn.STDEV.P($M$4:M573)/SQRT(COUNT($M$4:M573))</f>
        <v>32.006673652032063</v>
      </c>
      <c r="P573" s="44" t="e">
        <f ca="1">AVERAGE($L$4:L573)</f>
        <v>#N/A</v>
      </c>
      <c r="Q573" s="44" t="e">
        <f ca="1">P573 + 1.96 * _xlfn.STDEV.P($P$4:P573)/SQRT(COUNT($P$4:P573))</f>
        <v>#N/A</v>
      </c>
      <c r="R573" s="44" t="e">
        <f ca="1">P573 - 1.96 * _xlfn.STDEV.P($P$4:P573)/SQRT(COUNT($P$4:P573))</f>
        <v>#N/A</v>
      </c>
    </row>
    <row r="574" spans="1:18" ht="14.5" x14ac:dyDescent="0.35">
      <c r="A574" s="47">
        <v>571</v>
      </c>
      <c r="B574" s="48">
        <f t="shared" ca="1" si="64"/>
        <v>0.83191439513545107</v>
      </c>
      <c r="C574" s="49">
        <f ca="1">RANDBETWEEN(0,VLOOKUP($B574,IBusJSQ!$E$6:$G$24,3,TRUE))</f>
        <v>2</v>
      </c>
      <c r="D574" s="44">
        <f ca="1">RANDBETWEEN(0,VLOOKUP($B574,ItrainJSQ!$F$5:$G$9,2,TRUE))</f>
        <v>39493</v>
      </c>
      <c r="E574" s="44" t="e">
        <f ca="1">RANDBETWEEN(0,VLOOKUP($B574,ItrainNP!$G$11:$G$16,2,TRUE))</f>
        <v>#N/A</v>
      </c>
      <c r="F574" s="44">
        <f t="shared" ca="1" si="65"/>
        <v>25</v>
      </c>
      <c r="G574" s="44">
        <f t="shared" ca="1" si="66"/>
        <v>7</v>
      </c>
      <c r="H574" s="44">
        <f t="shared" ca="1" si="67"/>
        <v>4</v>
      </c>
      <c r="I574" s="50">
        <f t="shared" ca="1" si="68"/>
        <v>0.85066439513545111</v>
      </c>
      <c r="J574" s="50" t="e">
        <f t="shared" ca="1" si="69"/>
        <v>#N/A</v>
      </c>
      <c r="K574" s="52">
        <f t="shared" ca="1" si="70"/>
        <v>27.000000000000064</v>
      </c>
      <c r="L574" s="52" t="e">
        <f t="shared" ca="1" si="71"/>
        <v>#N/A</v>
      </c>
      <c r="M574" s="44">
        <f ca="1">AVERAGE($K$4:K574)</f>
        <v>32.029772329246939</v>
      </c>
      <c r="N574" s="44">
        <f ca="1">M574 + 1.96 * _xlfn.STDEV.P($M$4:M574)/SQRT(COUNT($M$4:M574))</f>
        <v>32.061652830797897</v>
      </c>
      <c r="O574" s="44">
        <f ca="1">M574 - 1.96 * _xlfn.STDEV.P($M$4:M574)/SQRT(COUNT($M$4:M574))</f>
        <v>31.99789182769598</v>
      </c>
      <c r="P574" s="44" t="e">
        <f ca="1">AVERAGE($L$4:L574)</f>
        <v>#N/A</v>
      </c>
      <c r="Q574" s="44" t="e">
        <f ca="1">P574 + 1.96 * _xlfn.STDEV.P($P$4:P574)/SQRT(COUNT($P$4:P574))</f>
        <v>#N/A</v>
      </c>
      <c r="R574" s="44" t="e">
        <f ca="1">P574 - 1.96 * _xlfn.STDEV.P($P$4:P574)/SQRT(COUNT($P$4:P574))</f>
        <v>#N/A</v>
      </c>
    </row>
    <row r="575" spans="1:18" ht="14.5" x14ac:dyDescent="0.35">
      <c r="A575" s="47">
        <v>572</v>
      </c>
      <c r="B575" s="48">
        <f t="shared" ca="1" si="64"/>
        <v>0.81899680681587461</v>
      </c>
      <c r="C575" s="49">
        <f ca="1">RANDBETWEEN(0,VLOOKUP($B575,IBusJSQ!$E$6:$G$24,3,TRUE))</f>
        <v>0</v>
      </c>
      <c r="D575" s="44">
        <f ca="1">RANDBETWEEN(0,VLOOKUP($B575,ItrainJSQ!$F$5:$G$9,2,TRUE))</f>
        <v>35572</v>
      </c>
      <c r="E575" s="44" t="e">
        <f ca="1">RANDBETWEEN(0,VLOOKUP($B575,ItrainNP!$G$11:$G$16,2,TRUE))</f>
        <v>#N/A</v>
      </c>
      <c r="F575" s="44">
        <f t="shared" ca="1" si="65"/>
        <v>27</v>
      </c>
      <c r="G575" s="44">
        <f t="shared" ca="1" si="66"/>
        <v>8</v>
      </c>
      <c r="H575" s="44">
        <f t="shared" ca="1" si="67"/>
        <v>5</v>
      </c>
      <c r="I575" s="50">
        <f t="shared" ca="1" si="68"/>
        <v>0.83774680681587466</v>
      </c>
      <c r="J575" s="50" t="e">
        <f t="shared" ca="1" si="69"/>
        <v>#N/A</v>
      </c>
      <c r="K575" s="52">
        <f t="shared" ca="1" si="70"/>
        <v>27.000000000000064</v>
      </c>
      <c r="L575" s="52" t="e">
        <f t="shared" ca="1" si="71"/>
        <v>#N/A</v>
      </c>
      <c r="M575" s="44">
        <f ca="1">AVERAGE($K$4:K575)</f>
        <v>32.020979020979027</v>
      </c>
      <c r="N575" s="44">
        <f ca="1">M575 + 1.96 * _xlfn.STDEV.P($M$4:M575)/SQRT(COUNT($M$4:M575))</f>
        <v>32.052818170382622</v>
      </c>
      <c r="O575" s="44">
        <f ca="1">M575 - 1.96 * _xlfn.STDEV.P($M$4:M575)/SQRT(COUNT($M$4:M575))</f>
        <v>31.989139871575428</v>
      </c>
      <c r="P575" s="44" t="e">
        <f ca="1">AVERAGE($L$4:L575)</f>
        <v>#N/A</v>
      </c>
      <c r="Q575" s="44" t="e">
        <f ca="1">P575 + 1.96 * _xlfn.STDEV.P($P$4:P575)/SQRT(COUNT($P$4:P575))</f>
        <v>#N/A</v>
      </c>
      <c r="R575" s="44" t="e">
        <f ca="1">P575 - 1.96 * _xlfn.STDEV.P($P$4:P575)/SQRT(COUNT($P$4:P575))</f>
        <v>#N/A</v>
      </c>
    </row>
    <row r="576" spans="1:18" ht="14.5" x14ac:dyDescent="0.35">
      <c r="A576" s="47">
        <v>573</v>
      </c>
      <c r="B576" s="48">
        <f t="shared" ca="1" si="64"/>
        <v>0.67659814133927343</v>
      </c>
      <c r="C576" s="49">
        <f ca="1">RANDBETWEEN(0,VLOOKUP($B576,IBusJSQ!$E$6:$G$24,3,TRUE))</f>
        <v>6</v>
      </c>
      <c r="D576" s="44">
        <f ca="1">RANDBETWEEN(0,VLOOKUP($B576,ItrainJSQ!$F$5:$G$9,2,TRUE))</f>
        <v>1</v>
      </c>
      <c r="E576" s="44" t="e">
        <f ca="1">RANDBETWEEN(0,VLOOKUP($B576,ItrainNP!$G$11:$G$16,2,TRUE))</f>
        <v>#N/A</v>
      </c>
      <c r="F576" s="44">
        <f t="shared" ca="1" si="65"/>
        <v>29</v>
      </c>
      <c r="G576" s="44">
        <f t="shared" ca="1" si="66"/>
        <v>8</v>
      </c>
      <c r="H576" s="44">
        <f t="shared" ca="1" si="67"/>
        <v>5</v>
      </c>
      <c r="I576" s="50">
        <f t="shared" ca="1" si="68"/>
        <v>0.70090369689482901</v>
      </c>
      <c r="J576" s="50" t="e">
        <f t="shared" ca="1" si="69"/>
        <v>#N/A</v>
      </c>
      <c r="K576" s="52">
        <f t="shared" ca="1" si="70"/>
        <v>35.000000000000036</v>
      </c>
      <c r="L576" s="52" t="e">
        <f t="shared" ca="1" si="71"/>
        <v>#N/A</v>
      </c>
      <c r="M576" s="44">
        <f ca="1">AVERAGE($K$4:K576)</f>
        <v>32.026178010471213</v>
      </c>
      <c r="N576" s="44">
        <f ca="1">M576 + 1.96 * _xlfn.STDEV.P($M$4:M576)/SQRT(COUNT($M$4:M576))</f>
        <v>32.05797536761947</v>
      </c>
      <c r="O576" s="44">
        <f ca="1">M576 - 1.96 * _xlfn.STDEV.P($M$4:M576)/SQRT(COUNT($M$4:M576))</f>
        <v>31.994380653322953</v>
      </c>
      <c r="P576" s="44" t="e">
        <f ca="1">AVERAGE($L$4:L576)</f>
        <v>#N/A</v>
      </c>
      <c r="Q576" s="44" t="e">
        <f ca="1">P576 + 1.96 * _xlfn.STDEV.P($P$4:P576)/SQRT(COUNT($P$4:P576))</f>
        <v>#N/A</v>
      </c>
      <c r="R576" s="44" t="e">
        <f ca="1">P576 - 1.96 * _xlfn.STDEV.P($P$4:P576)/SQRT(COUNT($P$4:P576))</f>
        <v>#N/A</v>
      </c>
    </row>
    <row r="577" spans="1:18" ht="14.5" x14ac:dyDescent="0.35">
      <c r="A577" s="47">
        <v>574</v>
      </c>
      <c r="B577" s="48">
        <f t="shared" ca="1" si="64"/>
        <v>0.38740665395403512</v>
      </c>
      <c r="C577" s="49">
        <f ca="1">RANDBETWEEN(0,VLOOKUP($B577,IBusJSQ!$E$6:$G$24,3,TRUE))</f>
        <v>4</v>
      </c>
      <c r="D577" s="44">
        <f ca="1">RANDBETWEEN(0,VLOOKUP($B577,ItrainJSQ!$F$5:$G$9,2,TRUE))</f>
        <v>0</v>
      </c>
      <c r="E577" s="44" t="e">
        <f ca="1">RANDBETWEEN(0,VLOOKUP($B577,ItrainNP!$G$11:$G$16,2,TRUE))</f>
        <v>#N/A</v>
      </c>
      <c r="F577" s="44">
        <f t="shared" ca="1" si="65"/>
        <v>26</v>
      </c>
      <c r="G577" s="44">
        <f t="shared" ca="1" si="66"/>
        <v>8</v>
      </c>
      <c r="H577" s="44">
        <f t="shared" ca="1" si="67"/>
        <v>5</v>
      </c>
      <c r="I577" s="50">
        <f t="shared" ca="1" si="68"/>
        <v>0.40823998728736843</v>
      </c>
      <c r="J577" s="50" t="e">
        <f t="shared" ca="1" si="69"/>
        <v>#N/A</v>
      </c>
      <c r="K577" s="52">
        <f t="shared" ca="1" si="70"/>
        <v>29.999999999999972</v>
      </c>
      <c r="L577" s="52" t="e">
        <f t="shared" ca="1" si="71"/>
        <v>#N/A</v>
      </c>
      <c r="M577" s="44">
        <f ca="1">AVERAGE($K$4:K577)</f>
        <v>32.0226480836237</v>
      </c>
      <c r="N577" s="44">
        <f ca="1">M577 + 1.96 * _xlfn.STDEV.P($M$4:M577)/SQRT(COUNT($M$4:M577))</f>
        <v>32.054404096241171</v>
      </c>
      <c r="O577" s="44">
        <f ca="1">M577 - 1.96 * _xlfn.STDEV.P($M$4:M577)/SQRT(COUNT($M$4:M577))</f>
        <v>31.990892071006229</v>
      </c>
      <c r="P577" s="44" t="e">
        <f ca="1">AVERAGE($L$4:L577)</f>
        <v>#N/A</v>
      </c>
      <c r="Q577" s="44" t="e">
        <f ca="1">P577 + 1.96 * _xlfn.STDEV.P($P$4:P577)/SQRT(COUNT($P$4:P577))</f>
        <v>#N/A</v>
      </c>
      <c r="R577" s="44" t="e">
        <f ca="1">P577 - 1.96 * _xlfn.STDEV.P($P$4:P577)/SQRT(COUNT($P$4:P577))</f>
        <v>#N/A</v>
      </c>
    </row>
    <row r="578" spans="1:18" ht="14.5" x14ac:dyDescent="0.35">
      <c r="A578" s="47">
        <v>575</v>
      </c>
      <c r="B578" s="48">
        <f t="shared" ca="1" si="64"/>
        <v>0.50776545422518238</v>
      </c>
      <c r="C578" s="49">
        <f ca="1">RANDBETWEEN(0,VLOOKUP($B578,IBusJSQ!$E$6:$G$24,3,TRUE))</f>
        <v>1</v>
      </c>
      <c r="D578" s="44">
        <f ca="1">RANDBETWEEN(0,VLOOKUP($B578,ItrainJSQ!$F$5:$G$9,2,TRUE))</f>
        <v>2</v>
      </c>
      <c r="E578" s="44" t="e">
        <f ca="1">RANDBETWEEN(0,VLOOKUP($B578,ItrainNP!$G$11:$G$16,2,TRUE))</f>
        <v>#N/A</v>
      </c>
      <c r="F578" s="44">
        <f t="shared" ca="1" si="65"/>
        <v>28</v>
      </c>
      <c r="G578" s="44">
        <f t="shared" ca="1" si="66"/>
        <v>7</v>
      </c>
      <c r="H578" s="44">
        <f t="shared" ca="1" si="67"/>
        <v>4</v>
      </c>
      <c r="I578" s="50">
        <f t="shared" ca="1" si="68"/>
        <v>0.52790434311407131</v>
      </c>
      <c r="J578" s="50" t="e">
        <f t="shared" ca="1" si="69"/>
        <v>#N/A</v>
      </c>
      <c r="K578" s="52">
        <f t="shared" ca="1" si="70"/>
        <v>29.000000000000057</v>
      </c>
      <c r="L578" s="52" t="e">
        <f t="shared" ca="1" si="71"/>
        <v>#N/A</v>
      </c>
      <c r="M578" s="44">
        <f ca="1">AVERAGE($K$4:K578)</f>
        <v>32.017391304347832</v>
      </c>
      <c r="N578" s="44">
        <f ca="1">M578 + 1.96 * _xlfn.STDEV.P($M$4:M578)/SQRT(COUNT($M$4:M578))</f>
        <v>32.049106597700067</v>
      </c>
      <c r="O578" s="44">
        <f ca="1">M578 - 1.96 * _xlfn.STDEV.P($M$4:M578)/SQRT(COUNT($M$4:M578))</f>
        <v>31.985676010995601</v>
      </c>
      <c r="P578" s="44" t="e">
        <f ca="1">AVERAGE($L$4:L578)</f>
        <v>#N/A</v>
      </c>
      <c r="Q578" s="44" t="e">
        <f ca="1">P578 + 1.96 * _xlfn.STDEV.P($P$4:P578)/SQRT(COUNT($P$4:P578))</f>
        <v>#N/A</v>
      </c>
      <c r="R578" s="44" t="e">
        <f ca="1">P578 - 1.96 * _xlfn.STDEV.P($P$4:P578)/SQRT(COUNT($P$4:P578))</f>
        <v>#N/A</v>
      </c>
    </row>
    <row r="579" spans="1:18" ht="14.5" x14ac:dyDescent="0.35">
      <c r="A579" s="47">
        <v>576</v>
      </c>
      <c r="B579" s="48">
        <f t="shared" ca="1" si="64"/>
        <v>0.81446045452466431</v>
      </c>
      <c r="C579" s="49">
        <f ca="1">RANDBETWEEN(0,VLOOKUP($B579,IBusJSQ!$E$6:$G$24,3,TRUE))</f>
        <v>11</v>
      </c>
      <c r="D579" s="44">
        <f ca="1">RANDBETWEEN(0,VLOOKUP($B579,ItrainJSQ!$F$5:$G$9,2,TRUE))</f>
        <v>11151</v>
      </c>
      <c r="E579" s="44" t="e">
        <f ca="1">RANDBETWEEN(0,VLOOKUP($B579,ItrainNP!$G$11:$G$16,2,TRUE))</f>
        <v>#N/A</v>
      </c>
      <c r="F579" s="44">
        <f t="shared" ca="1" si="65"/>
        <v>27</v>
      </c>
      <c r="G579" s="44">
        <f t="shared" ca="1" si="66"/>
        <v>8</v>
      </c>
      <c r="H579" s="44">
        <f t="shared" ca="1" si="67"/>
        <v>4</v>
      </c>
      <c r="I579" s="50">
        <f t="shared" ca="1" si="68"/>
        <v>0.84084934341355322</v>
      </c>
      <c r="J579" s="50" t="e">
        <f t="shared" ca="1" si="69"/>
        <v>#N/A</v>
      </c>
      <c r="K579" s="52">
        <f t="shared" ca="1" si="70"/>
        <v>38.000000000000028</v>
      </c>
      <c r="L579" s="52" t="e">
        <f t="shared" ca="1" si="71"/>
        <v>#N/A</v>
      </c>
      <c r="M579" s="44">
        <f ca="1">AVERAGE($K$4:K579)</f>
        <v>32.027777777777786</v>
      </c>
      <c r="N579" s="44">
        <f ca="1">M579 + 1.96 * _xlfn.STDEV.P($M$4:M579)/SQRT(COUNT($M$4:M579))</f>
        <v>32.059451390389583</v>
      </c>
      <c r="O579" s="44">
        <f ca="1">M579 - 1.96 * _xlfn.STDEV.P($M$4:M579)/SQRT(COUNT($M$4:M579))</f>
        <v>31.996104165165988</v>
      </c>
      <c r="P579" s="44" t="e">
        <f ca="1">AVERAGE($L$4:L579)</f>
        <v>#N/A</v>
      </c>
      <c r="Q579" s="44" t="e">
        <f ca="1">P579 + 1.96 * _xlfn.STDEV.P($P$4:P579)/SQRT(COUNT($P$4:P579))</f>
        <v>#N/A</v>
      </c>
      <c r="R579" s="44" t="e">
        <f ca="1">P579 - 1.96 * _xlfn.STDEV.P($P$4:P579)/SQRT(COUNT($P$4:P579))</f>
        <v>#N/A</v>
      </c>
    </row>
    <row r="580" spans="1:18" ht="14.5" x14ac:dyDescent="0.35">
      <c r="A580" s="47">
        <v>577</v>
      </c>
      <c r="B580" s="48">
        <f t="shared" ref="B580:B643" ca="1" si="72">RAND()*($G$1-$E$1)+$E$1</f>
        <v>0.46406821541409327</v>
      </c>
      <c r="C580" s="49">
        <f ca="1">RANDBETWEEN(0,VLOOKUP($B580,IBusJSQ!$E$6:$G$24,3,TRUE))</f>
        <v>3</v>
      </c>
      <c r="D580" s="44">
        <f ca="1">RANDBETWEEN(0,VLOOKUP($B580,ItrainJSQ!$F$5:$G$9,2,TRUE))</f>
        <v>1</v>
      </c>
      <c r="E580" s="44" t="e">
        <f ca="1">RANDBETWEEN(0,VLOOKUP($B580,ItrainNP!$G$11:$G$16,2,TRUE))</f>
        <v>#N/A</v>
      </c>
      <c r="F580" s="44">
        <f t="shared" ca="1" si="65"/>
        <v>24</v>
      </c>
      <c r="G580" s="44">
        <f t="shared" ca="1" si="66"/>
        <v>8</v>
      </c>
      <c r="H580" s="44">
        <f t="shared" ca="1" si="67"/>
        <v>4</v>
      </c>
      <c r="I580" s="50">
        <f t="shared" ca="1" si="68"/>
        <v>0.48281821541409325</v>
      </c>
      <c r="J580" s="50" t="e">
        <f t="shared" ca="1" si="69"/>
        <v>#N/A</v>
      </c>
      <c r="K580" s="52">
        <f t="shared" ca="1" si="70"/>
        <v>26.999999999999986</v>
      </c>
      <c r="L580" s="52" t="e">
        <f t="shared" ca="1" si="71"/>
        <v>#N/A</v>
      </c>
      <c r="M580" s="44">
        <f ca="1">AVERAGE($K$4:K580)</f>
        <v>32.01906412478337</v>
      </c>
      <c r="N580" s="44">
        <f ca="1">M580 + 1.96 * _xlfn.STDEV.P($M$4:M580)/SQRT(COUNT($M$4:M580))</f>
        <v>32.050697020708633</v>
      </c>
      <c r="O580" s="44">
        <f ca="1">M580 - 1.96 * _xlfn.STDEV.P($M$4:M580)/SQRT(COUNT($M$4:M580))</f>
        <v>31.987431228858107</v>
      </c>
      <c r="P580" s="44" t="e">
        <f ca="1">AVERAGE($L$4:L580)</f>
        <v>#N/A</v>
      </c>
      <c r="Q580" s="44" t="e">
        <f ca="1">P580 + 1.96 * _xlfn.STDEV.P($P$4:P580)/SQRT(COUNT($P$4:P580))</f>
        <v>#N/A</v>
      </c>
      <c r="R580" s="44" t="e">
        <f ca="1">P580 - 1.96 * _xlfn.STDEV.P($P$4:P580)/SQRT(COUNT($P$4:P580))</f>
        <v>#N/A</v>
      </c>
    </row>
    <row r="581" spans="1:18" ht="14.5" x14ac:dyDescent="0.35">
      <c r="A581" s="47">
        <v>578</v>
      </c>
      <c r="B581" s="48">
        <f t="shared" ca="1" si="72"/>
        <v>0.85605691741382661</v>
      </c>
      <c r="C581" s="49">
        <f ca="1">RANDBETWEEN(0,VLOOKUP($B581,IBusJSQ!$E$6:$G$24,3,TRUE))</f>
        <v>7</v>
      </c>
      <c r="D581" s="44">
        <f ca="1">RANDBETWEEN(0,VLOOKUP($B581,ItrainJSQ!$F$5:$G$9,2,TRUE))</f>
        <v>35206</v>
      </c>
      <c r="E581" s="44" t="e">
        <f ca="1">RANDBETWEEN(0,VLOOKUP($B581,ItrainNP!$G$11:$G$16,2,TRUE))</f>
        <v>#N/A</v>
      </c>
      <c r="F581" s="44">
        <f t="shared" ref="F581:F644" ca="1" si="73">RANDBETWEEN(24,29)</f>
        <v>29</v>
      </c>
      <c r="G581" s="44">
        <f t="shared" ref="G581:G644" ca="1" si="74">RANDBETWEEN(7,8)</f>
        <v>8</v>
      </c>
      <c r="H581" s="44">
        <f t="shared" ref="H581:H644" ca="1" si="75">RANDBETWEEN(4,5)</f>
        <v>4</v>
      </c>
      <c r="I581" s="50">
        <f t="shared" ref="I581:I644" ca="1" si="76">B581+TIMEVALUE("00:"&amp;(C581+F581))</f>
        <v>0.88105691741382663</v>
      </c>
      <c r="J581" s="50" t="e">
        <f t="shared" ref="J581:J644" ca="1" si="77">B581+TIMEVALUE("00:"&amp;(D581+G581+E581+H581))</f>
        <v>#N/A</v>
      </c>
      <c r="K581" s="52">
        <f t="shared" ref="K581:K644" ca="1" si="78">(I581-B581)*24*60</f>
        <v>36.000000000000028</v>
      </c>
      <c r="L581" s="52" t="e">
        <f t="shared" ref="L581:L644" ca="1" si="79">(J581-B581)*24*60</f>
        <v>#N/A</v>
      </c>
      <c r="M581" s="44">
        <f ca="1">AVERAGE($K$4:K581)</f>
        <v>32.025951557093435</v>
      </c>
      <c r="N581" s="44">
        <f ca="1">M581 + 1.96 * _xlfn.STDEV.P($M$4:M581)/SQRT(COUNT($M$4:M581))</f>
        <v>32.057543133524597</v>
      </c>
      <c r="O581" s="44">
        <f ca="1">M581 - 1.96 * _xlfn.STDEV.P($M$4:M581)/SQRT(COUNT($M$4:M581))</f>
        <v>31.994359980662271</v>
      </c>
      <c r="P581" s="44" t="e">
        <f ca="1">AVERAGE($L$4:L581)</f>
        <v>#N/A</v>
      </c>
      <c r="Q581" s="44" t="e">
        <f ca="1">P581 + 1.96 * _xlfn.STDEV.P($P$4:P581)/SQRT(COUNT($P$4:P581))</f>
        <v>#N/A</v>
      </c>
      <c r="R581" s="44" t="e">
        <f ca="1">P581 - 1.96 * _xlfn.STDEV.P($P$4:P581)/SQRT(COUNT($P$4:P581))</f>
        <v>#N/A</v>
      </c>
    </row>
    <row r="582" spans="1:18" ht="14.5" x14ac:dyDescent="0.35">
      <c r="A582" s="47">
        <v>579</v>
      </c>
      <c r="B582" s="48">
        <f t="shared" ca="1" si="72"/>
        <v>0.5738593744157312</v>
      </c>
      <c r="C582" s="49">
        <f ca="1">RANDBETWEEN(0,VLOOKUP($B582,IBusJSQ!$E$6:$G$24,3,TRUE))</f>
        <v>9</v>
      </c>
      <c r="D582" s="44">
        <f ca="1">RANDBETWEEN(0,VLOOKUP($B582,ItrainJSQ!$F$5:$G$9,2,TRUE))</f>
        <v>4</v>
      </c>
      <c r="E582" s="44" t="e">
        <f ca="1">RANDBETWEEN(0,VLOOKUP($B582,ItrainNP!$G$11:$G$16,2,TRUE))</f>
        <v>#N/A</v>
      </c>
      <c r="F582" s="44">
        <f t="shared" ca="1" si="73"/>
        <v>27</v>
      </c>
      <c r="G582" s="44">
        <f t="shared" ca="1" si="74"/>
        <v>8</v>
      </c>
      <c r="H582" s="44">
        <f t="shared" ca="1" si="75"/>
        <v>5</v>
      </c>
      <c r="I582" s="50">
        <f t="shared" ca="1" si="76"/>
        <v>0.59885937441573123</v>
      </c>
      <c r="J582" s="50" t="e">
        <f t="shared" ca="1" si="77"/>
        <v>#N/A</v>
      </c>
      <c r="K582" s="52">
        <f t="shared" ca="1" si="78"/>
        <v>36.000000000000028</v>
      </c>
      <c r="L582" s="52" t="e">
        <f t="shared" ca="1" si="79"/>
        <v>#N/A</v>
      </c>
      <c r="M582" s="44">
        <f ca="1">AVERAGE($K$4:K582)</f>
        <v>32.032815198618316</v>
      </c>
      <c r="N582" s="44">
        <f ca="1">M582 + 1.96 * _xlfn.STDEV.P($M$4:M582)/SQRT(COUNT($M$4:M582))</f>
        <v>32.064364880093343</v>
      </c>
      <c r="O582" s="44">
        <f ca="1">M582 - 1.96 * _xlfn.STDEV.P($M$4:M582)/SQRT(COUNT($M$4:M582))</f>
        <v>32.001265517143288</v>
      </c>
      <c r="P582" s="44" t="e">
        <f ca="1">AVERAGE($L$4:L582)</f>
        <v>#N/A</v>
      </c>
      <c r="Q582" s="44" t="e">
        <f ca="1">P582 + 1.96 * _xlfn.STDEV.P($P$4:P582)/SQRT(COUNT($P$4:P582))</f>
        <v>#N/A</v>
      </c>
      <c r="R582" s="44" t="e">
        <f ca="1">P582 - 1.96 * _xlfn.STDEV.P($P$4:P582)/SQRT(COUNT($P$4:P582))</f>
        <v>#N/A</v>
      </c>
    </row>
    <row r="583" spans="1:18" ht="14.5" x14ac:dyDescent="0.35">
      <c r="A583" s="47">
        <v>580</v>
      </c>
      <c r="B583" s="48">
        <f t="shared" ca="1" si="72"/>
        <v>0.58484388699664458</v>
      </c>
      <c r="C583" s="49">
        <f ca="1">RANDBETWEEN(0,VLOOKUP($B583,IBusJSQ!$E$6:$G$24,3,TRUE))</f>
        <v>0</v>
      </c>
      <c r="D583" s="44">
        <f ca="1">RANDBETWEEN(0,VLOOKUP($B583,ItrainJSQ!$F$5:$G$9,2,TRUE))</f>
        <v>4</v>
      </c>
      <c r="E583" s="44" t="e">
        <f ca="1">RANDBETWEEN(0,VLOOKUP($B583,ItrainNP!$G$11:$G$16,2,TRUE))</f>
        <v>#N/A</v>
      </c>
      <c r="F583" s="44">
        <f t="shared" ca="1" si="73"/>
        <v>27</v>
      </c>
      <c r="G583" s="44">
        <f t="shared" ca="1" si="74"/>
        <v>7</v>
      </c>
      <c r="H583" s="44">
        <f t="shared" ca="1" si="75"/>
        <v>4</v>
      </c>
      <c r="I583" s="50">
        <f t="shared" ca="1" si="76"/>
        <v>0.60359388699664462</v>
      </c>
      <c r="J583" s="50" t="e">
        <f t="shared" ca="1" si="77"/>
        <v>#N/A</v>
      </c>
      <c r="K583" s="52">
        <f t="shared" ca="1" si="78"/>
        <v>27.000000000000064</v>
      </c>
      <c r="L583" s="52" t="e">
        <f t="shared" ca="1" si="79"/>
        <v>#N/A</v>
      </c>
      <c r="M583" s="44">
        <f ca="1">AVERAGE($K$4:K583)</f>
        <v>32.024137931034488</v>
      </c>
      <c r="N583" s="44">
        <f ca="1">M583 + 1.96 * _xlfn.STDEV.P($M$4:M583)/SQRT(COUNT($M$4:M583))</f>
        <v>32.055646655354444</v>
      </c>
      <c r="O583" s="44">
        <f ca="1">M583 - 1.96 * _xlfn.STDEV.P($M$4:M583)/SQRT(COUNT($M$4:M583))</f>
        <v>31.992629206714533</v>
      </c>
      <c r="P583" s="44" t="e">
        <f ca="1">AVERAGE($L$4:L583)</f>
        <v>#N/A</v>
      </c>
      <c r="Q583" s="44" t="e">
        <f ca="1">P583 + 1.96 * _xlfn.STDEV.P($P$4:P583)/SQRT(COUNT($P$4:P583))</f>
        <v>#N/A</v>
      </c>
      <c r="R583" s="44" t="e">
        <f ca="1">P583 - 1.96 * _xlfn.STDEV.P($P$4:P583)/SQRT(COUNT($P$4:P583))</f>
        <v>#N/A</v>
      </c>
    </row>
    <row r="584" spans="1:18" ht="14.5" x14ac:dyDescent="0.35">
      <c r="A584" s="47">
        <v>581</v>
      </c>
      <c r="B584" s="48">
        <f t="shared" ca="1" si="72"/>
        <v>0.63171016849678574</v>
      </c>
      <c r="C584" s="49">
        <f ca="1">RANDBETWEEN(0,VLOOKUP($B584,IBusJSQ!$E$6:$G$24,3,TRUE))</f>
        <v>7</v>
      </c>
      <c r="D584" s="44">
        <f ca="1">RANDBETWEEN(0,VLOOKUP($B584,ItrainJSQ!$F$5:$G$9,2,TRUE))</f>
        <v>4</v>
      </c>
      <c r="E584" s="44" t="e">
        <f ca="1">RANDBETWEEN(0,VLOOKUP($B584,ItrainNP!$G$11:$G$16,2,TRUE))</f>
        <v>#N/A</v>
      </c>
      <c r="F584" s="44">
        <f t="shared" ca="1" si="73"/>
        <v>25</v>
      </c>
      <c r="G584" s="44">
        <f t="shared" ca="1" si="74"/>
        <v>7</v>
      </c>
      <c r="H584" s="44">
        <f t="shared" ca="1" si="75"/>
        <v>4</v>
      </c>
      <c r="I584" s="50">
        <f t="shared" ca="1" si="76"/>
        <v>0.65393239071900799</v>
      </c>
      <c r="J584" s="50" t="e">
        <f t="shared" ca="1" si="77"/>
        <v>#N/A</v>
      </c>
      <c r="K584" s="52">
        <f t="shared" ca="1" si="78"/>
        <v>32.000000000000043</v>
      </c>
      <c r="L584" s="52" t="e">
        <f t="shared" ca="1" si="79"/>
        <v>#N/A</v>
      </c>
      <c r="M584" s="44">
        <f ca="1">AVERAGE($K$4:K584)</f>
        <v>32.024096385542173</v>
      </c>
      <c r="N584" s="44">
        <f ca="1">M584 + 1.96 * _xlfn.STDEV.P($M$4:M584)/SQRT(COUNT($M$4:M584))</f>
        <v>32.055564245905011</v>
      </c>
      <c r="O584" s="44">
        <f ca="1">M584 - 1.96 * _xlfn.STDEV.P($M$4:M584)/SQRT(COUNT($M$4:M584))</f>
        <v>31.992628525179335</v>
      </c>
      <c r="P584" s="44" t="e">
        <f ca="1">AVERAGE($L$4:L584)</f>
        <v>#N/A</v>
      </c>
      <c r="Q584" s="44" t="e">
        <f ca="1">P584 + 1.96 * _xlfn.STDEV.P($P$4:P584)/SQRT(COUNT($P$4:P584))</f>
        <v>#N/A</v>
      </c>
      <c r="R584" s="44" t="e">
        <f ca="1">P584 - 1.96 * _xlfn.STDEV.P($P$4:P584)/SQRT(COUNT($P$4:P584))</f>
        <v>#N/A</v>
      </c>
    </row>
    <row r="585" spans="1:18" ht="14.5" x14ac:dyDescent="0.35">
      <c r="A585" s="47">
        <v>582</v>
      </c>
      <c r="B585" s="48">
        <f t="shared" ca="1" si="72"/>
        <v>0.82777691607850756</v>
      </c>
      <c r="C585" s="49">
        <f ca="1">RANDBETWEEN(0,VLOOKUP($B585,IBusJSQ!$E$6:$G$24,3,TRUE))</f>
        <v>10</v>
      </c>
      <c r="D585" s="44">
        <f ca="1">RANDBETWEEN(0,VLOOKUP($B585,ItrainJSQ!$F$5:$G$9,2,TRUE))</f>
        <v>23473</v>
      </c>
      <c r="E585" s="44" t="e">
        <f ca="1">RANDBETWEEN(0,VLOOKUP($B585,ItrainNP!$G$11:$G$16,2,TRUE))</f>
        <v>#N/A</v>
      </c>
      <c r="F585" s="44">
        <f t="shared" ca="1" si="73"/>
        <v>29</v>
      </c>
      <c r="G585" s="44">
        <f t="shared" ca="1" si="74"/>
        <v>8</v>
      </c>
      <c r="H585" s="44">
        <f t="shared" ca="1" si="75"/>
        <v>4</v>
      </c>
      <c r="I585" s="50">
        <f t="shared" ca="1" si="76"/>
        <v>0.85486024941184091</v>
      </c>
      <c r="J585" s="50" t="e">
        <f t="shared" ca="1" si="77"/>
        <v>#N/A</v>
      </c>
      <c r="K585" s="52">
        <f t="shared" ca="1" si="78"/>
        <v>39.000000000000021</v>
      </c>
      <c r="L585" s="52" t="e">
        <f t="shared" ca="1" si="79"/>
        <v>#N/A</v>
      </c>
      <c r="M585" s="44">
        <f ca="1">AVERAGE($K$4:K585)</f>
        <v>32.036082474226809</v>
      </c>
      <c r="N585" s="44">
        <f ca="1">M585 + 1.96 * _xlfn.STDEV.P($M$4:M585)/SQRT(COUNT($M$4:M585))</f>
        <v>32.067508412486674</v>
      </c>
      <c r="O585" s="44">
        <f ca="1">M585 - 1.96 * _xlfn.STDEV.P($M$4:M585)/SQRT(COUNT($M$4:M585))</f>
        <v>32.004656535966944</v>
      </c>
      <c r="P585" s="44" t="e">
        <f ca="1">AVERAGE($L$4:L585)</f>
        <v>#N/A</v>
      </c>
      <c r="Q585" s="44" t="e">
        <f ca="1">P585 + 1.96 * _xlfn.STDEV.P($P$4:P585)/SQRT(COUNT($P$4:P585))</f>
        <v>#N/A</v>
      </c>
      <c r="R585" s="44" t="e">
        <f ca="1">P585 - 1.96 * _xlfn.STDEV.P($P$4:P585)/SQRT(COUNT($P$4:P585))</f>
        <v>#N/A</v>
      </c>
    </row>
    <row r="586" spans="1:18" ht="14.5" x14ac:dyDescent="0.35">
      <c r="A586" s="47">
        <v>583</v>
      </c>
      <c r="B586" s="48">
        <f t="shared" ca="1" si="72"/>
        <v>0.8821001788850269</v>
      </c>
      <c r="C586" s="49">
        <f ca="1">RANDBETWEEN(0,VLOOKUP($B586,IBusJSQ!$E$6:$G$24,3,TRUE))</f>
        <v>14</v>
      </c>
      <c r="D586" s="44">
        <f ca="1">RANDBETWEEN(0,VLOOKUP($B586,ItrainJSQ!$F$5:$G$9,2,TRUE))</f>
        <v>26518</v>
      </c>
      <c r="E586" s="44" t="e">
        <f ca="1">RANDBETWEEN(0,VLOOKUP($B586,ItrainNP!$G$11:$G$16,2,TRUE))</f>
        <v>#N/A</v>
      </c>
      <c r="F586" s="44">
        <f t="shared" ca="1" si="73"/>
        <v>29</v>
      </c>
      <c r="G586" s="44">
        <f t="shared" ca="1" si="74"/>
        <v>8</v>
      </c>
      <c r="H586" s="44">
        <f t="shared" ca="1" si="75"/>
        <v>4</v>
      </c>
      <c r="I586" s="50">
        <f t="shared" ca="1" si="76"/>
        <v>0.91196128999613801</v>
      </c>
      <c r="J586" s="50" t="e">
        <f t="shared" ca="1" si="77"/>
        <v>#N/A</v>
      </c>
      <c r="K586" s="52">
        <f t="shared" ca="1" si="78"/>
        <v>43.000000000000007</v>
      </c>
      <c r="L586" s="52" t="e">
        <f t="shared" ca="1" si="79"/>
        <v>#N/A</v>
      </c>
      <c r="M586" s="44">
        <f ca="1">AVERAGE($K$4:K586)</f>
        <v>32.054888507718701</v>
      </c>
      <c r="N586" s="44">
        <f ca="1">M586 + 1.96 * _xlfn.STDEV.P($M$4:M586)/SQRT(COUNT($M$4:M586))</f>
        <v>32.086270932490535</v>
      </c>
      <c r="O586" s="44">
        <f ca="1">M586 - 1.96 * _xlfn.STDEV.P($M$4:M586)/SQRT(COUNT($M$4:M586))</f>
        <v>32.023506082946867</v>
      </c>
      <c r="P586" s="44" t="e">
        <f ca="1">AVERAGE($L$4:L586)</f>
        <v>#N/A</v>
      </c>
      <c r="Q586" s="44" t="e">
        <f ca="1">P586 + 1.96 * _xlfn.STDEV.P($P$4:P586)/SQRT(COUNT($P$4:P586))</f>
        <v>#N/A</v>
      </c>
      <c r="R586" s="44" t="e">
        <f ca="1">P586 - 1.96 * _xlfn.STDEV.P($P$4:P586)/SQRT(COUNT($P$4:P586))</f>
        <v>#N/A</v>
      </c>
    </row>
    <row r="587" spans="1:18" ht="14.5" x14ac:dyDescent="0.35">
      <c r="A587" s="47">
        <v>584</v>
      </c>
      <c r="B587" s="48">
        <f t="shared" ca="1" si="72"/>
        <v>0.6379809405087391</v>
      </c>
      <c r="C587" s="49">
        <f ca="1">RANDBETWEEN(0,VLOOKUP($B587,IBusJSQ!$E$6:$G$24,3,TRUE))</f>
        <v>3</v>
      </c>
      <c r="D587" s="44">
        <f ca="1">RANDBETWEEN(0,VLOOKUP($B587,ItrainJSQ!$F$5:$G$9,2,TRUE))</f>
        <v>2</v>
      </c>
      <c r="E587" s="44" t="e">
        <f ca="1">RANDBETWEEN(0,VLOOKUP($B587,ItrainNP!$G$11:$G$16,2,TRUE))</f>
        <v>#N/A</v>
      </c>
      <c r="F587" s="44">
        <f t="shared" ca="1" si="73"/>
        <v>28</v>
      </c>
      <c r="G587" s="44">
        <f t="shared" ca="1" si="74"/>
        <v>7</v>
      </c>
      <c r="H587" s="44">
        <f t="shared" ca="1" si="75"/>
        <v>5</v>
      </c>
      <c r="I587" s="50">
        <f t="shared" ca="1" si="76"/>
        <v>0.65950871828651692</v>
      </c>
      <c r="J587" s="50" t="e">
        <f t="shared" ca="1" si="77"/>
        <v>#N/A</v>
      </c>
      <c r="K587" s="52">
        <f t="shared" ca="1" si="78"/>
        <v>31.00000000000005</v>
      </c>
      <c r="L587" s="52" t="e">
        <f t="shared" ca="1" si="79"/>
        <v>#N/A</v>
      </c>
      <c r="M587" s="44">
        <f ca="1">AVERAGE($K$4:K587)</f>
        <v>32.053082191780831</v>
      </c>
      <c r="N587" s="44">
        <f ca="1">M587 + 1.96 * _xlfn.STDEV.P($M$4:M587)/SQRT(COUNT($M$4:M587))</f>
        <v>32.084421369265229</v>
      </c>
      <c r="O587" s="44">
        <f ca="1">M587 - 1.96 * _xlfn.STDEV.P($M$4:M587)/SQRT(COUNT($M$4:M587))</f>
        <v>32.021743014296433</v>
      </c>
      <c r="P587" s="44" t="e">
        <f ca="1">AVERAGE($L$4:L587)</f>
        <v>#N/A</v>
      </c>
      <c r="Q587" s="44" t="e">
        <f ca="1">P587 + 1.96 * _xlfn.STDEV.P($P$4:P587)/SQRT(COUNT($P$4:P587))</f>
        <v>#N/A</v>
      </c>
      <c r="R587" s="44" t="e">
        <f ca="1">P587 - 1.96 * _xlfn.STDEV.P($P$4:P587)/SQRT(COUNT($P$4:P587))</f>
        <v>#N/A</v>
      </c>
    </row>
    <row r="588" spans="1:18" ht="14.5" x14ac:dyDescent="0.35">
      <c r="A588" s="47">
        <v>585</v>
      </c>
      <c r="B588" s="48">
        <f t="shared" ca="1" si="72"/>
        <v>0.84773625201023406</v>
      </c>
      <c r="C588" s="49">
        <f ca="1">RANDBETWEEN(0,VLOOKUP($B588,IBusJSQ!$E$6:$G$24,3,TRUE))</f>
        <v>12</v>
      </c>
      <c r="D588" s="44">
        <f ca="1">RANDBETWEEN(0,VLOOKUP($B588,ItrainJSQ!$F$5:$G$9,2,TRUE))</f>
        <v>4707</v>
      </c>
      <c r="E588" s="44" t="e">
        <f ca="1">RANDBETWEEN(0,VLOOKUP($B588,ItrainNP!$G$11:$G$16,2,TRUE))</f>
        <v>#N/A</v>
      </c>
      <c r="F588" s="44">
        <f t="shared" ca="1" si="73"/>
        <v>28</v>
      </c>
      <c r="G588" s="44">
        <f t="shared" ca="1" si="74"/>
        <v>7</v>
      </c>
      <c r="H588" s="44">
        <f t="shared" ca="1" si="75"/>
        <v>4</v>
      </c>
      <c r="I588" s="50">
        <f t="shared" ca="1" si="76"/>
        <v>0.87551402978801185</v>
      </c>
      <c r="J588" s="50" t="e">
        <f t="shared" ca="1" si="77"/>
        <v>#N/A</v>
      </c>
      <c r="K588" s="52">
        <f t="shared" ca="1" si="78"/>
        <v>40.000000000000014</v>
      </c>
      <c r="L588" s="52" t="e">
        <f t="shared" ca="1" si="79"/>
        <v>#N/A</v>
      </c>
      <c r="M588" s="44">
        <f ca="1">AVERAGE($K$4:K588)</f>
        <v>32.06666666666667</v>
      </c>
      <c r="N588" s="44">
        <f ca="1">M588 + 1.96 * _xlfn.STDEV.P($M$4:M588)/SQRT(COUNT($M$4:M588))</f>
        <v>32.097961564361356</v>
      </c>
      <c r="O588" s="44">
        <f ca="1">M588 - 1.96 * _xlfn.STDEV.P($M$4:M588)/SQRT(COUNT($M$4:M588))</f>
        <v>32.035371768971984</v>
      </c>
      <c r="P588" s="44" t="e">
        <f ca="1">AVERAGE($L$4:L588)</f>
        <v>#N/A</v>
      </c>
      <c r="Q588" s="44" t="e">
        <f ca="1">P588 + 1.96 * _xlfn.STDEV.P($P$4:P588)/SQRT(COUNT($P$4:P588))</f>
        <v>#N/A</v>
      </c>
      <c r="R588" s="44" t="e">
        <f ca="1">P588 - 1.96 * _xlfn.STDEV.P($P$4:P588)/SQRT(COUNT($P$4:P588))</f>
        <v>#N/A</v>
      </c>
    </row>
    <row r="589" spans="1:18" ht="14.5" x14ac:dyDescent="0.35">
      <c r="A589" s="47">
        <v>586</v>
      </c>
      <c r="B589" s="48">
        <f t="shared" ca="1" si="72"/>
        <v>0.54280398273912378</v>
      </c>
      <c r="C589" s="49">
        <f ca="1">RANDBETWEEN(0,VLOOKUP($B589,IBusJSQ!$E$6:$G$24,3,TRUE))</f>
        <v>5</v>
      </c>
      <c r="D589" s="44">
        <f ca="1">RANDBETWEEN(0,VLOOKUP($B589,ItrainJSQ!$F$5:$G$9,2,TRUE))</f>
        <v>0</v>
      </c>
      <c r="E589" s="44" t="e">
        <f ca="1">RANDBETWEEN(0,VLOOKUP($B589,ItrainNP!$G$11:$G$16,2,TRUE))</f>
        <v>#N/A</v>
      </c>
      <c r="F589" s="44">
        <f t="shared" ca="1" si="73"/>
        <v>26</v>
      </c>
      <c r="G589" s="44">
        <f t="shared" ca="1" si="74"/>
        <v>8</v>
      </c>
      <c r="H589" s="44">
        <f t="shared" ca="1" si="75"/>
        <v>4</v>
      </c>
      <c r="I589" s="50">
        <f t="shared" ca="1" si="76"/>
        <v>0.56433176051690159</v>
      </c>
      <c r="J589" s="50" t="e">
        <f t="shared" ca="1" si="77"/>
        <v>#N/A</v>
      </c>
      <c r="K589" s="52">
        <f t="shared" ca="1" si="78"/>
        <v>31.00000000000005</v>
      </c>
      <c r="L589" s="52" t="e">
        <f t="shared" ca="1" si="79"/>
        <v>#N/A</v>
      </c>
      <c r="M589" s="44">
        <f ca="1">AVERAGE($K$4:K589)</f>
        <v>32.06484641638226</v>
      </c>
      <c r="N589" s="44">
        <f ca="1">M589 + 1.96 * _xlfn.STDEV.P($M$4:M589)/SQRT(COUNT($M$4:M589))</f>
        <v>32.096097299531102</v>
      </c>
      <c r="O589" s="44">
        <f ca="1">M589 - 1.96 * _xlfn.STDEV.P($M$4:M589)/SQRT(COUNT($M$4:M589))</f>
        <v>32.033595533233417</v>
      </c>
      <c r="P589" s="44" t="e">
        <f ca="1">AVERAGE($L$4:L589)</f>
        <v>#N/A</v>
      </c>
      <c r="Q589" s="44" t="e">
        <f ca="1">P589 + 1.96 * _xlfn.STDEV.P($P$4:P589)/SQRT(COUNT($P$4:P589))</f>
        <v>#N/A</v>
      </c>
      <c r="R589" s="44" t="e">
        <f ca="1">P589 - 1.96 * _xlfn.STDEV.P($P$4:P589)/SQRT(COUNT($P$4:P589))</f>
        <v>#N/A</v>
      </c>
    </row>
    <row r="590" spans="1:18" ht="14.5" x14ac:dyDescent="0.35">
      <c r="A590" s="47">
        <v>587</v>
      </c>
      <c r="B590" s="48">
        <f t="shared" ca="1" si="72"/>
        <v>0.60685182015923833</v>
      </c>
      <c r="C590" s="49">
        <f ca="1">RANDBETWEEN(0,VLOOKUP($B590,IBusJSQ!$E$6:$G$24,3,TRUE))</f>
        <v>6</v>
      </c>
      <c r="D590" s="44">
        <f ca="1">RANDBETWEEN(0,VLOOKUP($B590,ItrainJSQ!$F$5:$G$9,2,TRUE))</f>
        <v>0</v>
      </c>
      <c r="E590" s="44" t="e">
        <f ca="1">RANDBETWEEN(0,VLOOKUP($B590,ItrainNP!$G$11:$G$16,2,TRUE))</f>
        <v>#N/A</v>
      </c>
      <c r="F590" s="44">
        <f t="shared" ca="1" si="73"/>
        <v>25</v>
      </c>
      <c r="G590" s="44">
        <f t="shared" ca="1" si="74"/>
        <v>7</v>
      </c>
      <c r="H590" s="44">
        <f t="shared" ca="1" si="75"/>
        <v>5</v>
      </c>
      <c r="I590" s="50">
        <f t="shared" ca="1" si="76"/>
        <v>0.62837959793701614</v>
      </c>
      <c r="J590" s="50" t="e">
        <f t="shared" ca="1" si="77"/>
        <v>#N/A</v>
      </c>
      <c r="K590" s="52">
        <f t="shared" ca="1" si="78"/>
        <v>31.00000000000005</v>
      </c>
      <c r="L590" s="52" t="e">
        <f t="shared" ca="1" si="79"/>
        <v>#N/A</v>
      </c>
      <c r="M590" s="44">
        <f ca="1">AVERAGE($K$4:K590)</f>
        <v>32.063032367972752</v>
      </c>
      <c r="N590" s="44">
        <f ca="1">M590 + 1.96 * _xlfn.STDEV.P($M$4:M590)/SQRT(COUNT($M$4:M590))</f>
        <v>32.094239500435805</v>
      </c>
      <c r="O590" s="44">
        <f ca="1">M590 - 1.96 * _xlfn.STDEV.P($M$4:M590)/SQRT(COUNT($M$4:M590))</f>
        <v>32.0318252355097</v>
      </c>
      <c r="P590" s="44" t="e">
        <f ca="1">AVERAGE($L$4:L590)</f>
        <v>#N/A</v>
      </c>
      <c r="Q590" s="44" t="e">
        <f ca="1">P590 + 1.96 * _xlfn.STDEV.P($P$4:P590)/SQRT(COUNT($P$4:P590))</f>
        <v>#N/A</v>
      </c>
      <c r="R590" s="44" t="e">
        <f ca="1">P590 - 1.96 * _xlfn.STDEV.P($P$4:P590)/SQRT(COUNT($P$4:P590))</f>
        <v>#N/A</v>
      </c>
    </row>
    <row r="591" spans="1:18" ht="14.5" x14ac:dyDescent="0.35">
      <c r="A591" s="47">
        <v>588</v>
      </c>
      <c r="B591" s="48">
        <f t="shared" ca="1" si="72"/>
        <v>0.51916647277073169</v>
      </c>
      <c r="C591" s="49">
        <f ca="1">RANDBETWEEN(0,VLOOKUP($B591,IBusJSQ!$E$6:$G$24,3,TRUE))</f>
        <v>1</v>
      </c>
      <c r="D591" s="44">
        <f ca="1">RANDBETWEEN(0,VLOOKUP($B591,ItrainJSQ!$F$5:$G$9,2,TRUE))</f>
        <v>0</v>
      </c>
      <c r="E591" s="44" t="e">
        <f ca="1">RANDBETWEEN(0,VLOOKUP($B591,ItrainNP!$G$11:$G$16,2,TRUE))</f>
        <v>#N/A</v>
      </c>
      <c r="F591" s="44">
        <f t="shared" ca="1" si="73"/>
        <v>24</v>
      </c>
      <c r="G591" s="44">
        <f t="shared" ca="1" si="74"/>
        <v>8</v>
      </c>
      <c r="H591" s="44">
        <f t="shared" ca="1" si="75"/>
        <v>4</v>
      </c>
      <c r="I591" s="50">
        <f t="shared" ca="1" si="76"/>
        <v>0.53652758388184285</v>
      </c>
      <c r="J591" s="50" t="e">
        <f t="shared" ca="1" si="77"/>
        <v>#N/A</v>
      </c>
      <c r="K591" s="52">
        <f t="shared" ca="1" si="78"/>
        <v>25.000000000000071</v>
      </c>
      <c r="L591" s="52" t="e">
        <f t="shared" ca="1" si="79"/>
        <v>#N/A</v>
      </c>
      <c r="M591" s="44">
        <f ca="1">AVERAGE($K$4:K591)</f>
        <v>32.051020408163275</v>
      </c>
      <c r="N591" s="44">
        <f ca="1">M591 + 1.96 * _xlfn.STDEV.P($M$4:M591)/SQRT(COUNT($M$4:M591))</f>
        <v>32.082184913765502</v>
      </c>
      <c r="O591" s="44">
        <f ca="1">M591 - 1.96 * _xlfn.STDEV.P($M$4:M591)/SQRT(COUNT($M$4:M591))</f>
        <v>32.019855902561048</v>
      </c>
      <c r="P591" s="44" t="e">
        <f ca="1">AVERAGE($L$4:L591)</f>
        <v>#N/A</v>
      </c>
      <c r="Q591" s="44" t="e">
        <f ca="1">P591 + 1.96 * _xlfn.STDEV.P($P$4:P591)/SQRT(COUNT($P$4:P591))</f>
        <v>#N/A</v>
      </c>
      <c r="R591" s="44" t="e">
        <f ca="1">P591 - 1.96 * _xlfn.STDEV.P($P$4:P591)/SQRT(COUNT($P$4:P591))</f>
        <v>#N/A</v>
      </c>
    </row>
    <row r="592" spans="1:18" ht="14.5" x14ac:dyDescent="0.35">
      <c r="A592" s="47">
        <v>589</v>
      </c>
      <c r="B592" s="48">
        <f t="shared" ca="1" si="72"/>
        <v>0.57002429349540518</v>
      </c>
      <c r="C592" s="49">
        <f ca="1">RANDBETWEEN(0,VLOOKUP($B592,IBusJSQ!$E$6:$G$24,3,TRUE))</f>
        <v>9</v>
      </c>
      <c r="D592" s="44">
        <f ca="1">RANDBETWEEN(0,VLOOKUP($B592,ItrainJSQ!$F$5:$G$9,2,TRUE))</f>
        <v>3</v>
      </c>
      <c r="E592" s="44" t="e">
        <f ca="1">RANDBETWEEN(0,VLOOKUP($B592,ItrainNP!$G$11:$G$16,2,TRUE))</f>
        <v>#N/A</v>
      </c>
      <c r="F592" s="44">
        <f t="shared" ca="1" si="73"/>
        <v>24</v>
      </c>
      <c r="G592" s="44">
        <f t="shared" ca="1" si="74"/>
        <v>7</v>
      </c>
      <c r="H592" s="44">
        <f t="shared" ca="1" si="75"/>
        <v>4</v>
      </c>
      <c r="I592" s="50">
        <f t="shared" ca="1" si="76"/>
        <v>0.59294096016207187</v>
      </c>
      <c r="J592" s="50" t="e">
        <f t="shared" ca="1" si="77"/>
        <v>#N/A</v>
      </c>
      <c r="K592" s="52">
        <f t="shared" ca="1" si="78"/>
        <v>33.000000000000043</v>
      </c>
      <c r="L592" s="52" t="e">
        <f t="shared" ca="1" si="79"/>
        <v>#N/A</v>
      </c>
      <c r="M592" s="44">
        <f ca="1">AVERAGE($K$4:K592)</f>
        <v>32.052631578947377</v>
      </c>
      <c r="N592" s="44">
        <f ca="1">M592 + 1.96 * _xlfn.STDEV.P($M$4:M592)/SQRT(COUNT($M$4:M592))</f>
        <v>32.083753425595361</v>
      </c>
      <c r="O592" s="44">
        <f ca="1">M592 - 1.96 * _xlfn.STDEV.P($M$4:M592)/SQRT(COUNT($M$4:M592))</f>
        <v>32.021509732299393</v>
      </c>
      <c r="P592" s="44" t="e">
        <f ca="1">AVERAGE($L$4:L592)</f>
        <v>#N/A</v>
      </c>
      <c r="Q592" s="44" t="e">
        <f ca="1">P592 + 1.96 * _xlfn.STDEV.P($P$4:P592)/SQRT(COUNT($P$4:P592))</f>
        <v>#N/A</v>
      </c>
      <c r="R592" s="44" t="e">
        <f ca="1">P592 - 1.96 * _xlfn.STDEV.P($P$4:P592)/SQRT(COUNT($P$4:P592))</f>
        <v>#N/A</v>
      </c>
    </row>
    <row r="593" spans="1:18" ht="14.5" x14ac:dyDescent="0.35">
      <c r="A593" s="47">
        <v>590</v>
      </c>
      <c r="B593" s="48">
        <f t="shared" ca="1" si="72"/>
        <v>0.79722075928808556</v>
      </c>
      <c r="C593" s="49">
        <f ca="1">RANDBETWEEN(0,VLOOKUP($B593,IBusJSQ!$E$6:$G$24,3,TRUE))</f>
        <v>15</v>
      </c>
      <c r="D593" s="44">
        <f ca="1">RANDBETWEEN(0,VLOOKUP($B593,ItrainJSQ!$F$5:$G$9,2,TRUE))</f>
        <v>24088</v>
      </c>
      <c r="E593" s="44" t="e">
        <f ca="1">RANDBETWEEN(0,VLOOKUP($B593,ItrainNP!$G$11:$G$16,2,TRUE))</f>
        <v>#N/A</v>
      </c>
      <c r="F593" s="44">
        <f t="shared" ca="1" si="73"/>
        <v>29</v>
      </c>
      <c r="G593" s="44">
        <f t="shared" ca="1" si="74"/>
        <v>7</v>
      </c>
      <c r="H593" s="44">
        <f t="shared" ca="1" si="75"/>
        <v>5</v>
      </c>
      <c r="I593" s="50">
        <f t="shared" ca="1" si="76"/>
        <v>0.82777631484364111</v>
      </c>
      <c r="J593" s="50" t="e">
        <f t="shared" ca="1" si="77"/>
        <v>#N/A</v>
      </c>
      <c r="K593" s="52">
        <f t="shared" ca="1" si="78"/>
        <v>44</v>
      </c>
      <c r="L593" s="52" t="e">
        <f t="shared" ca="1" si="79"/>
        <v>#N/A</v>
      </c>
      <c r="M593" s="44">
        <f ca="1">AVERAGE($K$4:K593)</f>
        <v>32.072881355932211</v>
      </c>
      <c r="N593" s="44">
        <f ca="1">M593 + 1.96 * _xlfn.STDEV.P($M$4:M593)/SQRT(COUNT($M$4:M593))</f>
        <v>32.103959001249265</v>
      </c>
      <c r="O593" s="44">
        <f ca="1">M593 - 1.96 * _xlfn.STDEV.P($M$4:M593)/SQRT(COUNT($M$4:M593))</f>
        <v>32.041803710615156</v>
      </c>
      <c r="P593" s="44" t="e">
        <f ca="1">AVERAGE($L$4:L593)</f>
        <v>#N/A</v>
      </c>
      <c r="Q593" s="44" t="e">
        <f ca="1">P593 + 1.96 * _xlfn.STDEV.P($P$4:P593)/SQRT(COUNT($P$4:P593))</f>
        <v>#N/A</v>
      </c>
      <c r="R593" s="44" t="e">
        <f ca="1">P593 - 1.96 * _xlfn.STDEV.P($P$4:P593)/SQRT(COUNT($P$4:P593))</f>
        <v>#N/A</v>
      </c>
    </row>
    <row r="594" spans="1:18" ht="14.5" x14ac:dyDescent="0.35">
      <c r="A594" s="47">
        <v>591</v>
      </c>
      <c r="B594" s="48">
        <f t="shared" ca="1" si="72"/>
        <v>0.60382355733133175</v>
      </c>
      <c r="C594" s="49">
        <f ca="1">RANDBETWEEN(0,VLOOKUP($B594,IBusJSQ!$E$6:$G$24,3,TRUE))</f>
        <v>5</v>
      </c>
      <c r="D594" s="44">
        <f ca="1">RANDBETWEEN(0,VLOOKUP($B594,ItrainJSQ!$F$5:$G$9,2,TRUE))</f>
        <v>2</v>
      </c>
      <c r="E594" s="44" t="e">
        <f ca="1">RANDBETWEEN(0,VLOOKUP($B594,ItrainNP!$G$11:$G$16,2,TRUE))</f>
        <v>#N/A</v>
      </c>
      <c r="F594" s="44">
        <f t="shared" ca="1" si="73"/>
        <v>28</v>
      </c>
      <c r="G594" s="44">
        <f t="shared" ca="1" si="74"/>
        <v>8</v>
      </c>
      <c r="H594" s="44">
        <f t="shared" ca="1" si="75"/>
        <v>5</v>
      </c>
      <c r="I594" s="50">
        <f t="shared" ca="1" si="76"/>
        <v>0.62674022399799845</v>
      </c>
      <c r="J594" s="50" t="e">
        <f t="shared" ca="1" si="77"/>
        <v>#N/A</v>
      </c>
      <c r="K594" s="52">
        <f t="shared" ca="1" si="78"/>
        <v>33.000000000000043</v>
      </c>
      <c r="L594" s="52" t="e">
        <f t="shared" ca="1" si="79"/>
        <v>#N/A</v>
      </c>
      <c r="M594" s="44">
        <f ca="1">AVERAGE($K$4:K594)</f>
        <v>32.074450084602375</v>
      </c>
      <c r="N594" s="44">
        <f ca="1">M594 + 1.96 * _xlfn.STDEV.P($M$4:M594)/SQRT(COUNT($M$4:M594))</f>
        <v>32.105483525726051</v>
      </c>
      <c r="O594" s="44">
        <f ca="1">M594 - 1.96 * _xlfn.STDEV.P($M$4:M594)/SQRT(COUNT($M$4:M594))</f>
        <v>32.0434166434787</v>
      </c>
      <c r="P594" s="44" t="e">
        <f ca="1">AVERAGE($L$4:L594)</f>
        <v>#N/A</v>
      </c>
      <c r="Q594" s="44" t="e">
        <f ca="1">P594 + 1.96 * _xlfn.STDEV.P($P$4:P594)/SQRT(COUNT($P$4:P594))</f>
        <v>#N/A</v>
      </c>
      <c r="R594" s="44" t="e">
        <f ca="1">P594 - 1.96 * _xlfn.STDEV.P($P$4:P594)/SQRT(COUNT($P$4:P594))</f>
        <v>#N/A</v>
      </c>
    </row>
    <row r="595" spans="1:18" ht="14.5" x14ac:dyDescent="0.35">
      <c r="A595" s="47">
        <v>592</v>
      </c>
      <c r="B595" s="48">
        <f t="shared" ca="1" si="72"/>
        <v>0.40689127951636472</v>
      </c>
      <c r="C595" s="49">
        <f ca="1">RANDBETWEEN(0,VLOOKUP($B595,IBusJSQ!$E$6:$G$24,3,TRUE))</f>
        <v>1</v>
      </c>
      <c r="D595" s="44">
        <f ca="1">RANDBETWEEN(0,VLOOKUP($B595,ItrainJSQ!$F$5:$G$9,2,TRUE))</f>
        <v>3</v>
      </c>
      <c r="E595" s="44" t="e">
        <f ca="1">RANDBETWEEN(0,VLOOKUP($B595,ItrainNP!$G$11:$G$16,2,TRUE))</f>
        <v>#N/A</v>
      </c>
      <c r="F595" s="44">
        <f t="shared" ca="1" si="73"/>
        <v>28</v>
      </c>
      <c r="G595" s="44">
        <f t="shared" ca="1" si="74"/>
        <v>7</v>
      </c>
      <c r="H595" s="44">
        <f t="shared" ca="1" si="75"/>
        <v>5</v>
      </c>
      <c r="I595" s="50">
        <f t="shared" ca="1" si="76"/>
        <v>0.4270301684052536</v>
      </c>
      <c r="J595" s="50" t="e">
        <f t="shared" ca="1" si="77"/>
        <v>#N/A</v>
      </c>
      <c r="K595" s="52">
        <f t="shared" ca="1" si="78"/>
        <v>28.999999999999979</v>
      </c>
      <c r="L595" s="52" t="e">
        <f t="shared" ca="1" si="79"/>
        <v>#N/A</v>
      </c>
      <c r="M595" s="44">
        <f ca="1">AVERAGE($K$4:K595)</f>
        <v>32.069256756756765</v>
      </c>
      <c r="N595" s="44">
        <f ca="1">M595 + 1.96 * _xlfn.STDEV.P($M$4:M595)/SQRT(COUNT($M$4:M595))</f>
        <v>32.100246515719711</v>
      </c>
      <c r="O595" s="44">
        <f ca="1">M595 - 1.96 * _xlfn.STDEV.P($M$4:M595)/SQRT(COUNT($M$4:M595))</f>
        <v>32.038266997793819</v>
      </c>
      <c r="P595" s="44" t="e">
        <f ca="1">AVERAGE($L$4:L595)</f>
        <v>#N/A</v>
      </c>
      <c r="Q595" s="44" t="e">
        <f ca="1">P595 + 1.96 * _xlfn.STDEV.P($P$4:P595)/SQRT(COUNT($P$4:P595))</f>
        <v>#N/A</v>
      </c>
      <c r="R595" s="44" t="e">
        <f ca="1">P595 - 1.96 * _xlfn.STDEV.P($P$4:P595)/SQRT(COUNT($P$4:P595))</f>
        <v>#N/A</v>
      </c>
    </row>
    <row r="596" spans="1:18" ht="14.5" x14ac:dyDescent="0.35">
      <c r="A596" s="47">
        <v>593</v>
      </c>
      <c r="B596" s="48">
        <f t="shared" ca="1" si="72"/>
        <v>0.44308048452316046</v>
      </c>
      <c r="C596" s="49">
        <f ca="1">RANDBETWEEN(0,VLOOKUP($B596,IBusJSQ!$E$6:$G$24,3,TRUE))</f>
        <v>5</v>
      </c>
      <c r="D596" s="44">
        <f ca="1">RANDBETWEEN(0,VLOOKUP($B596,ItrainJSQ!$F$5:$G$9,2,TRUE))</f>
        <v>4</v>
      </c>
      <c r="E596" s="44" t="e">
        <f ca="1">RANDBETWEEN(0,VLOOKUP($B596,ItrainNP!$G$11:$G$16,2,TRUE))</f>
        <v>#N/A</v>
      </c>
      <c r="F596" s="44">
        <f t="shared" ca="1" si="73"/>
        <v>28</v>
      </c>
      <c r="G596" s="44">
        <f t="shared" ca="1" si="74"/>
        <v>8</v>
      </c>
      <c r="H596" s="44">
        <f t="shared" ca="1" si="75"/>
        <v>5</v>
      </c>
      <c r="I596" s="50">
        <f t="shared" ca="1" si="76"/>
        <v>0.4659971511898271</v>
      </c>
      <c r="J596" s="50" t="e">
        <f t="shared" ca="1" si="77"/>
        <v>#N/A</v>
      </c>
      <c r="K596" s="52">
        <f t="shared" ca="1" si="78"/>
        <v>32.999999999999964</v>
      </c>
      <c r="L596" s="52" t="e">
        <f t="shared" ca="1" si="79"/>
        <v>#N/A</v>
      </c>
      <c r="M596" s="44">
        <f ca="1">AVERAGE($K$4:K596)</f>
        <v>32.070826306914</v>
      </c>
      <c r="N596" s="44">
        <f ca="1">M596 + 1.96 * _xlfn.STDEV.P($M$4:M596)/SQRT(COUNT($M$4:M596))</f>
        <v>32.101772376756834</v>
      </c>
      <c r="O596" s="44">
        <f ca="1">M596 - 1.96 * _xlfn.STDEV.P($M$4:M596)/SQRT(COUNT($M$4:M596))</f>
        <v>32.039880237071166</v>
      </c>
      <c r="P596" s="44" t="e">
        <f ca="1">AVERAGE($L$4:L596)</f>
        <v>#N/A</v>
      </c>
      <c r="Q596" s="44" t="e">
        <f ca="1">P596 + 1.96 * _xlfn.STDEV.P($P$4:P596)/SQRT(COUNT($P$4:P596))</f>
        <v>#N/A</v>
      </c>
      <c r="R596" s="44" t="e">
        <f ca="1">P596 - 1.96 * _xlfn.STDEV.P($P$4:P596)/SQRT(COUNT($P$4:P596))</f>
        <v>#N/A</v>
      </c>
    </row>
    <row r="597" spans="1:18" ht="14.5" x14ac:dyDescent="0.35">
      <c r="A597" s="47">
        <v>594</v>
      </c>
      <c r="B597" s="48">
        <f t="shared" ca="1" si="72"/>
        <v>0.39173059964852214</v>
      </c>
      <c r="C597" s="49">
        <f ca="1">RANDBETWEEN(0,VLOOKUP($B597,IBusJSQ!$E$6:$G$24,3,TRUE))</f>
        <v>0</v>
      </c>
      <c r="D597" s="44">
        <f ca="1">RANDBETWEEN(0,VLOOKUP($B597,ItrainJSQ!$F$5:$G$9,2,TRUE))</f>
        <v>0</v>
      </c>
      <c r="E597" s="44" t="e">
        <f ca="1">RANDBETWEEN(0,VLOOKUP($B597,ItrainNP!$G$11:$G$16,2,TRUE))</f>
        <v>#N/A</v>
      </c>
      <c r="F597" s="44">
        <f t="shared" ca="1" si="73"/>
        <v>28</v>
      </c>
      <c r="G597" s="44">
        <f t="shared" ca="1" si="74"/>
        <v>7</v>
      </c>
      <c r="H597" s="44">
        <f t="shared" ca="1" si="75"/>
        <v>4</v>
      </c>
      <c r="I597" s="50">
        <f t="shared" ca="1" si="76"/>
        <v>0.41117504409296657</v>
      </c>
      <c r="J597" s="50" t="e">
        <f t="shared" ca="1" si="77"/>
        <v>#N/A</v>
      </c>
      <c r="K597" s="52">
        <f t="shared" ca="1" si="78"/>
        <v>27.999999999999979</v>
      </c>
      <c r="L597" s="52" t="e">
        <f t="shared" ca="1" si="79"/>
        <v>#N/A</v>
      </c>
      <c r="M597" s="44">
        <f ca="1">AVERAGE($K$4:K597)</f>
        <v>32.063973063973073</v>
      </c>
      <c r="N597" s="44">
        <f ca="1">M597 + 1.96 * _xlfn.STDEV.P($M$4:M597)/SQRT(COUNT($M$4:M597))</f>
        <v>32.094876099558462</v>
      </c>
      <c r="O597" s="44">
        <f ca="1">M597 - 1.96 * _xlfn.STDEV.P($M$4:M597)/SQRT(COUNT($M$4:M597))</f>
        <v>32.033070028387684</v>
      </c>
      <c r="P597" s="44" t="e">
        <f ca="1">AVERAGE($L$4:L597)</f>
        <v>#N/A</v>
      </c>
      <c r="Q597" s="44" t="e">
        <f ca="1">P597 + 1.96 * _xlfn.STDEV.P($P$4:P597)/SQRT(COUNT($P$4:P597))</f>
        <v>#N/A</v>
      </c>
      <c r="R597" s="44" t="e">
        <f ca="1">P597 - 1.96 * _xlfn.STDEV.P($P$4:P597)/SQRT(COUNT($P$4:P597))</f>
        <v>#N/A</v>
      </c>
    </row>
    <row r="598" spans="1:18" ht="14.5" x14ac:dyDescent="0.35">
      <c r="A598" s="47">
        <v>595</v>
      </c>
      <c r="B598" s="48">
        <f t="shared" ca="1" si="72"/>
        <v>0.54057916162400566</v>
      </c>
      <c r="C598" s="49">
        <f ca="1">RANDBETWEEN(0,VLOOKUP($B598,IBusJSQ!$E$6:$G$24,3,TRUE))</f>
        <v>7</v>
      </c>
      <c r="D598" s="44">
        <f ca="1">RANDBETWEEN(0,VLOOKUP($B598,ItrainJSQ!$F$5:$G$9,2,TRUE))</f>
        <v>4</v>
      </c>
      <c r="E598" s="44" t="e">
        <f ca="1">RANDBETWEEN(0,VLOOKUP($B598,ItrainNP!$G$11:$G$16,2,TRUE))</f>
        <v>#N/A</v>
      </c>
      <c r="F598" s="44">
        <f t="shared" ca="1" si="73"/>
        <v>29</v>
      </c>
      <c r="G598" s="44">
        <f t="shared" ca="1" si="74"/>
        <v>8</v>
      </c>
      <c r="H598" s="44">
        <f t="shared" ca="1" si="75"/>
        <v>4</v>
      </c>
      <c r="I598" s="50">
        <f t="shared" ca="1" si="76"/>
        <v>0.56557916162400568</v>
      </c>
      <c r="J598" s="50" t="e">
        <f t="shared" ca="1" si="77"/>
        <v>#N/A</v>
      </c>
      <c r="K598" s="52">
        <f t="shared" ca="1" si="78"/>
        <v>36.000000000000028</v>
      </c>
      <c r="L598" s="52" t="e">
        <f t="shared" ca="1" si="79"/>
        <v>#N/A</v>
      </c>
      <c r="M598" s="44">
        <f ca="1">AVERAGE($K$4:K598)</f>
        <v>32.070588235294125</v>
      </c>
      <c r="N598" s="44">
        <f ca="1">M598 + 1.96 * _xlfn.STDEV.P($M$4:M598)/SQRT(COUNT($M$4:M598))</f>
        <v>32.101447829652962</v>
      </c>
      <c r="O598" s="44">
        <f ca="1">M598 - 1.96 * _xlfn.STDEV.P($M$4:M598)/SQRT(COUNT($M$4:M598))</f>
        <v>32.039728640935287</v>
      </c>
      <c r="P598" s="44" t="e">
        <f ca="1">AVERAGE($L$4:L598)</f>
        <v>#N/A</v>
      </c>
      <c r="Q598" s="44" t="e">
        <f ca="1">P598 + 1.96 * _xlfn.STDEV.P($P$4:P598)/SQRT(COUNT($P$4:P598))</f>
        <v>#N/A</v>
      </c>
      <c r="R598" s="44" t="e">
        <f ca="1">P598 - 1.96 * _xlfn.STDEV.P($P$4:P598)/SQRT(COUNT($P$4:P598))</f>
        <v>#N/A</v>
      </c>
    </row>
    <row r="599" spans="1:18" ht="14.5" x14ac:dyDescent="0.35">
      <c r="A599" s="47">
        <v>596</v>
      </c>
      <c r="B599" s="48">
        <f t="shared" ca="1" si="72"/>
        <v>0.52746651945160539</v>
      </c>
      <c r="C599" s="49">
        <f ca="1">RANDBETWEEN(0,VLOOKUP($B599,IBusJSQ!$E$6:$G$24,3,TRUE))</f>
        <v>5</v>
      </c>
      <c r="D599" s="44">
        <f ca="1">RANDBETWEEN(0,VLOOKUP($B599,ItrainJSQ!$F$5:$G$9,2,TRUE))</f>
        <v>4</v>
      </c>
      <c r="E599" s="44" t="e">
        <f ca="1">RANDBETWEEN(0,VLOOKUP($B599,ItrainNP!$G$11:$G$16,2,TRUE))</f>
        <v>#N/A</v>
      </c>
      <c r="F599" s="44">
        <f t="shared" ca="1" si="73"/>
        <v>24</v>
      </c>
      <c r="G599" s="44">
        <f t="shared" ca="1" si="74"/>
        <v>8</v>
      </c>
      <c r="H599" s="44">
        <f t="shared" ca="1" si="75"/>
        <v>4</v>
      </c>
      <c r="I599" s="50">
        <f t="shared" ca="1" si="76"/>
        <v>0.54760540834049432</v>
      </c>
      <c r="J599" s="50" t="e">
        <f t="shared" ca="1" si="77"/>
        <v>#N/A</v>
      </c>
      <c r="K599" s="52">
        <f t="shared" ca="1" si="78"/>
        <v>29.000000000000057</v>
      </c>
      <c r="L599" s="52" t="e">
        <f t="shared" ca="1" si="79"/>
        <v>#N/A</v>
      </c>
      <c r="M599" s="44">
        <f ca="1">AVERAGE($K$4:K599)</f>
        <v>32.065436241610747</v>
      </c>
      <c r="N599" s="44">
        <f ca="1">M599 + 1.96 * _xlfn.STDEV.P($M$4:M599)/SQRT(COUNT($M$4:M599))</f>
        <v>32.096252910825747</v>
      </c>
      <c r="O599" s="44">
        <f ca="1">M599 - 1.96 * _xlfn.STDEV.P($M$4:M599)/SQRT(COUNT($M$4:M599))</f>
        <v>32.034619572395748</v>
      </c>
      <c r="P599" s="44" t="e">
        <f ca="1">AVERAGE($L$4:L599)</f>
        <v>#N/A</v>
      </c>
      <c r="Q599" s="44" t="e">
        <f ca="1">P599 + 1.96 * _xlfn.STDEV.P($P$4:P599)/SQRT(COUNT($P$4:P599))</f>
        <v>#N/A</v>
      </c>
      <c r="R599" s="44" t="e">
        <f ca="1">P599 - 1.96 * _xlfn.STDEV.P($P$4:P599)/SQRT(COUNT($P$4:P599))</f>
        <v>#N/A</v>
      </c>
    </row>
    <row r="600" spans="1:18" ht="14.5" x14ac:dyDescent="0.35">
      <c r="A600" s="47">
        <v>597</v>
      </c>
      <c r="B600" s="48">
        <f t="shared" ca="1" si="72"/>
        <v>0.69414615355782883</v>
      </c>
      <c r="C600" s="49">
        <f ca="1">RANDBETWEEN(0,VLOOKUP($B600,IBusJSQ!$E$6:$G$24,3,TRUE))</f>
        <v>9</v>
      </c>
      <c r="D600" s="44">
        <f ca="1">RANDBETWEEN(0,VLOOKUP($B600,ItrainJSQ!$F$5:$G$9,2,TRUE))</f>
        <v>4</v>
      </c>
      <c r="E600" s="44" t="e">
        <f ca="1">RANDBETWEEN(0,VLOOKUP($B600,ItrainNP!$G$11:$G$16,2,TRUE))</f>
        <v>#N/A</v>
      </c>
      <c r="F600" s="44">
        <f t="shared" ca="1" si="73"/>
        <v>28</v>
      </c>
      <c r="G600" s="44">
        <f t="shared" ca="1" si="74"/>
        <v>8</v>
      </c>
      <c r="H600" s="44">
        <f t="shared" ca="1" si="75"/>
        <v>4</v>
      </c>
      <c r="I600" s="50">
        <f t="shared" ca="1" si="76"/>
        <v>0.71984059800227329</v>
      </c>
      <c r="J600" s="50" t="e">
        <f t="shared" ca="1" si="77"/>
        <v>#N/A</v>
      </c>
      <c r="K600" s="52">
        <f t="shared" ca="1" si="78"/>
        <v>37.000000000000028</v>
      </c>
      <c r="L600" s="52" t="e">
        <f t="shared" ca="1" si="79"/>
        <v>#N/A</v>
      </c>
      <c r="M600" s="44">
        <f ca="1">AVERAGE($K$4:K600)</f>
        <v>32.073701842546072</v>
      </c>
      <c r="N600" s="44">
        <f ca="1">M600 + 1.96 * _xlfn.STDEV.P($M$4:M600)/SQRT(COUNT($M$4:M600))</f>
        <v>32.104475061638489</v>
      </c>
      <c r="O600" s="44">
        <f ca="1">M600 - 1.96 * _xlfn.STDEV.P($M$4:M600)/SQRT(COUNT($M$4:M600))</f>
        <v>32.042928623453655</v>
      </c>
      <c r="P600" s="44" t="e">
        <f ca="1">AVERAGE($L$4:L600)</f>
        <v>#N/A</v>
      </c>
      <c r="Q600" s="44" t="e">
        <f ca="1">P600 + 1.96 * _xlfn.STDEV.P($P$4:P600)/SQRT(COUNT($P$4:P600))</f>
        <v>#N/A</v>
      </c>
      <c r="R600" s="44" t="e">
        <f ca="1">P600 - 1.96 * _xlfn.STDEV.P($P$4:P600)/SQRT(COUNT($P$4:P600))</f>
        <v>#N/A</v>
      </c>
    </row>
    <row r="601" spans="1:18" ht="14.5" x14ac:dyDescent="0.35">
      <c r="A601" s="47">
        <v>598</v>
      </c>
      <c r="B601" s="48">
        <f t="shared" ca="1" si="72"/>
        <v>0.69265757839331654</v>
      </c>
      <c r="C601" s="49">
        <f ca="1">RANDBETWEEN(0,VLOOKUP($B601,IBusJSQ!$E$6:$G$24,3,TRUE))</f>
        <v>11</v>
      </c>
      <c r="D601" s="44">
        <f ca="1">RANDBETWEEN(0,VLOOKUP($B601,ItrainJSQ!$F$5:$G$9,2,TRUE))</f>
        <v>2</v>
      </c>
      <c r="E601" s="44" t="e">
        <f ca="1">RANDBETWEEN(0,VLOOKUP($B601,ItrainNP!$G$11:$G$16,2,TRUE))</f>
        <v>#N/A</v>
      </c>
      <c r="F601" s="44">
        <f t="shared" ca="1" si="73"/>
        <v>28</v>
      </c>
      <c r="G601" s="44">
        <f t="shared" ca="1" si="74"/>
        <v>7</v>
      </c>
      <c r="H601" s="44">
        <f t="shared" ca="1" si="75"/>
        <v>4</v>
      </c>
      <c r="I601" s="50">
        <f t="shared" ca="1" si="76"/>
        <v>0.71974091172664989</v>
      </c>
      <c r="J601" s="50" t="e">
        <f t="shared" ca="1" si="77"/>
        <v>#N/A</v>
      </c>
      <c r="K601" s="52">
        <f t="shared" ca="1" si="78"/>
        <v>39.000000000000021</v>
      </c>
      <c r="L601" s="52" t="e">
        <f t="shared" ca="1" si="79"/>
        <v>#N/A</v>
      </c>
      <c r="M601" s="44">
        <f ca="1">AVERAGE($K$4:K601)</f>
        <v>32.085284280936463</v>
      </c>
      <c r="N601" s="44">
        <f ca="1">M601 + 1.96 * _xlfn.STDEV.P($M$4:M601)/SQRT(COUNT($M$4:M601))</f>
        <v>32.116013316953683</v>
      </c>
      <c r="O601" s="44">
        <f ca="1">M601 - 1.96 * _xlfn.STDEV.P($M$4:M601)/SQRT(COUNT($M$4:M601))</f>
        <v>32.054555244919243</v>
      </c>
      <c r="P601" s="44" t="e">
        <f ca="1">AVERAGE($L$4:L601)</f>
        <v>#N/A</v>
      </c>
      <c r="Q601" s="44" t="e">
        <f ca="1">P601 + 1.96 * _xlfn.STDEV.P($P$4:P601)/SQRT(COUNT($P$4:P601))</f>
        <v>#N/A</v>
      </c>
      <c r="R601" s="44" t="e">
        <f ca="1">P601 - 1.96 * _xlfn.STDEV.P($P$4:P601)/SQRT(COUNT($P$4:P601))</f>
        <v>#N/A</v>
      </c>
    </row>
    <row r="602" spans="1:18" ht="14.5" x14ac:dyDescent="0.35">
      <c r="A602" s="47">
        <v>599</v>
      </c>
      <c r="B602" s="48">
        <f t="shared" ca="1" si="72"/>
        <v>0.4065112392412929</v>
      </c>
      <c r="C602" s="49">
        <f ca="1">RANDBETWEEN(0,VLOOKUP($B602,IBusJSQ!$E$6:$G$24,3,TRUE))</f>
        <v>5</v>
      </c>
      <c r="D602" s="44">
        <f ca="1">RANDBETWEEN(0,VLOOKUP($B602,ItrainJSQ!$F$5:$G$9,2,TRUE))</f>
        <v>1</v>
      </c>
      <c r="E602" s="44" t="e">
        <f ca="1">RANDBETWEEN(0,VLOOKUP($B602,ItrainNP!$G$11:$G$16,2,TRUE))</f>
        <v>#N/A</v>
      </c>
      <c r="F602" s="44">
        <f t="shared" ca="1" si="73"/>
        <v>25</v>
      </c>
      <c r="G602" s="44">
        <f t="shared" ca="1" si="74"/>
        <v>8</v>
      </c>
      <c r="H602" s="44">
        <f t="shared" ca="1" si="75"/>
        <v>4</v>
      </c>
      <c r="I602" s="50">
        <f t="shared" ca="1" si="76"/>
        <v>0.42734457257462621</v>
      </c>
      <c r="J602" s="50" t="e">
        <f t="shared" ca="1" si="77"/>
        <v>#N/A</v>
      </c>
      <c r="K602" s="52">
        <f t="shared" ca="1" si="78"/>
        <v>29.999999999999972</v>
      </c>
      <c r="L602" s="52" t="e">
        <f t="shared" ca="1" si="79"/>
        <v>#N/A</v>
      </c>
      <c r="M602" s="44">
        <f ca="1">AVERAGE($K$4:K602)</f>
        <v>32.081803005008354</v>
      </c>
      <c r="N602" s="44">
        <f ca="1">M602 + 1.96 * _xlfn.STDEV.P($M$4:M602)/SQRT(COUNT($M$4:M602))</f>
        <v>32.112488228827715</v>
      </c>
      <c r="O602" s="44">
        <f ca="1">M602 - 1.96 * _xlfn.STDEV.P($M$4:M602)/SQRT(COUNT($M$4:M602))</f>
        <v>32.051117781188992</v>
      </c>
      <c r="P602" s="44" t="e">
        <f ca="1">AVERAGE($L$4:L602)</f>
        <v>#N/A</v>
      </c>
      <c r="Q602" s="44" t="e">
        <f ca="1">P602 + 1.96 * _xlfn.STDEV.P($P$4:P602)/SQRT(COUNT($P$4:P602))</f>
        <v>#N/A</v>
      </c>
      <c r="R602" s="44" t="e">
        <f ca="1">P602 - 1.96 * _xlfn.STDEV.P($P$4:P602)/SQRT(COUNT($P$4:P602))</f>
        <v>#N/A</v>
      </c>
    </row>
    <row r="603" spans="1:18" ht="14.5" x14ac:dyDescent="0.35">
      <c r="A603" s="47">
        <v>600</v>
      </c>
      <c r="B603" s="48">
        <f t="shared" ca="1" si="72"/>
        <v>0.7357010847779677</v>
      </c>
      <c r="C603" s="49">
        <f ca="1">RANDBETWEEN(0,VLOOKUP($B603,IBusJSQ!$E$6:$G$24,3,TRUE))</f>
        <v>4</v>
      </c>
      <c r="D603" s="44">
        <f ca="1">RANDBETWEEN(0,VLOOKUP($B603,ItrainJSQ!$F$5:$G$9,2,TRUE))</f>
        <v>12928</v>
      </c>
      <c r="E603" s="44" t="e">
        <f ca="1">RANDBETWEEN(0,VLOOKUP($B603,ItrainNP!$G$11:$G$16,2,TRUE))</f>
        <v>#N/A</v>
      </c>
      <c r="F603" s="44">
        <f t="shared" ca="1" si="73"/>
        <v>26</v>
      </c>
      <c r="G603" s="44">
        <f t="shared" ca="1" si="74"/>
        <v>7</v>
      </c>
      <c r="H603" s="44">
        <f t="shared" ca="1" si="75"/>
        <v>5</v>
      </c>
      <c r="I603" s="50">
        <f t="shared" ca="1" si="76"/>
        <v>0.75653441811130107</v>
      </c>
      <c r="J603" s="50" t="e">
        <f t="shared" ca="1" si="77"/>
        <v>#N/A</v>
      </c>
      <c r="K603" s="52">
        <f t="shared" ca="1" si="78"/>
        <v>30.000000000000053</v>
      </c>
      <c r="L603" s="52" t="e">
        <f t="shared" ca="1" si="79"/>
        <v>#N/A</v>
      </c>
      <c r="M603" s="44">
        <f ca="1">AVERAGE($K$4:K603)</f>
        <v>32.07833333333334</v>
      </c>
      <c r="N603" s="44">
        <f ca="1">M603 + 1.96 * _xlfn.STDEV.P($M$4:M603)/SQRT(COUNT($M$4:M603))</f>
        <v>32.108975116052271</v>
      </c>
      <c r="O603" s="44">
        <f ca="1">M603 - 1.96 * _xlfn.STDEV.P($M$4:M603)/SQRT(COUNT($M$4:M603))</f>
        <v>32.04769155061441</v>
      </c>
      <c r="P603" s="44" t="e">
        <f ca="1">AVERAGE($L$4:L603)</f>
        <v>#N/A</v>
      </c>
      <c r="Q603" s="44" t="e">
        <f ca="1">P603 + 1.96 * _xlfn.STDEV.P($P$4:P603)/SQRT(COUNT($P$4:P603))</f>
        <v>#N/A</v>
      </c>
      <c r="R603" s="44" t="e">
        <f ca="1">P603 - 1.96 * _xlfn.STDEV.P($P$4:P603)/SQRT(COUNT($P$4:P603))</f>
        <v>#N/A</v>
      </c>
    </row>
    <row r="604" spans="1:18" ht="14.5" x14ac:dyDescent="0.35">
      <c r="A604" s="47">
        <v>601</v>
      </c>
      <c r="B604" s="48">
        <f t="shared" ca="1" si="72"/>
        <v>0.69213383101851578</v>
      </c>
      <c r="C604" s="49">
        <f ca="1">RANDBETWEEN(0,VLOOKUP($B604,IBusJSQ!$E$6:$G$24,3,TRUE))</f>
        <v>8</v>
      </c>
      <c r="D604" s="44">
        <f ca="1">RANDBETWEEN(0,VLOOKUP($B604,ItrainJSQ!$F$5:$G$9,2,TRUE))</f>
        <v>4</v>
      </c>
      <c r="E604" s="44" t="e">
        <f ca="1">RANDBETWEEN(0,VLOOKUP($B604,ItrainNP!$G$11:$G$16,2,TRUE))</f>
        <v>#N/A</v>
      </c>
      <c r="F604" s="44">
        <f t="shared" ca="1" si="73"/>
        <v>24</v>
      </c>
      <c r="G604" s="44">
        <f t="shared" ca="1" si="74"/>
        <v>7</v>
      </c>
      <c r="H604" s="44">
        <f t="shared" ca="1" si="75"/>
        <v>5</v>
      </c>
      <c r="I604" s="50">
        <f t="shared" ca="1" si="76"/>
        <v>0.71435605324073803</v>
      </c>
      <c r="J604" s="50" t="e">
        <f t="shared" ca="1" si="77"/>
        <v>#N/A</v>
      </c>
      <c r="K604" s="52">
        <f t="shared" ca="1" si="78"/>
        <v>32.000000000000043</v>
      </c>
      <c r="L604" s="52" t="e">
        <f t="shared" ca="1" si="79"/>
        <v>#N/A</v>
      </c>
      <c r="M604" s="44">
        <f ca="1">AVERAGE($K$4:K604)</f>
        <v>32.078202995008326</v>
      </c>
      <c r="N604" s="44">
        <f ca="1">M604 + 1.96 * _xlfn.STDEV.P($M$4:M604)/SQRT(COUNT($M$4:M604))</f>
        <v>32.10880146318901</v>
      </c>
      <c r="O604" s="44">
        <f ca="1">M604 - 1.96 * _xlfn.STDEV.P($M$4:M604)/SQRT(COUNT($M$4:M604))</f>
        <v>32.047604526827641</v>
      </c>
      <c r="P604" s="44" t="e">
        <f ca="1">AVERAGE($L$4:L604)</f>
        <v>#N/A</v>
      </c>
      <c r="Q604" s="44" t="e">
        <f ca="1">P604 + 1.96 * _xlfn.STDEV.P($P$4:P604)/SQRT(COUNT($P$4:P604))</f>
        <v>#N/A</v>
      </c>
      <c r="R604" s="44" t="e">
        <f ca="1">P604 - 1.96 * _xlfn.STDEV.P($P$4:P604)/SQRT(COUNT($P$4:P604))</f>
        <v>#N/A</v>
      </c>
    </row>
    <row r="605" spans="1:18" ht="14.5" x14ac:dyDescent="0.35">
      <c r="A605" s="47">
        <v>602</v>
      </c>
      <c r="B605" s="48">
        <f t="shared" ca="1" si="72"/>
        <v>0.88515787018512615</v>
      </c>
      <c r="C605" s="49">
        <f ca="1">RANDBETWEEN(0,VLOOKUP($B605,IBusJSQ!$E$6:$G$24,3,TRUE))</f>
        <v>14</v>
      </c>
      <c r="D605" s="44">
        <f ca="1">RANDBETWEEN(0,VLOOKUP($B605,ItrainJSQ!$F$5:$G$9,2,TRUE))</f>
        <v>272</v>
      </c>
      <c r="E605" s="44" t="e">
        <f ca="1">RANDBETWEEN(0,VLOOKUP($B605,ItrainNP!$G$11:$G$16,2,TRUE))</f>
        <v>#N/A</v>
      </c>
      <c r="F605" s="44">
        <f t="shared" ca="1" si="73"/>
        <v>27</v>
      </c>
      <c r="G605" s="44">
        <f t="shared" ca="1" si="74"/>
        <v>8</v>
      </c>
      <c r="H605" s="44">
        <f t="shared" ca="1" si="75"/>
        <v>4</v>
      </c>
      <c r="I605" s="50">
        <f t="shared" ca="1" si="76"/>
        <v>0.91363009240734838</v>
      </c>
      <c r="J605" s="50" t="e">
        <f t="shared" ca="1" si="77"/>
        <v>#N/A</v>
      </c>
      <c r="K605" s="52">
        <f t="shared" ca="1" si="78"/>
        <v>41.000000000000014</v>
      </c>
      <c r="L605" s="52" t="e">
        <f t="shared" ca="1" si="79"/>
        <v>#N/A</v>
      </c>
      <c r="M605" s="44">
        <f ca="1">AVERAGE($K$4:K605)</f>
        <v>32.093023255813961</v>
      </c>
      <c r="N605" s="44">
        <f ca="1">M605 + 1.96 * _xlfn.STDEV.P($M$4:M605)/SQRT(COUNT($M$4:M605))</f>
        <v>32.123577486663308</v>
      </c>
      <c r="O605" s="44">
        <f ca="1">M605 - 1.96 * _xlfn.STDEV.P($M$4:M605)/SQRT(COUNT($M$4:M605))</f>
        <v>32.062469024964614</v>
      </c>
      <c r="P605" s="44" t="e">
        <f ca="1">AVERAGE($L$4:L605)</f>
        <v>#N/A</v>
      </c>
      <c r="Q605" s="44" t="e">
        <f ca="1">P605 + 1.96 * _xlfn.STDEV.P($P$4:P605)/SQRT(COUNT($P$4:P605))</f>
        <v>#N/A</v>
      </c>
      <c r="R605" s="44" t="e">
        <f ca="1">P605 - 1.96 * _xlfn.STDEV.P($P$4:P605)/SQRT(COUNT($P$4:P605))</f>
        <v>#N/A</v>
      </c>
    </row>
    <row r="606" spans="1:18" ht="14.5" x14ac:dyDescent="0.35">
      <c r="A606" s="47">
        <v>603</v>
      </c>
      <c r="B606" s="48">
        <f t="shared" ca="1" si="72"/>
        <v>0.41656078467220903</v>
      </c>
      <c r="C606" s="49">
        <f ca="1">RANDBETWEEN(0,VLOOKUP($B606,IBusJSQ!$E$6:$G$24,3,TRUE))</f>
        <v>4</v>
      </c>
      <c r="D606" s="44">
        <f ca="1">RANDBETWEEN(0,VLOOKUP($B606,ItrainJSQ!$F$5:$G$9,2,TRUE))</f>
        <v>0</v>
      </c>
      <c r="E606" s="44" t="e">
        <f ca="1">RANDBETWEEN(0,VLOOKUP($B606,ItrainNP!$G$11:$G$16,2,TRUE))</f>
        <v>#N/A</v>
      </c>
      <c r="F606" s="44">
        <f t="shared" ca="1" si="73"/>
        <v>27</v>
      </c>
      <c r="G606" s="44">
        <f t="shared" ca="1" si="74"/>
        <v>8</v>
      </c>
      <c r="H606" s="44">
        <f t="shared" ca="1" si="75"/>
        <v>4</v>
      </c>
      <c r="I606" s="50">
        <f t="shared" ca="1" si="76"/>
        <v>0.43808856244998678</v>
      </c>
      <c r="J606" s="50" t="e">
        <f t="shared" ca="1" si="77"/>
        <v>#N/A</v>
      </c>
      <c r="K606" s="52">
        <f t="shared" ca="1" si="78"/>
        <v>30.999999999999972</v>
      </c>
      <c r="L606" s="52" t="e">
        <f t="shared" ca="1" si="79"/>
        <v>#N/A</v>
      </c>
      <c r="M606" s="44">
        <f ca="1">AVERAGE($K$4:K606)</f>
        <v>32.091210613598676</v>
      </c>
      <c r="N606" s="44">
        <f ca="1">M606 + 1.96 * _xlfn.STDEV.P($M$4:M606)/SQRT(COUNT($M$4:M606))</f>
        <v>32.121720853211727</v>
      </c>
      <c r="O606" s="44">
        <f ca="1">M606 - 1.96 * _xlfn.STDEV.P($M$4:M606)/SQRT(COUNT($M$4:M606))</f>
        <v>32.060700373985625</v>
      </c>
      <c r="P606" s="44" t="e">
        <f ca="1">AVERAGE($L$4:L606)</f>
        <v>#N/A</v>
      </c>
      <c r="Q606" s="44" t="e">
        <f ca="1">P606 + 1.96 * _xlfn.STDEV.P($P$4:P606)/SQRT(COUNT($P$4:P606))</f>
        <v>#N/A</v>
      </c>
      <c r="R606" s="44" t="e">
        <f ca="1">P606 - 1.96 * _xlfn.STDEV.P($P$4:P606)/SQRT(COUNT($P$4:P606))</f>
        <v>#N/A</v>
      </c>
    </row>
    <row r="607" spans="1:18" ht="14.5" x14ac:dyDescent="0.35">
      <c r="A607" s="47">
        <v>604</v>
      </c>
      <c r="B607" s="48">
        <f t="shared" ca="1" si="72"/>
        <v>0.51202858873789769</v>
      </c>
      <c r="C607" s="49">
        <f ca="1">RANDBETWEEN(0,VLOOKUP($B607,IBusJSQ!$E$6:$G$24,3,TRUE))</f>
        <v>3</v>
      </c>
      <c r="D607" s="44">
        <f ca="1">RANDBETWEEN(0,VLOOKUP($B607,ItrainJSQ!$F$5:$G$9,2,TRUE))</f>
        <v>2</v>
      </c>
      <c r="E607" s="44" t="e">
        <f ca="1">RANDBETWEEN(0,VLOOKUP($B607,ItrainNP!$G$11:$G$16,2,TRUE))</f>
        <v>#N/A</v>
      </c>
      <c r="F607" s="44">
        <f t="shared" ca="1" si="73"/>
        <v>26</v>
      </c>
      <c r="G607" s="44">
        <f t="shared" ca="1" si="74"/>
        <v>7</v>
      </c>
      <c r="H607" s="44">
        <f t="shared" ca="1" si="75"/>
        <v>4</v>
      </c>
      <c r="I607" s="50">
        <f t="shared" ca="1" si="76"/>
        <v>0.53216747762678662</v>
      </c>
      <c r="J607" s="50" t="e">
        <f t="shared" ca="1" si="77"/>
        <v>#N/A</v>
      </c>
      <c r="K607" s="52">
        <f t="shared" ca="1" si="78"/>
        <v>29.000000000000057</v>
      </c>
      <c r="L607" s="52" t="e">
        <f t="shared" ca="1" si="79"/>
        <v>#N/A</v>
      </c>
      <c r="M607" s="44">
        <f ca="1">AVERAGE($K$4:K607)</f>
        <v>32.086092715231793</v>
      </c>
      <c r="N607" s="44">
        <f ca="1">M607 + 1.96 * _xlfn.STDEV.P($M$4:M607)/SQRT(COUNT($M$4:M607))</f>
        <v>32.11655943680887</v>
      </c>
      <c r="O607" s="44">
        <f ca="1">M607 - 1.96 * _xlfn.STDEV.P($M$4:M607)/SQRT(COUNT($M$4:M607))</f>
        <v>32.055625993654715</v>
      </c>
      <c r="P607" s="44" t="e">
        <f ca="1">AVERAGE($L$4:L607)</f>
        <v>#N/A</v>
      </c>
      <c r="Q607" s="44" t="e">
        <f ca="1">P607 + 1.96 * _xlfn.STDEV.P($P$4:P607)/SQRT(COUNT($P$4:P607))</f>
        <v>#N/A</v>
      </c>
      <c r="R607" s="44" t="e">
        <f ca="1">P607 - 1.96 * _xlfn.STDEV.P($P$4:P607)/SQRT(COUNT($P$4:P607))</f>
        <v>#N/A</v>
      </c>
    </row>
    <row r="608" spans="1:18" ht="14.5" x14ac:dyDescent="0.35">
      <c r="A608" s="47">
        <v>605</v>
      </c>
      <c r="B608" s="48">
        <f t="shared" ca="1" si="72"/>
        <v>0.71545192135310531</v>
      </c>
      <c r="C608" s="49">
        <f ca="1">RANDBETWEEN(0,VLOOKUP($B608,IBusJSQ!$E$6:$G$24,3,TRUE))</f>
        <v>8</v>
      </c>
      <c r="D608" s="44">
        <f ca="1">RANDBETWEEN(0,VLOOKUP($B608,ItrainJSQ!$F$5:$G$9,2,TRUE))</f>
        <v>4639</v>
      </c>
      <c r="E608" s="44" t="e">
        <f ca="1">RANDBETWEEN(0,VLOOKUP($B608,ItrainNP!$G$11:$G$16,2,TRUE))</f>
        <v>#N/A</v>
      </c>
      <c r="F608" s="44">
        <f t="shared" ca="1" si="73"/>
        <v>28</v>
      </c>
      <c r="G608" s="44">
        <f t="shared" ca="1" si="74"/>
        <v>7</v>
      </c>
      <c r="H608" s="44">
        <f t="shared" ca="1" si="75"/>
        <v>5</v>
      </c>
      <c r="I608" s="50">
        <f t="shared" ca="1" si="76"/>
        <v>0.74045192135310534</v>
      </c>
      <c r="J608" s="50" t="e">
        <f t="shared" ca="1" si="77"/>
        <v>#N/A</v>
      </c>
      <c r="K608" s="52">
        <f t="shared" ca="1" si="78"/>
        <v>36.000000000000028</v>
      </c>
      <c r="L608" s="52" t="e">
        <f t="shared" ca="1" si="79"/>
        <v>#N/A</v>
      </c>
      <c r="M608" s="44">
        <f ca="1">AVERAGE($K$4:K608)</f>
        <v>32.092561983471079</v>
      </c>
      <c r="N608" s="44">
        <f ca="1">M608 + 1.96 * _xlfn.STDEV.P($M$4:M608)/SQRT(COUNT($M$4:M608))</f>
        <v>32.122984865507576</v>
      </c>
      <c r="O608" s="44">
        <f ca="1">M608 - 1.96 * _xlfn.STDEV.P($M$4:M608)/SQRT(COUNT($M$4:M608))</f>
        <v>32.062139101434582</v>
      </c>
      <c r="P608" s="44" t="e">
        <f ca="1">AVERAGE($L$4:L608)</f>
        <v>#N/A</v>
      </c>
      <c r="Q608" s="44" t="e">
        <f ca="1">P608 + 1.96 * _xlfn.STDEV.P($P$4:P608)/SQRT(COUNT($P$4:P608))</f>
        <v>#N/A</v>
      </c>
      <c r="R608" s="44" t="e">
        <f ca="1">P608 - 1.96 * _xlfn.STDEV.P($P$4:P608)/SQRT(COUNT($P$4:P608))</f>
        <v>#N/A</v>
      </c>
    </row>
    <row r="609" spans="1:18" ht="14.5" x14ac:dyDescent="0.35">
      <c r="A609" s="47">
        <v>606</v>
      </c>
      <c r="B609" s="48">
        <f t="shared" ca="1" si="72"/>
        <v>0.60620275351511976</v>
      </c>
      <c r="C609" s="49">
        <f ca="1">RANDBETWEEN(0,VLOOKUP($B609,IBusJSQ!$E$6:$G$24,3,TRUE))</f>
        <v>1</v>
      </c>
      <c r="D609" s="44">
        <f ca="1">RANDBETWEEN(0,VLOOKUP($B609,ItrainJSQ!$F$5:$G$9,2,TRUE))</f>
        <v>3</v>
      </c>
      <c r="E609" s="44" t="e">
        <f ca="1">RANDBETWEEN(0,VLOOKUP($B609,ItrainNP!$G$11:$G$16,2,TRUE))</f>
        <v>#N/A</v>
      </c>
      <c r="F609" s="44">
        <f t="shared" ca="1" si="73"/>
        <v>27</v>
      </c>
      <c r="G609" s="44">
        <f t="shared" ca="1" si="74"/>
        <v>8</v>
      </c>
      <c r="H609" s="44">
        <f t="shared" ca="1" si="75"/>
        <v>4</v>
      </c>
      <c r="I609" s="50">
        <f t="shared" ca="1" si="76"/>
        <v>0.62564719795956425</v>
      </c>
      <c r="J609" s="50" t="e">
        <f t="shared" ca="1" si="77"/>
        <v>#N/A</v>
      </c>
      <c r="K609" s="52">
        <f t="shared" ca="1" si="78"/>
        <v>28.00000000000006</v>
      </c>
      <c r="L609" s="52" t="e">
        <f t="shared" ca="1" si="79"/>
        <v>#N/A</v>
      </c>
      <c r="M609" s="44">
        <f ca="1">AVERAGE($K$4:K609)</f>
        <v>32.085808580858092</v>
      </c>
      <c r="N609" s="44">
        <f ca="1">M609 + 1.96 * _xlfn.STDEV.P($M$4:M609)/SQRT(COUNT($M$4:M609))</f>
        <v>32.116188203938492</v>
      </c>
      <c r="O609" s="44">
        <f ca="1">M609 - 1.96 * _xlfn.STDEV.P($M$4:M609)/SQRT(COUNT($M$4:M609))</f>
        <v>32.055428957777693</v>
      </c>
      <c r="P609" s="44" t="e">
        <f ca="1">AVERAGE($L$4:L609)</f>
        <v>#N/A</v>
      </c>
      <c r="Q609" s="44" t="e">
        <f ca="1">P609 + 1.96 * _xlfn.STDEV.P($P$4:P609)/SQRT(COUNT($P$4:P609))</f>
        <v>#N/A</v>
      </c>
      <c r="R609" s="44" t="e">
        <f ca="1">P609 - 1.96 * _xlfn.STDEV.P($P$4:P609)/SQRT(COUNT($P$4:P609))</f>
        <v>#N/A</v>
      </c>
    </row>
    <row r="610" spans="1:18" ht="14.5" x14ac:dyDescent="0.35">
      <c r="A610" s="47">
        <v>607</v>
      </c>
      <c r="B610" s="48">
        <f t="shared" ca="1" si="72"/>
        <v>0.38696638354150714</v>
      </c>
      <c r="C610" s="49">
        <f ca="1">RANDBETWEEN(0,VLOOKUP($B610,IBusJSQ!$E$6:$G$24,3,TRUE))</f>
        <v>4</v>
      </c>
      <c r="D610" s="44">
        <f ca="1">RANDBETWEEN(0,VLOOKUP($B610,ItrainJSQ!$F$5:$G$9,2,TRUE))</f>
        <v>0</v>
      </c>
      <c r="E610" s="44" t="e">
        <f ca="1">RANDBETWEEN(0,VLOOKUP($B610,ItrainNP!$G$11:$G$16,2,TRUE))</f>
        <v>#N/A</v>
      </c>
      <c r="F610" s="44">
        <f t="shared" ca="1" si="73"/>
        <v>28</v>
      </c>
      <c r="G610" s="44">
        <f t="shared" ca="1" si="74"/>
        <v>7</v>
      </c>
      <c r="H610" s="44">
        <f t="shared" ca="1" si="75"/>
        <v>5</v>
      </c>
      <c r="I610" s="50">
        <f t="shared" ca="1" si="76"/>
        <v>0.40918860576372934</v>
      </c>
      <c r="J610" s="50" t="e">
        <f t="shared" ca="1" si="77"/>
        <v>#N/A</v>
      </c>
      <c r="K610" s="52">
        <f t="shared" ca="1" si="78"/>
        <v>31.999999999999964</v>
      </c>
      <c r="L610" s="52" t="e">
        <f t="shared" ca="1" si="79"/>
        <v>#N/A</v>
      </c>
      <c r="M610" s="44">
        <f ca="1">AVERAGE($K$4:K610)</f>
        <v>32.085667215815491</v>
      </c>
      <c r="N610" s="44">
        <f ca="1">M610 + 1.96 * _xlfn.STDEV.P($M$4:M610)/SQRT(COUNT($M$4:M610))</f>
        <v>32.116003707791776</v>
      </c>
      <c r="O610" s="44">
        <f ca="1">M610 - 1.96 * _xlfn.STDEV.P($M$4:M610)/SQRT(COUNT($M$4:M610))</f>
        <v>32.055330723839205</v>
      </c>
      <c r="P610" s="44" t="e">
        <f ca="1">AVERAGE($L$4:L610)</f>
        <v>#N/A</v>
      </c>
      <c r="Q610" s="44" t="e">
        <f ca="1">P610 + 1.96 * _xlfn.STDEV.P($P$4:P610)/SQRT(COUNT($P$4:P610))</f>
        <v>#N/A</v>
      </c>
      <c r="R610" s="44" t="e">
        <f ca="1">P610 - 1.96 * _xlfn.STDEV.P($P$4:P610)/SQRT(COUNT($P$4:P610))</f>
        <v>#N/A</v>
      </c>
    </row>
    <row r="611" spans="1:18" ht="14.5" x14ac:dyDescent="0.35">
      <c r="A611" s="47">
        <v>608</v>
      </c>
      <c r="B611" s="48">
        <f t="shared" ca="1" si="72"/>
        <v>0.64809616514429369</v>
      </c>
      <c r="C611" s="49">
        <f ca="1">RANDBETWEEN(0,VLOOKUP($B611,IBusJSQ!$E$6:$G$24,3,TRUE))</f>
        <v>6</v>
      </c>
      <c r="D611" s="44">
        <f ca="1">RANDBETWEEN(0,VLOOKUP($B611,ItrainJSQ!$F$5:$G$9,2,TRUE))</f>
        <v>3</v>
      </c>
      <c r="E611" s="44" t="e">
        <f ca="1">RANDBETWEEN(0,VLOOKUP($B611,ItrainNP!$G$11:$G$16,2,TRUE))</f>
        <v>#N/A</v>
      </c>
      <c r="F611" s="44">
        <f t="shared" ca="1" si="73"/>
        <v>29</v>
      </c>
      <c r="G611" s="44">
        <f t="shared" ca="1" si="74"/>
        <v>8</v>
      </c>
      <c r="H611" s="44">
        <f t="shared" ca="1" si="75"/>
        <v>5</v>
      </c>
      <c r="I611" s="50">
        <f t="shared" ca="1" si="76"/>
        <v>0.67240172069984927</v>
      </c>
      <c r="J611" s="50" t="e">
        <f t="shared" ca="1" si="77"/>
        <v>#N/A</v>
      </c>
      <c r="K611" s="52">
        <f t="shared" ca="1" si="78"/>
        <v>35.000000000000036</v>
      </c>
      <c r="L611" s="52" t="e">
        <f t="shared" ca="1" si="79"/>
        <v>#N/A</v>
      </c>
      <c r="M611" s="44">
        <f ca="1">AVERAGE($K$4:K611)</f>
        <v>32.090460526315795</v>
      </c>
      <c r="N611" s="44">
        <f ca="1">M611 + 1.96 * _xlfn.STDEV.P($M$4:M611)/SQRT(COUNT($M$4:M611))</f>
        <v>32.120753679631854</v>
      </c>
      <c r="O611" s="44">
        <f ca="1">M611 - 1.96 * _xlfn.STDEV.P($M$4:M611)/SQRT(COUNT($M$4:M611))</f>
        <v>32.060167372999736</v>
      </c>
      <c r="P611" s="44" t="e">
        <f ca="1">AVERAGE($L$4:L611)</f>
        <v>#N/A</v>
      </c>
      <c r="Q611" s="44" t="e">
        <f ca="1">P611 + 1.96 * _xlfn.STDEV.P($P$4:P611)/SQRT(COUNT($P$4:P611))</f>
        <v>#N/A</v>
      </c>
      <c r="R611" s="44" t="e">
        <f ca="1">P611 - 1.96 * _xlfn.STDEV.P($P$4:P611)/SQRT(COUNT($P$4:P611))</f>
        <v>#N/A</v>
      </c>
    </row>
    <row r="612" spans="1:18" ht="14.5" x14ac:dyDescent="0.35">
      <c r="A612" s="47">
        <v>609</v>
      </c>
      <c r="B612" s="48">
        <f t="shared" ca="1" si="72"/>
        <v>0.86367403463083092</v>
      </c>
      <c r="C612" s="49">
        <f ca="1">RANDBETWEEN(0,VLOOKUP($B612,IBusJSQ!$E$6:$G$24,3,TRUE))</f>
        <v>15</v>
      </c>
      <c r="D612" s="44">
        <f ca="1">RANDBETWEEN(0,VLOOKUP($B612,ItrainJSQ!$F$5:$G$9,2,TRUE))</f>
        <v>28154</v>
      </c>
      <c r="E612" s="44" t="e">
        <f ca="1">RANDBETWEEN(0,VLOOKUP($B612,ItrainNP!$G$11:$G$16,2,TRUE))</f>
        <v>#N/A</v>
      </c>
      <c r="F612" s="44">
        <f t="shared" ca="1" si="73"/>
        <v>26</v>
      </c>
      <c r="G612" s="44">
        <f t="shared" ca="1" si="74"/>
        <v>7</v>
      </c>
      <c r="H612" s="44">
        <f t="shared" ca="1" si="75"/>
        <v>4</v>
      </c>
      <c r="I612" s="50">
        <f t="shared" ca="1" si="76"/>
        <v>0.89214625685305315</v>
      </c>
      <c r="J612" s="50" t="e">
        <f t="shared" ca="1" si="77"/>
        <v>#N/A</v>
      </c>
      <c r="K612" s="52">
        <f t="shared" ca="1" si="78"/>
        <v>41.000000000000014</v>
      </c>
      <c r="L612" s="52" t="e">
        <f t="shared" ca="1" si="79"/>
        <v>#N/A</v>
      </c>
      <c r="M612" s="44">
        <f ca="1">AVERAGE($K$4:K612)</f>
        <v>32.105090311986871</v>
      </c>
      <c r="N612" s="44">
        <f ca="1">M612 + 1.96 * _xlfn.STDEV.P($M$4:M612)/SQRT(COUNT($M$4:M612))</f>
        <v>32.135339305664132</v>
      </c>
      <c r="O612" s="44">
        <f ca="1">M612 - 1.96 * _xlfn.STDEV.P($M$4:M612)/SQRT(COUNT($M$4:M612))</f>
        <v>32.074841318309609</v>
      </c>
      <c r="P612" s="44" t="e">
        <f ca="1">AVERAGE($L$4:L612)</f>
        <v>#N/A</v>
      </c>
      <c r="Q612" s="44" t="e">
        <f ca="1">P612 + 1.96 * _xlfn.STDEV.P($P$4:P612)/SQRT(COUNT($P$4:P612))</f>
        <v>#N/A</v>
      </c>
      <c r="R612" s="44" t="e">
        <f ca="1">P612 - 1.96 * _xlfn.STDEV.P($P$4:P612)/SQRT(COUNT($P$4:P612))</f>
        <v>#N/A</v>
      </c>
    </row>
    <row r="613" spans="1:18" ht="14.5" x14ac:dyDescent="0.35">
      <c r="A613" s="47">
        <v>610</v>
      </c>
      <c r="B613" s="48">
        <f t="shared" ca="1" si="72"/>
        <v>0.5341016065107379</v>
      </c>
      <c r="C613" s="49">
        <f ca="1">RANDBETWEEN(0,VLOOKUP($B613,IBusJSQ!$E$6:$G$24,3,TRUE))</f>
        <v>0</v>
      </c>
      <c r="D613" s="44">
        <f ca="1">RANDBETWEEN(0,VLOOKUP($B613,ItrainJSQ!$F$5:$G$9,2,TRUE))</f>
        <v>3</v>
      </c>
      <c r="E613" s="44" t="e">
        <f ca="1">RANDBETWEEN(0,VLOOKUP($B613,ItrainNP!$G$11:$G$16,2,TRUE))</f>
        <v>#N/A</v>
      </c>
      <c r="F613" s="44">
        <f t="shared" ca="1" si="73"/>
        <v>24</v>
      </c>
      <c r="G613" s="44">
        <f t="shared" ca="1" si="74"/>
        <v>7</v>
      </c>
      <c r="H613" s="44">
        <f t="shared" ca="1" si="75"/>
        <v>5</v>
      </c>
      <c r="I613" s="50">
        <f t="shared" ca="1" si="76"/>
        <v>0.55076827317740462</v>
      </c>
      <c r="J613" s="50" t="e">
        <f t="shared" ca="1" si="77"/>
        <v>#N/A</v>
      </c>
      <c r="K613" s="52">
        <f t="shared" ca="1" si="78"/>
        <v>24.000000000000075</v>
      </c>
      <c r="L613" s="52" t="e">
        <f t="shared" ca="1" si="79"/>
        <v>#N/A</v>
      </c>
      <c r="M613" s="44">
        <f ca="1">AVERAGE($K$4:K613)</f>
        <v>32.091803278688531</v>
      </c>
      <c r="N613" s="44">
        <f ca="1">M613 + 1.96 * _xlfn.STDEV.P($M$4:M613)/SQRT(COUNT($M$4:M613))</f>
        <v>32.122009086358709</v>
      </c>
      <c r="O613" s="44">
        <f ca="1">M613 - 1.96 * _xlfn.STDEV.P($M$4:M613)/SQRT(COUNT($M$4:M613))</f>
        <v>32.061597471018352</v>
      </c>
      <c r="P613" s="44" t="e">
        <f ca="1">AVERAGE($L$4:L613)</f>
        <v>#N/A</v>
      </c>
      <c r="Q613" s="44" t="e">
        <f ca="1">P613 + 1.96 * _xlfn.STDEV.P($P$4:P613)/SQRT(COUNT($P$4:P613))</f>
        <v>#N/A</v>
      </c>
      <c r="R613" s="44" t="e">
        <f ca="1">P613 - 1.96 * _xlfn.STDEV.P($P$4:P613)/SQRT(COUNT($P$4:P613))</f>
        <v>#N/A</v>
      </c>
    </row>
    <row r="614" spans="1:18" ht="14.5" x14ac:dyDescent="0.35">
      <c r="A614" s="47">
        <v>611</v>
      </c>
      <c r="B614" s="48">
        <f t="shared" ca="1" si="72"/>
        <v>0.5969542967876984</v>
      </c>
      <c r="C614" s="49">
        <f ca="1">RANDBETWEEN(0,VLOOKUP($B614,IBusJSQ!$E$6:$G$24,3,TRUE))</f>
        <v>6</v>
      </c>
      <c r="D614" s="44">
        <f ca="1">RANDBETWEEN(0,VLOOKUP($B614,ItrainJSQ!$F$5:$G$9,2,TRUE))</f>
        <v>4</v>
      </c>
      <c r="E614" s="44" t="e">
        <f ca="1">RANDBETWEEN(0,VLOOKUP($B614,ItrainNP!$G$11:$G$16,2,TRUE))</f>
        <v>#N/A</v>
      </c>
      <c r="F614" s="44">
        <f t="shared" ca="1" si="73"/>
        <v>26</v>
      </c>
      <c r="G614" s="44">
        <f t="shared" ca="1" si="74"/>
        <v>8</v>
      </c>
      <c r="H614" s="44">
        <f t="shared" ca="1" si="75"/>
        <v>4</v>
      </c>
      <c r="I614" s="50">
        <f t="shared" ca="1" si="76"/>
        <v>0.61917651900992066</v>
      </c>
      <c r="J614" s="50" t="e">
        <f t="shared" ca="1" si="77"/>
        <v>#N/A</v>
      </c>
      <c r="K614" s="52">
        <f t="shared" ca="1" si="78"/>
        <v>32.000000000000043</v>
      </c>
      <c r="L614" s="52" t="e">
        <f t="shared" ca="1" si="79"/>
        <v>#N/A</v>
      </c>
      <c r="M614" s="44">
        <f ca="1">AVERAGE($K$4:K614)</f>
        <v>32.091653027823249</v>
      </c>
      <c r="N614" s="44">
        <f ca="1">M614 + 1.96 * _xlfn.STDEV.P($M$4:M614)/SQRT(COUNT($M$4:M614))</f>
        <v>32.121815778477597</v>
      </c>
      <c r="O614" s="44">
        <f ca="1">M614 - 1.96 * _xlfn.STDEV.P($M$4:M614)/SQRT(COUNT($M$4:M614))</f>
        <v>32.0614902771689</v>
      </c>
      <c r="P614" s="44" t="e">
        <f ca="1">AVERAGE($L$4:L614)</f>
        <v>#N/A</v>
      </c>
      <c r="Q614" s="44" t="e">
        <f ca="1">P614 + 1.96 * _xlfn.STDEV.P($P$4:P614)/SQRT(COUNT($P$4:P614))</f>
        <v>#N/A</v>
      </c>
      <c r="R614" s="44" t="e">
        <f ca="1">P614 - 1.96 * _xlfn.STDEV.P($P$4:P614)/SQRT(COUNT($P$4:P614))</f>
        <v>#N/A</v>
      </c>
    </row>
    <row r="615" spans="1:18" ht="14.5" x14ac:dyDescent="0.35">
      <c r="A615" s="47">
        <v>612</v>
      </c>
      <c r="B615" s="48">
        <f t="shared" ca="1" si="72"/>
        <v>0.6642844254599134</v>
      </c>
      <c r="C615" s="49">
        <f ca="1">RANDBETWEEN(0,VLOOKUP($B615,IBusJSQ!$E$6:$G$24,3,TRUE))</f>
        <v>8</v>
      </c>
      <c r="D615" s="44">
        <f ca="1">RANDBETWEEN(0,VLOOKUP($B615,ItrainJSQ!$F$5:$G$9,2,TRUE))</f>
        <v>3</v>
      </c>
      <c r="E615" s="44" t="e">
        <f ca="1">RANDBETWEEN(0,VLOOKUP($B615,ItrainNP!$G$11:$G$16,2,TRUE))</f>
        <v>#N/A</v>
      </c>
      <c r="F615" s="44">
        <f t="shared" ca="1" si="73"/>
        <v>29</v>
      </c>
      <c r="G615" s="44">
        <f t="shared" ca="1" si="74"/>
        <v>7</v>
      </c>
      <c r="H615" s="44">
        <f t="shared" ca="1" si="75"/>
        <v>5</v>
      </c>
      <c r="I615" s="50">
        <f t="shared" ca="1" si="76"/>
        <v>0.68997886990435786</v>
      </c>
      <c r="J615" s="50" t="e">
        <f t="shared" ca="1" si="77"/>
        <v>#N/A</v>
      </c>
      <c r="K615" s="52">
        <f t="shared" ca="1" si="78"/>
        <v>37.000000000000028</v>
      </c>
      <c r="L615" s="52" t="e">
        <f t="shared" ca="1" si="79"/>
        <v>#N/A</v>
      </c>
      <c r="M615" s="44">
        <f ca="1">AVERAGE($K$4:K615)</f>
        <v>32.099673202614383</v>
      </c>
      <c r="N615" s="44">
        <f ca="1">M615 + 1.96 * _xlfn.STDEV.P($M$4:M615)/SQRT(COUNT($M$4:M615))</f>
        <v>32.12979249888788</v>
      </c>
      <c r="O615" s="44">
        <f ca="1">M615 - 1.96 * _xlfn.STDEV.P($M$4:M615)/SQRT(COUNT($M$4:M615))</f>
        <v>32.069553906340886</v>
      </c>
      <c r="P615" s="44" t="e">
        <f ca="1">AVERAGE($L$4:L615)</f>
        <v>#N/A</v>
      </c>
      <c r="Q615" s="44" t="e">
        <f ca="1">P615 + 1.96 * _xlfn.STDEV.P($P$4:P615)/SQRT(COUNT($P$4:P615))</f>
        <v>#N/A</v>
      </c>
      <c r="R615" s="44" t="e">
        <f ca="1">P615 - 1.96 * _xlfn.STDEV.P($P$4:P615)/SQRT(COUNT($P$4:P615))</f>
        <v>#N/A</v>
      </c>
    </row>
    <row r="616" spans="1:18" ht="14.5" x14ac:dyDescent="0.35">
      <c r="A616" s="47">
        <v>613</v>
      </c>
      <c r="B616" s="48">
        <f t="shared" ca="1" si="72"/>
        <v>0.89159504721670002</v>
      </c>
      <c r="C616" s="49">
        <f ca="1">RANDBETWEEN(0,VLOOKUP($B616,IBusJSQ!$E$6:$G$24,3,TRUE))</f>
        <v>4</v>
      </c>
      <c r="D616" s="44">
        <f ca="1">RANDBETWEEN(0,VLOOKUP($B616,ItrainJSQ!$F$5:$G$9,2,TRUE))</f>
        <v>36061</v>
      </c>
      <c r="E616" s="44" t="e">
        <f ca="1">RANDBETWEEN(0,VLOOKUP($B616,ItrainNP!$G$11:$G$16,2,TRUE))</f>
        <v>#N/A</v>
      </c>
      <c r="F616" s="44">
        <f t="shared" ca="1" si="73"/>
        <v>26</v>
      </c>
      <c r="G616" s="44">
        <f t="shared" ca="1" si="74"/>
        <v>8</v>
      </c>
      <c r="H616" s="44">
        <f t="shared" ca="1" si="75"/>
        <v>4</v>
      </c>
      <c r="I616" s="50">
        <f t="shared" ca="1" si="76"/>
        <v>0.91242838055003339</v>
      </c>
      <c r="J616" s="50" t="e">
        <f t="shared" ca="1" si="77"/>
        <v>#N/A</v>
      </c>
      <c r="K616" s="52">
        <f t="shared" ca="1" si="78"/>
        <v>30.000000000000053</v>
      </c>
      <c r="L616" s="52" t="e">
        <f t="shared" ca="1" si="79"/>
        <v>#N/A</v>
      </c>
      <c r="M616" s="44">
        <f ca="1">AVERAGE($K$4:K616)</f>
        <v>32.096247960848295</v>
      </c>
      <c r="N616" s="44">
        <f ca="1">M616 + 1.96 * _xlfn.STDEV.P($M$4:M616)/SQRT(COUNT($M$4:M616))</f>
        <v>32.126324141317191</v>
      </c>
      <c r="O616" s="44">
        <f ca="1">M616 - 1.96 * _xlfn.STDEV.P($M$4:M616)/SQRT(COUNT($M$4:M616))</f>
        <v>32.066171780379399</v>
      </c>
      <c r="P616" s="44" t="e">
        <f ca="1">AVERAGE($L$4:L616)</f>
        <v>#N/A</v>
      </c>
      <c r="Q616" s="44" t="e">
        <f ca="1">P616 + 1.96 * _xlfn.STDEV.P($P$4:P616)/SQRT(COUNT($P$4:P616))</f>
        <v>#N/A</v>
      </c>
      <c r="R616" s="44" t="e">
        <f ca="1">P616 - 1.96 * _xlfn.STDEV.P($P$4:P616)/SQRT(COUNT($P$4:P616))</f>
        <v>#N/A</v>
      </c>
    </row>
    <row r="617" spans="1:18" ht="14.5" x14ac:dyDescent="0.35">
      <c r="A617" s="47">
        <v>614</v>
      </c>
      <c r="B617" s="48">
        <f t="shared" ca="1" si="72"/>
        <v>0.56399766091018178</v>
      </c>
      <c r="C617" s="49">
        <f ca="1">RANDBETWEEN(0,VLOOKUP($B617,IBusJSQ!$E$6:$G$24,3,TRUE))</f>
        <v>2</v>
      </c>
      <c r="D617" s="44">
        <f ca="1">RANDBETWEEN(0,VLOOKUP($B617,ItrainJSQ!$F$5:$G$9,2,TRUE))</f>
        <v>4</v>
      </c>
      <c r="E617" s="44" t="e">
        <f ca="1">RANDBETWEEN(0,VLOOKUP($B617,ItrainNP!$G$11:$G$16,2,TRUE))</f>
        <v>#N/A</v>
      </c>
      <c r="F617" s="44">
        <f t="shared" ca="1" si="73"/>
        <v>27</v>
      </c>
      <c r="G617" s="44">
        <f t="shared" ca="1" si="74"/>
        <v>8</v>
      </c>
      <c r="H617" s="44">
        <f t="shared" ca="1" si="75"/>
        <v>5</v>
      </c>
      <c r="I617" s="50">
        <f t="shared" ca="1" si="76"/>
        <v>0.5841365497990707</v>
      </c>
      <c r="J617" s="50" t="e">
        <f t="shared" ca="1" si="77"/>
        <v>#N/A</v>
      </c>
      <c r="K617" s="52">
        <f t="shared" ca="1" si="78"/>
        <v>29.000000000000057</v>
      </c>
      <c r="L617" s="52" t="e">
        <f t="shared" ca="1" si="79"/>
        <v>#N/A</v>
      </c>
      <c r="M617" s="44">
        <f ca="1">AVERAGE($K$4:K617)</f>
        <v>32.09120521172639</v>
      </c>
      <c r="N617" s="44">
        <f ca="1">M617 + 1.96 * _xlfn.STDEV.P($M$4:M617)/SQRT(COUNT($M$4:M617))</f>
        <v>32.121238721536315</v>
      </c>
      <c r="O617" s="44">
        <f ca="1">M617 - 1.96 * _xlfn.STDEV.P($M$4:M617)/SQRT(COUNT($M$4:M617))</f>
        <v>32.061171701916464</v>
      </c>
      <c r="P617" s="44" t="e">
        <f ca="1">AVERAGE($L$4:L617)</f>
        <v>#N/A</v>
      </c>
      <c r="Q617" s="44" t="e">
        <f ca="1">P617 + 1.96 * _xlfn.STDEV.P($P$4:P617)/SQRT(COUNT($P$4:P617))</f>
        <v>#N/A</v>
      </c>
      <c r="R617" s="44" t="e">
        <f ca="1">P617 - 1.96 * _xlfn.STDEV.P($P$4:P617)/SQRT(COUNT($P$4:P617))</f>
        <v>#N/A</v>
      </c>
    </row>
    <row r="618" spans="1:18" ht="14.5" x14ac:dyDescent="0.35">
      <c r="A618" s="47">
        <v>615</v>
      </c>
      <c r="B618" s="48">
        <f t="shared" ca="1" si="72"/>
        <v>0.86954128344845061</v>
      </c>
      <c r="C618" s="49">
        <f ca="1">RANDBETWEEN(0,VLOOKUP($B618,IBusJSQ!$E$6:$G$24,3,TRUE))</f>
        <v>6</v>
      </c>
      <c r="D618" s="44">
        <f ca="1">RANDBETWEEN(0,VLOOKUP($B618,ItrainJSQ!$F$5:$G$9,2,TRUE))</f>
        <v>15870</v>
      </c>
      <c r="E618" s="44" t="e">
        <f ca="1">RANDBETWEEN(0,VLOOKUP($B618,ItrainNP!$G$11:$G$16,2,TRUE))</f>
        <v>#N/A</v>
      </c>
      <c r="F618" s="44">
        <f t="shared" ca="1" si="73"/>
        <v>25</v>
      </c>
      <c r="G618" s="44">
        <f t="shared" ca="1" si="74"/>
        <v>8</v>
      </c>
      <c r="H618" s="44">
        <f t="shared" ca="1" si="75"/>
        <v>4</v>
      </c>
      <c r="I618" s="50">
        <f t="shared" ca="1" si="76"/>
        <v>0.89106906122622842</v>
      </c>
      <c r="J618" s="50" t="e">
        <f t="shared" ca="1" si="77"/>
        <v>#N/A</v>
      </c>
      <c r="K618" s="52">
        <f t="shared" ca="1" si="78"/>
        <v>31.00000000000005</v>
      </c>
      <c r="L618" s="52" t="e">
        <f t="shared" ca="1" si="79"/>
        <v>#N/A</v>
      </c>
      <c r="M618" s="44">
        <f ca="1">AVERAGE($K$4:K618)</f>
        <v>32.089430894308947</v>
      </c>
      <c r="N618" s="44">
        <f ca="1">M618 + 1.96 * _xlfn.STDEV.P($M$4:M618)/SQRT(COUNT($M$4:M618))</f>
        <v>32.119421966574627</v>
      </c>
      <c r="O618" s="44">
        <f ca="1">M618 - 1.96 * _xlfn.STDEV.P($M$4:M618)/SQRT(COUNT($M$4:M618))</f>
        <v>32.059439822043267</v>
      </c>
      <c r="P618" s="44" t="e">
        <f ca="1">AVERAGE($L$4:L618)</f>
        <v>#N/A</v>
      </c>
      <c r="Q618" s="44" t="e">
        <f ca="1">P618 + 1.96 * _xlfn.STDEV.P($P$4:P618)/SQRT(COUNT($P$4:P618))</f>
        <v>#N/A</v>
      </c>
      <c r="R618" s="44" t="e">
        <f ca="1">P618 - 1.96 * _xlfn.STDEV.P($P$4:P618)/SQRT(COUNT($P$4:P618))</f>
        <v>#N/A</v>
      </c>
    </row>
    <row r="619" spans="1:18" ht="14.5" x14ac:dyDescent="0.35">
      <c r="A619" s="47">
        <v>616</v>
      </c>
      <c r="B619" s="48">
        <f t="shared" ca="1" si="72"/>
        <v>0.87220658605906931</v>
      </c>
      <c r="C619" s="49">
        <f ca="1">RANDBETWEEN(0,VLOOKUP($B619,IBusJSQ!$E$6:$G$24,3,TRUE))</f>
        <v>2</v>
      </c>
      <c r="D619" s="44">
        <f ca="1">RANDBETWEEN(0,VLOOKUP($B619,ItrainJSQ!$F$5:$G$9,2,TRUE))</f>
        <v>937</v>
      </c>
      <c r="E619" s="44" t="e">
        <f ca="1">RANDBETWEEN(0,VLOOKUP($B619,ItrainNP!$G$11:$G$16,2,TRUE))</f>
        <v>#N/A</v>
      </c>
      <c r="F619" s="44">
        <f t="shared" ca="1" si="73"/>
        <v>28</v>
      </c>
      <c r="G619" s="44">
        <f t="shared" ca="1" si="74"/>
        <v>7</v>
      </c>
      <c r="H619" s="44">
        <f t="shared" ca="1" si="75"/>
        <v>5</v>
      </c>
      <c r="I619" s="50">
        <f t="shared" ca="1" si="76"/>
        <v>0.89303991939240268</v>
      </c>
      <c r="J619" s="50" t="e">
        <f t="shared" ca="1" si="77"/>
        <v>#N/A</v>
      </c>
      <c r="K619" s="52">
        <f t="shared" ca="1" si="78"/>
        <v>30.000000000000053</v>
      </c>
      <c r="L619" s="52" t="e">
        <f t="shared" ca="1" si="79"/>
        <v>#N/A</v>
      </c>
      <c r="M619" s="44">
        <f ca="1">AVERAGE($K$4:K619)</f>
        <v>32.086038961038966</v>
      </c>
      <c r="N619" s="44">
        <f ca="1">M619 + 1.96 * _xlfn.STDEV.P($M$4:M619)/SQRT(COUNT($M$4:M619))</f>
        <v>32.11598793570824</v>
      </c>
      <c r="O619" s="44">
        <f ca="1">M619 - 1.96 * _xlfn.STDEV.P($M$4:M619)/SQRT(COUNT($M$4:M619))</f>
        <v>32.056089986369692</v>
      </c>
      <c r="P619" s="44" t="e">
        <f ca="1">AVERAGE($L$4:L619)</f>
        <v>#N/A</v>
      </c>
      <c r="Q619" s="44" t="e">
        <f ca="1">P619 + 1.96 * _xlfn.STDEV.P($P$4:P619)/SQRT(COUNT($P$4:P619))</f>
        <v>#N/A</v>
      </c>
      <c r="R619" s="44" t="e">
        <f ca="1">P619 - 1.96 * _xlfn.STDEV.P($P$4:P619)/SQRT(COUNT($P$4:P619))</f>
        <v>#N/A</v>
      </c>
    </row>
    <row r="620" spans="1:18" ht="14.5" x14ac:dyDescent="0.35">
      <c r="A620" s="47">
        <v>617</v>
      </c>
      <c r="B620" s="48">
        <f t="shared" ca="1" si="72"/>
        <v>0.35734792770247298</v>
      </c>
      <c r="C620" s="49">
        <f ca="1">RANDBETWEEN(0,VLOOKUP($B620,IBusJSQ!$E$6:$G$24,3,TRUE))</f>
        <v>4</v>
      </c>
      <c r="D620" s="44">
        <f ca="1">RANDBETWEEN(0,VLOOKUP($B620,ItrainJSQ!$F$5:$G$9,2,TRUE))</f>
        <v>4</v>
      </c>
      <c r="E620" s="44" t="e">
        <f ca="1">RANDBETWEEN(0,VLOOKUP($B620,ItrainNP!$G$11:$G$16,2,TRUE))</f>
        <v>#N/A</v>
      </c>
      <c r="F620" s="44">
        <f t="shared" ca="1" si="73"/>
        <v>25</v>
      </c>
      <c r="G620" s="44">
        <f t="shared" ca="1" si="74"/>
        <v>8</v>
      </c>
      <c r="H620" s="44">
        <f t="shared" ca="1" si="75"/>
        <v>4</v>
      </c>
      <c r="I620" s="50">
        <f t="shared" ca="1" si="76"/>
        <v>0.37748681659136185</v>
      </c>
      <c r="J620" s="50" t="e">
        <f t="shared" ca="1" si="77"/>
        <v>#N/A</v>
      </c>
      <c r="K620" s="52">
        <f t="shared" ca="1" si="78"/>
        <v>28.999999999999979</v>
      </c>
      <c r="L620" s="52" t="e">
        <f t="shared" ca="1" si="79"/>
        <v>#N/A</v>
      </c>
      <c r="M620" s="44">
        <f ca="1">AVERAGE($K$4:K620)</f>
        <v>32.081037277147495</v>
      </c>
      <c r="N620" s="44">
        <f ca="1">M620 + 1.96 * _xlfn.STDEV.P($M$4:M620)/SQRT(COUNT($M$4:M620))</f>
        <v>32.110944604519602</v>
      </c>
      <c r="O620" s="44">
        <f ca="1">M620 - 1.96 * _xlfn.STDEV.P($M$4:M620)/SQRT(COUNT($M$4:M620))</f>
        <v>32.051129949775387</v>
      </c>
      <c r="P620" s="44" t="e">
        <f ca="1">AVERAGE($L$4:L620)</f>
        <v>#N/A</v>
      </c>
      <c r="Q620" s="44" t="e">
        <f ca="1">P620 + 1.96 * _xlfn.STDEV.P($P$4:P620)/SQRT(COUNT($P$4:P620))</f>
        <v>#N/A</v>
      </c>
      <c r="R620" s="44" t="e">
        <f ca="1">P620 - 1.96 * _xlfn.STDEV.P($P$4:P620)/SQRT(COUNT($P$4:P620))</f>
        <v>#N/A</v>
      </c>
    </row>
    <row r="621" spans="1:18" ht="14.5" x14ac:dyDescent="0.35">
      <c r="A621" s="47">
        <v>618</v>
      </c>
      <c r="B621" s="48">
        <f t="shared" ca="1" si="72"/>
        <v>0.70128380883940333</v>
      </c>
      <c r="C621" s="49">
        <f ca="1">RANDBETWEEN(0,VLOOKUP($B621,IBusJSQ!$E$6:$G$24,3,TRUE))</f>
        <v>2</v>
      </c>
      <c r="D621" s="44">
        <f ca="1">RANDBETWEEN(0,VLOOKUP($B621,ItrainJSQ!$F$5:$G$9,2,TRUE))</f>
        <v>0</v>
      </c>
      <c r="E621" s="44" t="e">
        <f ca="1">RANDBETWEEN(0,VLOOKUP($B621,ItrainNP!$G$11:$G$16,2,TRUE))</f>
        <v>#N/A</v>
      </c>
      <c r="F621" s="44">
        <f t="shared" ca="1" si="73"/>
        <v>26</v>
      </c>
      <c r="G621" s="44">
        <f t="shared" ca="1" si="74"/>
        <v>8</v>
      </c>
      <c r="H621" s="44">
        <f t="shared" ca="1" si="75"/>
        <v>5</v>
      </c>
      <c r="I621" s="50">
        <f t="shared" ca="1" si="76"/>
        <v>0.72072825328384782</v>
      </c>
      <c r="J621" s="50" t="e">
        <f t="shared" ca="1" si="77"/>
        <v>#N/A</v>
      </c>
      <c r="K621" s="52">
        <f t="shared" ca="1" si="78"/>
        <v>28.00000000000006</v>
      </c>
      <c r="L621" s="52" t="e">
        <f t="shared" ca="1" si="79"/>
        <v>#N/A</v>
      </c>
      <c r="M621" s="44">
        <f ca="1">AVERAGE($K$4:K621)</f>
        <v>32.074433656957936</v>
      </c>
      <c r="N621" s="44">
        <f ca="1">M621 + 1.96 * _xlfn.STDEV.P($M$4:M621)/SQRT(COUNT($M$4:M621))</f>
        <v>32.104299903709439</v>
      </c>
      <c r="O621" s="44">
        <f ca="1">M621 - 1.96 * _xlfn.STDEV.P($M$4:M621)/SQRT(COUNT($M$4:M621))</f>
        <v>32.044567410206433</v>
      </c>
      <c r="P621" s="44" t="e">
        <f ca="1">AVERAGE($L$4:L621)</f>
        <v>#N/A</v>
      </c>
      <c r="Q621" s="44" t="e">
        <f ca="1">P621 + 1.96 * _xlfn.STDEV.P($P$4:P621)/SQRT(COUNT($P$4:P621))</f>
        <v>#N/A</v>
      </c>
      <c r="R621" s="44" t="e">
        <f ca="1">P621 - 1.96 * _xlfn.STDEV.P($P$4:P621)/SQRT(COUNT($P$4:P621))</f>
        <v>#N/A</v>
      </c>
    </row>
    <row r="622" spans="1:18" ht="14.5" x14ac:dyDescent="0.35">
      <c r="A622" s="47">
        <v>619</v>
      </c>
      <c r="B622" s="48">
        <f t="shared" ca="1" si="72"/>
        <v>0.60502265493114737</v>
      </c>
      <c r="C622" s="49">
        <f ca="1">RANDBETWEEN(0,VLOOKUP($B622,IBusJSQ!$E$6:$G$24,3,TRUE))</f>
        <v>3</v>
      </c>
      <c r="D622" s="44">
        <f ca="1">RANDBETWEEN(0,VLOOKUP($B622,ItrainJSQ!$F$5:$G$9,2,TRUE))</f>
        <v>3</v>
      </c>
      <c r="E622" s="44" t="e">
        <f ca="1">RANDBETWEEN(0,VLOOKUP($B622,ItrainNP!$G$11:$G$16,2,TRUE))</f>
        <v>#N/A</v>
      </c>
      <c r="F622" s="44">
        <f t="shared" ca="1" si="73"/>
        <v>29</v>
      </c>
      <c r="G622" s="44">
        <f t="shared" ca="1" si="74"/>
        <v>7</v>
      </c>
      <c r="H622" s="44">
        <f t="shared" ca="1" si="75"/>
        <v>4</v>
      </c>
      <c r="I622" s="50">
        <f t="shared" ca="1" si="76"/>
        <v>0.62724487715336963</v>
      </c>
      <c r="J622" s="50" t="e">
        <f t="shared" ca="1" si="77"/>
        <v>#N/A</v>
      </c>
      <c r="K622" s="52">
        <f t="shared" ca="1" si="78"/>
        <v>32.000000000000043</v>
      </c>
      <c r="L622" s="52" t="e">
        <f t="shared" ca="1" si="79"/>
        <v>#N/A</v>
      </c>
      <c r="M622" s="44">
        <f ca="1">AVERAGE($K$4:K622)</f>
        <v>32.074313408723754</v>
      </c>
      <c r="N622" s="44">
        <f ca="1">M622 + 1.96 * _xlfn.STDEV.P($M$4:M622)/SQRT(COUNT($M$4:M622))</f>
        <v>32.104138690622932</v>
      </c>
      <c r="O622" s="44">
        <f ca="1">M622 - 1.96 * _xlfn.STDEV.P($M$4:M622)/SQRT(COUNT($M$4:M622))</f>
        <v>32.044488126824575</v>
      </c>
      <c r="P622" s="44" t="e">
        <f ca="1">AVERAGE($L$4:L622)</f>
        <v>#N/A</v>
      </c>
      <c r="Q622" s="44" t="e">
        <f ca="1">P622 + 1.96 * _xlfn.STDEV.P($P$4:P622)/SQRT(COUNT($P$4:P622))</f>
        <v>#N/A</v>
      </c>
      <c r="R622" s="44" t="e">
        <f ca="1">P622 - 1.96 * _xlfn.STDEV.P($P$4:P622)/SQRT(COUNT($P$4:P622))</f>
        <v>#N/A</v>
      </c>
    </row>
    <row r="623" spans="1:18" ht="14.5" x14ac:dyDescent="0.35">
      <c r="A623" s="47">
        <v>620</v>
      </c>
      <c r="B623" s="48">
        <f t="shared" ca="1" si="72"/>
        <v>0.91355338575982592</v>
      </c>
      <c r="C623" s="49">
        <f ca="1">RANDBETWEEN(0,VLOOKUP($B623,IBusJSQ!$E$6:$G$24,3,TRUE))</f>
        <v>14</v>
      </c>
      <c r="D623" s="44">
        <f ca="1">RANDBETWEEN(0,VLOOKUP($B623,ItrainJSQ!$F$5:$G$9,2,TRUE))</f>
        <v>25703</v>
      </c>
      <c r="E623" s="44" t="e">
        <f ca="1">RANDBETWEEN(0,VLOOKUP($B623,ItrainNP!$G$11:$G$16,2,TRUE))</f>
        <v>#N/A</v>
      </c>
      <c r="F623" s="44">
        <f t="shared" ca="1" si="73"/>
        <v>26</v>
      </c>
      <c r="G623" s="44">
        <f t="shared" ca="1" si="74"/>
        <v>7</v>
      </c>
      <c r="H623" s="44">
        <f t="shared" ca="1" si="75"/>
        <v>4</v>
      </c>
      <c r="I623" s="50">
        <f t="shared" ca="1" si="76"/>
        <v>0.94133116353760371</v>
      </c>
      <c r="J623" s="50" t="e">
        <f t="shared" ca="1" si="77"/>
        <v>#N/A</v>
      </c>
      <c r="K623" s="52">
        <f t="shared" ca="1" si="78"/>
        <v>40.000000000000014</v>
      </c>
      <c r="L623" s="52" t="e">
        <f t="shared" ca="1" si="79"/>
        <v>#N/A</v>
      </c>
      <c r="M623" s="44">
        <f ca="1">AVERAGE($K$4:K623)</f>
        <v>32.087096774193554</v>
      </c>
      <c r="N623" s="44">
        <f ca="1">M623 + 1.96 * _xlfn.STDEV.P($M$4:M623)/SQRT(COUNT($M$4:M623))</f>
        <v>32.116880334793436</v>
      </c>
      <c r="O623" s="44">
        <f ca="1">M623 - 1.96 * _xlfn.STDEV.P($M$4:M623)/SQRT(COUNT($M$4:M623))</f>
        <v>32.057313213593673</v>
      </c>
      <c r="P623" s="44" t="e">
        <f ca="1">AVERAGE($L$4:L623)</f>
        <v>#N/A</v>
      </c>
      <c r="Q623" s="44" t="e">
        <f ca="1">P623 + 1.96 * _xlfn.STDEV.P($P$4:P623)/SQRT(COUNT($P$4:P623))</f>
        <v>#N/A</v>
      </c>
      <c r="R623" s="44" t="e">
        <f ca="1">P623 - 1.96 * _xlfn.STDEV.P($P$4:P623)/SQRT(COUNT($P$4:P623))</f>
        <v>#N/A</v>
      </c>
    </row>
    <row r="624" spans="1:18" ht="14.5" x14ac:dyDescent="0.35">
      <c r="A624" s="47">
        <v>621</v>
      </c>
      <c r="B624" s="48">
        <f t="shared" ca="1" si="72"/>
        <v>0.6671661137069359</v>
      </c>
      <c r="C624" s="49">
        <f ca="1">RANDBETWEEN(0,VLOOKUP($B624,IBusJSQ!$E$6:$G$24,3,TRUE))</f>
        <v>0</v>
      </c>
      <c r="D624" s="44">
        <f ca="1">RANDBETWEEN(0,VLOOKUP($B624,ItrainJSQ!$F$5:$G$9,2,TRUE))</f>
        <v>2</v>
      </c>
      <c r="E624" s="44" t="e">
        <f ca="1">RANDBETWEEN(0,VLOOKUP($B624,ItrainNP!$G$11:$G$16,2,TRUE))</f>
        <v>#N/A</v>
      </c>
      <c r="F624" s="44">
        <f t="shared" ca="1" si="73"/>
        <v>27</v>
      </c>
      <c r="G624" s="44">
        <f t="shared" ca="1" si="74"/>
        <v>8</v>
      </c>
      <c r="H624" s="44">
        <f t="shared" ca="1" si="75"/>
        <v>4</v>
      </c>
      <c r="I624" s="50">
        <f t="shared" ca="1" si="76"/>
        <v>0.68591611370693595</v>
      </c>
      <c r="J624" s="50" t="e">
        <f t="shared" ca="1" si="77"/>
        <v>#N/A</v>
      </c>
      <c r="K624" s="52">
        <f t="shared" ca="1" si="78"/>
        <v>27.000000000000064</v>
      </c>
      <c r="L624" s="52" t="e">
        <f t="shared" ca="1" si="79"/>
        <v>#N/A</v>
      </c>
      <c r="M624" s="44">
        <f ca="1">AVERAGE($K$4:K624)</f>
        <v>32.078904991948477</v>
      </c>
      <c r="N624" s="44">
        <f ca="1">M624 + 1.96 * _xlfn.STDEV.P($M$4:M624)/SQRT(COUNT($M$4:M624))</f>
        <v>32.108647488832446</v>
      </c>
      <c r="O624" s="44">
        <f ca="1">M624 - 1.96 * _xlfn.STDEV.P($M$4:M624)/SQRT(COUNT($M$4:M624))</f>
        <v>32.049162495064508</v>
      </c>
      <c r="P624" s="44" t="e">
        <f ca="1">AVERAGE($L$4:L624)</f>
        <v>#N/A</v>
      </c>
      <c r="Q624" s="44" t="e">
        <f ca="1">P624 + 1.96 * _xlfn.STDEV.P($P$4:P624)/SQRT(COUNT($P$4:P624))</f>
        <v>#N/A</v>
      </c>
      <c r="R624" s="44" t="e">
        <f ca="1">P624 - 1.96 * _xlfn.STDEV.P($P$4:P624)/SQRT(COUNT($P$4:P624))</f>
        <v>#N/A</v>
      </c>
    </row>
    <row r="625" spans="1:18" ht="14.5" x14ac:dyDescent="0.35">
      <c r="A625" s="47">
        <v>622</v>
      </c>
      <c r="B625" s="48">
        <f t="shared" ca="1" si="72"/>
        <v>0.69667523751997207</v>
      </c>
      <c r="C625" s="49">
        <f ca="1">RANDBETWEEN(0,VLOOKUP($B625,IBusJSQ!$E$6:$G$24,3,TRUE))</f>
        <v>9</v>
      </c>
      <c r="D625" s="44">
        <f ca="1">RANDBETWEEN(0,VLOOKUP($B625,ItrainJSQ!$F$5:$G$9,2,TRUE))</f>
        <v>2</v>
      </c>
      <c r="E625" s="44" t="e">
        <f ca="1">RANDBETWEEN(0,VLOOKUP($B625,ItrainNP!$G$11:$G$16,2,TRUE))</f>
        <v>#N/A</v>
      </c>
      <c r="F625" s="44">
        <f t="shared" ca="1" si="73"/>
        <v>24</v>
      </c>
      <c r="G625" s="44">
        <f t="shared" ca="1" si="74"/>
        <v>7</v>
      </c>
      <c r="H625" s="44">
        <f t="shared" ca="1" si="75"/>
        <v>5</v>
      </c>
      <c r="I625" s="50">
        <f t="shared" ca="1" si="76"/>
        <v>0.71959190418663876</v>
      </c>
      <c r="J625" s="50" t="e">
        <f t="shared" ca="1" si="77"/>
        <v>#N/A</v>
      </c>
      <c r="K625" s="52">
        <f t="shared" ca="1" si="78"/>
        <v>33.000000000000043</v>
      </c>
      <c r="L625" s="52" t="e">
        <f t="shared" ca="1" si="79"/>
        <v>#N/A</v>
      </c>
      <c r="M625" s="44">
        <f ca="1">AVERAGE($K$4:K625)</f>
        <v>32.080385852090039</v>
      </c>
      <c r="N625" s="44">
        <f ca="1">M625 + 1.96 * _xlfn.STDEV.P($M$4:M625)/SQRT(COUNT($M$4:M625))</f>
        <v>32.110087293710713</v>
      </c>
      <c r="O625" s="44">
        <f ca="1">M625 - 1.96 * _xlfn.STDEV.P($M$4:M625)/SQRT(COUNT($M$4:M625))</f>
        <v>32.050684410469366</v>
      </c>
      <c r="P625" s="44" t="e">
        <f ca="1">AVERAGE($L$4:L625)</f>
        <v>#N/A</v>
      </c>
      <c r="Q625" s="44" t="e">
        <f ca="1">P625 + 1.96 * _xlfn.STDEV.P($P$4:P625)/SQRT(COUNT($P$4:P625))</f>
        <v>#N/A</v>
      </c>
      <c r="R625" s="44" t="e">
        <f ca="1">P625 - 1.96 * _xlfn.STDEV.P($P$4:P625)/SQRT(COUNT($P$4:P625))</f>
        <v>#N/A</v>
      </c>
    </row>
    <row r="626" spans="1:18" ht="14.5" x14ac:dyDescent="0.35">
      <c r="A626" s="47">
        <v>623</v>
      </c>
      <c r="B626" s="48">
        <f t="shared" ca="1" si="72"/>
        <v>0.60764023434814662</v>
      </c>
      <c r="C626" s="49">
        <f ca="1">RANDBETWEEN(0,VLOOKUP($B626,IBusJSQ!$E$6:$G$24,3,TRUE))</f>
        <v>1</v>
      </c>
      <c r="D626" s="44">
        <f ca="1">RANDBETWEEN(0,VLOOKUP($B626,ItrainJSQ!$F$5:$G$9,2,TRUE))</f>
        <v>1</v>
      </c>
      <c r="E626" s="44" t="e">
        <f ca="1">RANDBETWEEN(0,VLOOKUP($B626,ItrainNP!$G$11:$G$16,2,TRUE))</f>
        <v>#N/A</v>
      </c>
      <c r="F626" s="44">
        <f t="shared" ca="1" si="73"/>
        <v>28</v>
      </c>
      <c r="G626" s="44">
        <f t="shared" ca="1" si="74"/>
        <v>7</v>
      </c>
      <c r="H626" s="44">
        <f t="shared" ca="1" si="75"/>
        <v>5</v>
      </c>
      <c r="I626" s="50">
        <f t="shared" ca="1" si="76"/>
        <v>0.62777912323703555</v>
      </c>
      <c r="J626" s="50" t="e">
        <f t="shared" ca="1" si="77"/>
        <v>#N/A</v>
      </c>
      <c r="K626" s="52">
        <f t="shared" ca="1" si="78"/>
        <v>29.000000000000057</v>
      </c>
      <c r="L626" s="52" t="e">
        <f t="shared" ca="1" si="79"/>
        <v>#N/A</v>
      </c>
      <c r="M626" s="44">
        <f ca="1">AVERAGE($K$4:K626)</f>
        <v>32.075441412520071</v>
      </c>
      <c r="N626" s="44">
        <f ca="1">M626 + 1.96 * _xlfn.STDEV.P($M$4:M626)/SQRT(COUNT($M$4:M626))</f>
        <v>32.105102242588302</v>
      </c>
      <c r="O626" s="44">
        <f ca="1">M626 - 1.96 * _xlfn.STDEV.P($M$4:M626)/SQRT(COUNT($M$4:M626))</f>
        <v>32.04578058245184</v>
      </c>
      <c r="P626" s="44" t="e">
        <f ca="1">AVERAGE($L$4:L626)</f>
        <v>#N/A</v>
      </c>
      <c r="Q626" s="44" t="e">
        <f ca="1">P626 + 1.96 * _xlfn.STDEV.P($P$4:P626)/SQRT(COUNT($P$4:P626))</f>
        <v>#N/A</v>
      </c>
      <c r="R626" s="44" t="e">
        <f ca="1">P626 - 1.96 * _xlfn.STDEV.P($P$4:P626)/SQRT(COUNT($P$4:P626))</f>
        <v>#N/A</v>
      </c>
    </row>
    <row r="627" spans="1:18" ht="14.5" x14ac:dyDescent="0.35">
      <c r="A627" s="47">
        <v>624</v>
      </c>
      <c r="B627" s="48">
        <f t="shared" ca="1" si="72"/>
        <v>0.79891587871064507</v>
      </c>
      <c r="C627" s="49">
        <f ca="1">RANDBETWEEN(0,VLOOKUP($B627,IBusJSQ!$E$6:$G$24,3,TRUE))</f>
        <v>11</v>
      </c>
      <c r="D627" s="44">
        <f ca="1">RANDBETWEEN(0,VLOOKUP($B627,ItrainJSQ!$F$5:$G$9,2,TRUE))</f>
        <v>30671</v>
      </c>
      <c r="E627" s="44" t="e">
        <f ca="1">RANDBETWEEN(0,VLOOKUP($B627,ItrainNP!$G$11:$G$16,2,TRUE))</f>
        <v>#N/A</v>
      </c>
      <c r="F627" s="44">
        <f t="shared" ca="1" si="73"/>
        <v>25</v>
      </c>
      <c r="G627" s="44">
        <f t="shared" ca="1" si="74"/>
        <v>7</v>
      </c>
      <c r="H627" s="44">
        <f t="shared" ca="1" si="75"/>
        <v>5</v>
      </c>
      <c r="I627" s="50">
        <f t="shared" ca="1" si="76"/>
        <v>0.82391587871064509</v>
      </c>
      <c r="J627" s="50" t="e">
        <f t="shared" ca="1" si="77"/>
        <v>#N/A</v>
      </c>
      <c r="K627" s="52">
        <f t="shared" ca="1" si="78"/>
        <v>36.000000000000028</v>
      </c>
      <c r="L627" s="52" t="e">
        <f t="shared" ca="1" si="79"/>
        <v>#N/A</v>
      </c>
      <c r="M627" s="44">
        <f ca="1">AVERAGE($K$4:K627)</f>
        <v>32.081730769230774</v>
      </c>
      <c r="N627" s="44">
        <f ca="1">M627 + 1.96 * _xlfn.STDEV.P($M$4:M627)/SQRT(COUNT($M$4:M627))</f>
        <v>32.111350670249585</v>
      </c>
      <c r="O627" s="44">
        <f ca="1">M627 - 1.96 * _xlfn.STDEV.P($M$4:M627)/SQRT(COUNT($M$4:M627))</f>
        <v>32.052110868211962</v>
      </c>
      <c r="P627" s="44" t="e">
        <f ca="1">AVERAGE($L$4:L627)</f>
        <v>#N/A</v>
      </c>
      <c r="Q627" s="44" t="e">
        <f ca="1">P627 + 1.96 * _xlfn.STDEV.P($P$4:P627)/SQRT(COUNT($P$4:P627))</f>
        <v>#N/A</v>
      </c>
      <c r="R627" s="44" t="e">
        <f ca="1">P627 - 1.96 * _xlfn.STDEV.P($P$4:P627)/SQRT(COUNT($P$4:P627))</f>
        <v>#N/A</v>
      </c>
    </row>
    <row r="628" spans="1:18" ht="14.5" x14ac:dyDescent="0.35">
      <c r="A628" s="47">
        <v>625</v>
      </c>
      <c r="B628" s="48">
        <f t="shared" ca="1" si="72"/>
        <v>0.91556475494823109</v>
      </c>
      <c r="C628" s="49">
        <f ca="1">RANDBETWEEN(0,VLOOKUP($B628,IBusJSQ!$E$6:$G$24,3,TRUE))</f>
        <v>4</v>
      </c>
      <c r="D628" s="44">
        <f ca="1">RANDBETWEEN(0,VLOOKUP($B628,ItrainJSQ!$F$5:$G$9,2,TRUE))</f>
        <v>38583</v>
      </c>
      <c r="E628" s="44" t="e">
        <f ca="1">RANDBETWEEN(0,VLOOKUP($B628,ItrainNP!$G$11:$G$16,2,TRUE))</f>
        <v>#N/A</v>
      </c>
      <c r="F628" s="44">
        <f t="shared" ca="1" si="73"/>
        <v>26</v>
      </c>
      <c r="G628" s="44">
        <f t="shared" ca="1" si="74"/>
        <v>8</v>
      </c>
      <c r="H628" s="44">
        <f t="shared" ca="1" si="75"/>
        <v>5</v>
      </c>
      <c r="I628" s="50">
        <f t="shared" ca="1" si="76"/>
        <v>0.93639808828156446</v>
      </c>
      <c r="J628" s="50" t="e">
        <f t="shared" ca="1" si="77"/>
        <v>#N/A</v>
      </c>
      <c r="K628" s="52">
        <f t="shared" ca="1" si="78"/>
        <v>30.000000000000053</v>
      </c>
      <c r="L628" s="52" t="e">
        <f t="shared" ca="1" si="79"/>
        <v>#N/A</v>
      </c>
      <c r="M628" s="44">
        <f ca="1">AVERAGE($K$4:K628)</f>
        <v>32.078400000000009</v>
      </c>
      <c r="N628" s="44">
        <f ca="1">M628 + 1.96 * _xlfn.STDEV.P($M$4:M628)/SQRT(COUNT($M$4:M628))</f>
        <v>32.107979302205372</v>
      </c>
      <c r="O628" s="44">
        <f ca="1">M628 - 1.96 * _xlfn.STDEV.P($M$4:M628)/SQRT(COUNT($M$4:M628))</f>
        <v>32.048820697794646</v>
      </c>
      <c r="P628" s="44" t="e">
        <f ca="1">AVERAGE($L$4:L628)</f>
        <v>#N/A</v>
      </c>
      <c r="Q628" s="44" t="e">
        <f ca="1">P628 + 1.96 * _xlfn.STDEV.P($P$4:P628)/SQRT(COUNT($P$4:P628))</f>
        <v>#N/A</v>
      </c>
      <c r="R628" s="44" t="e">
        <f ca="1">P628 - 1.96 * _xlfn.STDEV.P($P$4:P628)/SQRT(COUNT($P$4:P628))</f>
        <v>#N/A</v>
      </c>
    </row>
    <row r="629" spans="1:18" ht="14.5" x14ac:dyDescent="0.35">
      <c r="A629" s="47">
        <v>626</v>
      </c>
      <c r="B629" s="48">
        <f t="shared" ca="1" si="72"/>
        <v>0.33613890609159031</v>
      </c>
      <c r="C629" s="49">
        <f ca="1">RANDBETWEEN(0,VLOOKUP($B629,IBusJSQ!$E$6:$G$24,3,TRUE))</f>
        <v>1</v>
      </c>
      <c r="D629" s="44">
        <f ca="1">RANDBETWEEN(0,VLOOKUP($B629,ItrainJSQ!$F$5:$G$9,2,TRUE))</f>
        <v>4</v>
      </c>
      <c r="E629" s="44" t="e">
        <f ca="1">RANDBETWEEN(0,VLOOKUP($B629,ItrainNP!$G$11:$G$16,2,TRUE))</f>
        <v>#N/A</v>
      </c>
      <c r="F629" s="44">
        <f t="shared" ca="1" si="73"/>
        <v>25</v>
      </c>
      <c r="G629" s="44">
        <f t="shared" ca="1" si="74"/>
        <v>7</v>
      </c>
      <c r="H629" s="44">
        <f t="shared" ca="1" si="75"/>
        <v>4</v>
      </c>
      <c r="I629" s="50">
        <f t="shared" ca="1" si="76"/>
        <v>0.35419446164714585</v>
      </c>
      <c r="J629" s="50" t="e">
        <f t="shared" ca="1" si="77"/>
        <v>#N/A</v>
      </c>
      <c r="K629" s="52">
        <f t="shared" ca="1" si="78"/>
        <v>25.999999999999986</v>
      </c>
      <c r="L629" s="52" t="e">
        <f t="shared" ca="1" si="79"/>
        <v>#N/A</v>
      </c>
      <c r="M629" s="44">
        <f ca="1">AVERAGE($K$4:K629)</f>
        <v>32.068690095846648</v>
      </c>
      <c r="N629" s="44">
        <f ca="1">M629 + 1.96 * _xlfn.STDEV.P($M$4:M629)/SQRT(COUNT($M$4:M629))</f>
        <v>32.098229571146547</v>
      </c>
      <c r="O629" s="44">
        <f ca="1">M629 - 1.96 * _xlfn.STDEV.P($M$4:M629)/SQRT(COUNT($M$4:M629))</f>
        <v>32.039150620546749</v>
      </c>
      <c r="P629" s="44" t="e">
        <f ca="1">AVERAGE($L$4:L629)</f>
        <v>#N/A</v>
      </c>
      <c r="Q629" s="44" t="e">
        <f ca="1">P629 + 1.96 * _xlfn.STDEV.P($P$4:P629)/SQRT(COUNT($P$4:P629))</f>
        <v>#N/A</v>
      </c>
      <c r="R629" s="44" t="e">
        <f ca="1">P629 - 1.96 * _xlfn.STDEV.P($P$4:P629)/SQRT(COUNT($P$4:P629))</f>
        <v>#N/A</v>
      </c>
    </row>
    <row r="630" spans="1:18" ht="14.5" x14ac:dyDescent="0.35">
      <c r="A630" s="47">
        <v>627</v>
      </c>
      <c r="B630" s="48">
        <f t="shared" ca="1" si="72"/>
        <v>0.3511075909789857</v>
      </c>
      <c r="C630" s="49">
        <f ca="1">RANDBETWEEN(0,VLOOKUP($B630,IBusJSQ!$E$6:$G$24,3,TRUE))</f>
        <v>3</v>
      </c>
      <c r="D630" s="44">
        <f ca="1">RANDBETWEEN(0,VLOOKUP($B630,ItrainJSQ!$F$5:$G$9,2,TRUE))</f>
        <v>0</v>
      </c>
      <c r="E630" s="44" t="e">
        <f ca="1">RANDBETWEEN(0,VLOOKUP($B630,ItrainNP!$G$11:$G$16,2,TRUE))</f>
        <v>#N/A</v>
      </c>
      <c r="F630" s="44">
        <f t="shared" ca="1" si="73"/>
        <v>25</v>
      </c>
      <c r="G630" s="44">
        <f t="shared" ca="1" si="74"/>
        <v>8</v>
      </c>
      <c r="H630" s="44">
        <f t="shared" ca="1" si="75"/>
        <v>4</v>
      </c>
      <c r="I630" s="50">
        <f t="shared" ca="1" si="76"/>
        <v>0.37055203542343013</v>
      </c>
      <c r="J630" s="50" t="e">
        <f t="shared" ca="1" si="77"/>
        <v>#N/A</v>
      </c>
      <c r="K630" s="52">
        <f t="shared" ca="1" si="78"/>
        <v>27.999999999999979</v>
      </c>
      <c r="L630" s="52" t="e">
        <f t="shared" ca="1" si="79"/>
        <v>#N/A</v>
      </c>
      <c r="M630" s="44">
        <f ca="1">AVERAGE($K$4:K630)</f>
        <v>32.062200956937808</v>
      </c>
      <c r="N630" s="44">
        <f ca="1">M630 + 1.96 * _xlfn.STDEV.P($M$4:M630)/SQRT(COUNT($M$4:M630))</f>
        <v>32.091701167401681</v>
      </c>
      <c r="O630" s="44">
        <f ca="1">M630 - 1.96 * _xlfn.STDEV.P($M$4:M630)/SQRT(COUNT($M$4:M630))</f>
        <v>32.032700746473935</v>
      </c>
      <c r="P630" s="44" t="e">
        <f ca="1">AVERAGE($L$4:L630)</f>
        <v>#N/A</v>
      </c>
      <c r="Q630" s="44" t="e">
        <f ca="1">P630 + 1.96 * _xlfn.STDEV.P($P$4:P630)/SQRT(COUNT($P$4:P630))</f>
        <v>#N/A</v>
      </c>
      <c r="R630" s="44" t="e">
        <f ca="1">P630 - 1.96 * _xlfn.STDEV.P($P$4:P630)/SQRT(COUNT($P$4:P630))</f>
        <v>#N/A</v>
      </c>
    </row>
    <row r="631" spans="1:18" ht="14.5" x14ac:dyDescent="0.35">
      <c r="A631" s="47">
        <v>628</v>
      </c>
      <c r="B631" s="48">
        <f t="shared" ca="1" si="72"/>
        <v>0.54461516866095383</v>
      </c>
      <c r="C631" s="49">
        <f ca="1">RANDBETWEEN(0,VLOOKUP($B631,IBusJSQ!$E$6:$G$24,3,TRUE))</f>
        <v>2</v>
      </c>
      <c r="D631" s="44">
        <f ca="1">RANDBETWEEN(0,VLOOKUP($B631,ItrainJSQ!$F$5:$G$9,2,TRUE))</f>
        <v>4</v>
      </c>
      <c r="E631" s="44" t="e">
        <f ca="1">RANDBETWEEN(0,VLOOKUP($B631,ItrainNP!$G$11:$G$16,2,TRUE))</f>
        <v>#N/A</v>
      </c>
      <c r="F631" s="44">
        <f t="shared" ca="1" si="73"/>
        <v>29</v>
      </c>
      <c r="G631" s="44">
        <f t="shared" ca="1" si="74"/>
        <v>8</v>
      </c>
      <c r="H631" s="44">
        <f t="shared" ca="1" si="75"/>
        <v>4</v>
      </c>
      <c r="I631" s="50">
        <f t="shared" ca="1" si="76"/>
        <v>0.56614294643873164</v>
      </c>
      <c r="J631" s="50" t="e">
        <f t="shared" ca="1" si="77"/>
        <v>#N/A</v>
      </c>
      <c r="K631" s="52">
        <f t="shared" ca="1" si="78"/>
        <v>31.00000000000005</v>
      </c>
      <c r="L631" s="52" t="e">
        <f t="shared" ca="1" si="79"/>
        <v>#N/A</v>
      </c>
      <c r="M631" s="44">
        <f ca="1">AVERAGE($K$4:K631)</f>
        <v>32.060509554140133</v>
      </c>
      <c r="N631" s="44">
        <f ca="1">M631 + 1.96 * _xlfn.STDEV.P($M$4:M631)/SQRT(COUNT($M$4:M631))</f>
        <v>32.089970719692253</v>
      </c>
      <c r="O631" s="44">
        <f ca="1">M631 - 1.96 * _xlfn.STDEV.P($M$4:M631)/SQRT(COUNT($M$4:M631))</f>
        <v>32.031048388588012</v>
      </c>
      <c r="P631" s="44" t="e">
        <f ca="1">AVERAGE($L$4:L631)</f>
        <v>#N/A</v>
      </c>
      <c r="Q631" s="44" t="e">
        <f ca="1">P631 + 1.96 * _xlfn.STDEV.P($P$4:P631)/SQRT(COUNT($P$4:P631))</f>
        <v>#N/A</v>
      </c>
      <c r="R631" s="44" t="e">
        <f ca="1">P631 - 1.96 * _xlfn.STDEV.P($P$4:P631)/SQRT(COUNT($P$4:P631))</f>
        <v>#N/A</v>
      </c>
    </row>
    <row r="632" spans="1:18" ht="14.5" x14ac:dyDescent="0.35">
      <c r="A632" s="47">
        <v>629</v>
      </c>
      <c r="B632" s="48">
        <f t="shared" ca="1" si="72"/>
        <v>0.55068953878741145</v>
      </c>
      <c r="C632" s="49">
        <f ca="1">RANDBETWEEN(0,VLOOKUP($B632,IBusJSQ!$E$6:$G$24,3,TRUE))</f>
        <v>9</v>
      </c>
      <c r="D632" s="44">
        <f ca="1">RANDBETWEEN(0,VLOOKUP($B632,ItrainJSQ!$F$5:$G$9,2,TRUE))</f>
        <v>3</v>
      </c>
      <c r="E632" s="44" t="e">
        <f ca="1">RANDBETWEEN(0,VLOOKUP($B632,ItrainNP!$G$11:$G$16,2,TRUE))</f>
        <v>#N/A</v>
      </c>
      <c r="F632" s="44">
        <f t="shared" ca="1" si="73"/>
        <v>29</v>
      </c>
      <c r="G632" s="44">
        <f t="shared" ca="1" si="74"/>
        <v>8</v>
      </c>
      <c r="H632" s="44">
        <f t="shared" ca="1" si="75"/>
        <v>4</v>
      </c>
      <c r="I632" s="50">
        <f t="shared" ca="1" si="76"/>
        <v>0.57707842767630035</v>
      </c>
      <c r="J632" s="50" t="e">
        <f t="shared" ca="1" si="77"/>
        <v>#N/A</v>
      </c>
      <c r="K632" s="52">
        <f t="shared" ca="1" si="78"/>
        <v>38.000000000000028</v>
      </c>
      <c r="L632" s="52" t="e">
        <f t="shared" ca="1" si="79"/>
        <v>#N/A</v>
      </c>
      <c r="M632" s="44">
        <f ca="1">AVERAGE($K$4:K632)</f>
        <v>32.069952305246431</v>
      </c>
      <c r="N632" s="44">
        <f ca="1">M632 + 1.96 * _xlfn.STDEV.P($M$4:M632)/SQRT(COUNT($M$4:M632))</f>
        <v>32.099373856581337</v>
      </c>
      <c r="O632" s="44">
        <f ca="1">M632 - 1.96 * _xlfn.STDEV.P($M$4:M632)/SQRT(COUNT($M$4:M632))</f>
        <v>32.040530753911526</v>
      </c>
      <c r="P632" s="44" t="e">
        <f ca="1">AVERAGE($L$4:L632)</f>
        <v>#N/A</v>
      </c>
      <c r="Q632" s="44" t="e">
        <f ca="1">P632 + 1.96 * _xlfn.STDEV.P($P$4:P632)/SQRT(COUNT($P$4:P632))</f>
        <v>#N/A</v>
      </c>
      <c r="R632" s="44" t="e">
        <f ca="1">P632 - 1.96 * _xlfn.STDEV.P($P$4:P632)/SQRT(COUNT($P$4:P632))</f>
        <v>#N/A</v>
      </c>
    </row>
    <row r="633" spans="1:18" ht="14.5" x14ac:dyDescent="0.35">
      <c r="A633" s="47">
        <v>630</v>
      </c>
      <c r="B633" s="48">
        <f t="shared" ca="1" si="72"/>
        <v>0.83670342782414986</v>
      </c>
      <c r="C633" s="49">
        <f ca="1">RANDBETWEEN(0,VLOOKUP($B633,IBusJSQ!$E$6:$G$24,3,TRUE))</f>
        <v>14</v>
      </c>
      <c r="D633" s="44">
        <f ca="1">RANDBETWEEN(0,VLOOKUP($B633,ItrainJSQ!$F$5:$G$9,2,TRUE))</f>
        <v>27212</v>
      </c>
      <c r="E633" s="44" t="e">
        <f ca="1">RANDBETWEEN(0,VLOOKUP($B633,ItrainNP!$G$11:$G$16,2,TRUE))</f>
        <v>#N/A</v>
      </c>
      <c r="F633" s="44">
        <f t="shared" ca="1" si="73"/>
        <v>29</v>
      </c>
      <c r="G633" s="44">
        <f t="shared" ca="1" si="74"/>
        <v>7</v>
      </c>
      <c r="H633" s="44">
        <f t="shared" ca="1" si="75"/>
        <v>4</v>
      </c>
      <c r="I633" s="50">
        <f t="shared" ca="1" si="76"/>
        <v>0.86656453893526098</v>
      </c>
      <c r="J633" s="50" t="e">
        <f t="shared" ca="1" si="77"/>
        <v>#N/A</v>
      </c>
      <c r="K633" s="52">
        <f t="shared" ca="1" si="78"/>
        <v>43.000000000000007</v>
      </c>
      <c r="L633" s="52" t="e">
        <f t="shared" ca="1" si="79"/>
        <v>#N/A</v>
      </c>
      <c r="M633" s="44">
        <f ca="1">AVERAGE($K$4:K633)</f>
        <v>32.087301587301596</v>
      </c>
      <c r="N633" s="44">
        <f ca="1">M633 + 1.96 * _xlfn.STDEV.P($M$4:M633)/SQRT(COUNT($M$4:M633))</f>
        <v>32.116682482117653</v>
      </c>
      <c r="O633" s="44">
        <f ca="1">M633 - 1.96 * _xlfn.STDEV.P($M$4:M633)/SQRT(COUNT($M$4:M633))</f>
        <v>32.057920692485538</v>
      </c>
      <c r="P633" s="44" t="e">
        <f ca="1">AVERAGE($L$4:L633)</f>
        <v>#N/A</v>
      </c>
      <c r="Q633" s="44" t="e">
        <f ca="1">P633 + 1.96 * _xlfn.STDEV.P($P$4:P633)/SQRT(COUNT($P$4:P633))</f>
        <v>#N/A</v>
      </c>
      <c r="R633" s="44" t="e">
        <f ca="1">P633 - 1.96 * _xlfn.STDEV.P($P$4:P633)/SQRT(COUNT($P$4:P633))</f>
        <v>#N/A</v>
      </c>
    </row>
    <row r="634" spans="1:18" ht="14.5" x14ac:dyDescent="0.35">
      <c r="A634" s="47">
        <v>631</v>
      </c>
      <c r="B634" s="48">
        <f t="shared" ca="1" si="72"/>
        <v>0.53798825141586337</v>
      </c>
      <c r="C634" s="49">
        <f ca="1">RANDBETWEEN(0,VLOOKUP($B634,IBusJSQ!$E$6:$G$24,3,TRUE))</f>
        <v>2</v>
      </c>
      <c r="D634" s="44">
        <f ca="1">RANDBETWEEN(0,VLOOKUP($B634,ItrainJSQ!$F$5:$G$9,2,TRUE))</f>
        <v>4</v>
      </c>
      <c r="E634" s="44" t="e">
        <f ca="1">RANDBETWEEN(0,VLOOKUP($B634,ItrainNP!$G$11:$G$16,2,TRUE))</f>
        <v>#N/A</v>
      </c>
      <c r="F634" s="44">
        <f t="shared" ca="1" si="73"/>
        <v>24</v>
      </c>
      <c r="G634" s="44">
        <f t="shared" ca="1" si="74"/>
        <v>8</v>
      </c>
      <c r="H634" s="44">
        <f t="shared" ca="1" si="75"/>
        <v>5</v>
      </c>
      <c r="I634" s="50">
        <f t="shared" ca="1" si="76"/>
        <v>0.55604380697141897</v>
      </c>
      <c r="J634" s="50" t="e">
        <f t="shared" ca="1" si="77"/>
        <v>#N/A</v>
      </c>
      <c r="K634" s="52">
        <f t="shared" ca="1" si="78"/>
        <v>26.000000000000068</v>
      </c>
      <c r="L634" s="52" t="e">
        <f t="shared" ca="1" si="79"/>
        <v>#N/A</v>
      </c>
      <c r="M634" s="44">
        <f ca="1">AVERAGE($K$4:K634)</f>
        <v>32.077654516640258</v>
      </c>
      <c r="N634" s="44">
        <f ca="1">M634 + 1.96 * _xlfn.STDEV.P($M$4:M634)/SQRT(COUNT($M$4:M634))</f>
        <v>32.106995484935425</v>
      </c>
      <c r="O634" s="44">
        <f ca="1">M634 - 1.96 * _xlfn.STDEV.P($M$4:M634)/SQRT(COUNT($M$4:M634))</f>
        <v>32.048313548345092</v>
      </c>
      <c r="P634" s="44" t="e">
        <f ca="1">AVERAGE($L$4:L634)</f>
        <v>#N/A</v>
      </c>
      <c r="Q634" s="44" t="e">
        <f ca="1">P634 + 1.96 * _xlfn.STDEV.P($P$4:P634)/SQRT(COUNT($P$4:P634))</f>
        <v>#N/A</v>
      </c>
      <c r="R634" s="44" t="e">
        <f ca="1">P634 - 1.96 * _xlfn.STDEV.P($P$4:P634)/SQRT(COUNT($P$4:P634))</f>
        <v>#N/A</v>
      </c>
    </row>
    <row r="635" spans="1:18" ht="14.5" x14ac:dyDescent="0.35">
      <c r="A635" s="47">
        <v>632</v>
      </c>
      <c r="B635" s="48">
        <f t="shared" ca="1" si="72"/>
        <v>0.84353287649479225</v>
      </c>
      <c r="C635" s="49">
        <f ca="1">RANDBETWEEN(0,VLOOKUP($B635,IBusJSQ!$E$6:$G$24,3,TRUE))</f>
        <v>15</v>
      </c>
      <c r="D635" s="44">
        <f ca="1">RANDBETWEEN(0,VLOOKUP($B635,ItrainJSQ!$F$5:$G$9,2,TRUE))</f>
        <v>25921</v>
      </c>
      <c r="E635" s="44" t="e">
        <f ca="1">RANDBETWEEN(0,VLOOKUP($B635,ItrainNP!$G$11:$G$16,2,TRUE))</f>
        <v>#N/A</v>
      </c>
      <c r="F635" s="44">
        <f t="shared" ca="1" si="73"/>
        <v>28</v>
      </c>
      <c r="G635" s="44">
        <f t="shared" ca="1" si="74"/>
        <v>7</v>
      </c>
      <c r="H635" s="44">
        <f t="shared" ca="1" si="75"/>
        <v>4</v>
      </c>
      <c r="I635" s="50">
        <f t="shared" ca="1" si="76"/>
        <v>0.87339398760590337</v>
      </c>
      <c r="J635" s="50" t="e">
        <f t="shared" ca="1" si="77"/>
        <v>#N/A</v>
      </c>
      <c r="K635" s="52">
        <f t="shared" ca="1" si="78"/>
        <v>43.000000000000007</v>
      </c>
      <c r="L635" s="52" t="e">
        <f t="shared" ca="1" si="79"/>
        <v>#N/A</v>
      </c>
      <c r="M635" s="44">
        <f ca="1">AVERAGE($K$4:K635)</f>
        <v>32.094936708860764</v>
      </c>
      <c r="N635" s="44">
        <f ca="1">M635 + 1.96 * _xlfn.STDEV.P($M$4:M635)/SQRT(COUNT($M$4:M635))</f>
        <v>32.124236766576779</v>
      </c>
      <c r="O635" s="44">
        <f ca="1">M635 - 1.96 * _xlfn.STDEV.P($M$4:M635)/SQRT(COUNT($M$4:M635))</f>
        <v>32.06563665114475</v>
      </c>
      <c r="P635" s="44" t="e">
        <f ca="1">AVERAGE($L$4:L635)</f>
        <v>#N/A</v>
      </c>
      <c r="Q635" s="44" t="e">
        <f ca="1">P635 + 1.96 * _xlfn.STDEV.P($P$4:P635)/SQRT(COUNT($P$4:P635))</f>
        <v>#N/A</v>
      </c>
      <c r="R635" s="44" t="e">
        <f ca="1">P635 - 1.96 * _xlfn.STDEV.P($P$4:P635)/SQRT(COUNT($P$4:P635))</f>
        <v>#N/A</v>
      </c>
    </row>
    <row r="636" spans="1:18" ht="14.5" x14ac:dyDescent="0.35">
      <c r="A636" s="47">
        <v>633</v>
      </c>
      <c r="B636" s="48">
        <f t="shared" ca="1" si="72"/>
        <v>0.82316181509418462</v>
      </c>
      <c r="C636" s="49">
        <f ca="1">RANDBETWEEN(0,VLOOKUP($B636,IBusJSQ!$E$6:$G$24,3,TRUE))</f>
        <v>13</v>
      </c>
      <c r="D636" s="44">
        <f ca="1">RANDBETWEEN(0,VLOOKUP($B636,ItrainJSQ!$F$5:$G$9,2,TRUE))</f>
        <v>9763</v>
      </c>
      <c r="E636" s="44" t="e">
        <f ca="1">RANDBETWEEN(0,VLOOKUP($B636,ItrainNP!$G$11:$G$16,2,TRUE))</f>
        <v>#N/A</v>
      </c>
      <c r="F636" s="44">
        <f t="shared" ca="1" si="73"/>
        <v>26</v>
      </c>
      <c r="G636" s="44">
        <f t="shared" ca="1" si="74"/>
        <v>7</v>
      </c>
      <c r="H636" s="44">
        <f t="shared" ca="1" si="75"/>
        <v>4</v>
      </c>
      <c r="I636" s="50">
        <f t="shared" ca="1" si="76"/>
        <v>0.85024514842751797</v>
      </c>
      <c r="J636" s="50" t="e">
        <f t="shared" ca="1" si="77"/>
        <v>#N/A</v>
      </c>
      <c r="K636" s="52">
        <f t="shared" ca="1" si="78"/>
        <v>39.000000000000021</v>
      </c>
      <c r="L636" s="52" t="e">
        <f t="shared" ca="1" si="79"/>
        <v>#N/A</v>
      </c>
      <c r="M636" s="44">
        <f ca="1">AVERAGE($K$4:K636)</f>
        <v>32.105845181674574</v>
      </c>
      <c r="N636" s="44">
        <f ca="1">M636 + 1.96 * _xlfn.STDEV.P($M$4:M636)/SQRT(COUNT($M$4:M636))</f>
        <v>32.135103805461618</v>
      </c>
      <c r="O636" s="44">
        <f ca="1">M636 - 1.96 * _xlfn.STDEV.P($M$4:M636)/SQRT(COUNT($M$4:M636))</f>
        <v>32.076586557887531</v>
      </c>
      <c r="P636" s="44" t="e">
        <f ca="1">AVERAGE($L$4:L636)</f>
        <v>#N/A</v>
      </c>
      <c r="Q636" s="44" t="e">
        <f ca="1">P636 + 1.96 * _xlfn.STDEV.P($P$4:P636)/SQRT(COUNT($P$4:P636))</f>
        <v>#N/A</v>
      </c>
      <c r="R636" s="44" t="e">
        <f ca="1">P636 - 1.96 * _xlfn.STDEV.P($P$4:P636)/SQRT(COUNT($P$4:P636))</f>
        <v>#N/A</v>
      </c>
    </row>
    <row r="637" spans="1:18" ht="14.5" x14ac:dyDescent="0.35">
      <c r="A637" s="47">
        <v>634</v>
      </c>
      <c r="B637" s="48">
        <f t="shared" ca="1" si="72"/>
        <v>0.63590574366891772</v>
      </c>
      <c r="C637" s="49">
        <f ca="1">RANDBETWEEN(0,VLOOKUP($B637,IBusJSQ!$E$6:$G$24,3,TRUE))</f>
        <v>0</v>
      </c>
      <c r="D637" s="44">
        <f ca="1">RANDBETWEEN(0,VLOOKUP($B637,ItrainJSQ!$F$5:$G$9,2,TRUE))</f>
        <v>2</v>
      </c>
      <c r="E637" s="44" t="e">
        <f ca="1">RANDBETWEEN(0,VLOOKUP($B637,ItrainNP!$G$11:$G$16,2,TRUE))</f>
        <v>#N/A</v>
      </c>
      <c r="F637" s="44">
        <f t="shared" ca="1" si="73"/>
        <v>29</v>
      </c>
      <c r="G637" s="44">
        <f t="shared" ca="1" si="74"/>
        <v>8</v>
      </c>
      <c r="H637" s="44">
        <f t="shared" ca="1" si="75"/>
        <v>5</v>
      </c>
      <c r="I637" s="50">
        <f t="shared" ca="1" si="76"/>
        <v>0.65604463255780665</v>
      </c>
      <c r="J637" s="50" t="e">
        <f t="shared" ca="1" si="77"/>
        <v>#N/A</v>
      </c>
      <c r="K637" s="52">
        <f t="shared" ca="1" si="78"/>
        <v>29.000000000000057</v>
      </c>
      <c r="L637" s="52" t="e">
        <f t="shared" ca="1" si="79"/>
        <v>#N/A</v>
      </c>
      <c r="M637" s="44">
        <f ca="1">AVERAGE($K$4:K637)</f>
        <v>32.100946372239754</v>
      </c>
      <c r="N637" s="44">
        <f ca="1">M637 + 1.96 * _xlfn.STDEV.P($M$4:M637)/SQRT(COUNT($M$4:M637))</f>
        <v>32.130163955780112</v>
      </c>
      <c r="O637" s="44">
        <f ca="1">M637 - 1.96 * _xlfn.STDEV.P($M$4:M637)/SQRT(COUNT($M$4:M637))</f>
        <v>32.071728788699396</v>
      </c>
      <c r="P637" s="44" t="e">
        <f ca="1">AVERAGE($L$4:L637)</f>
        <v>#N/A</v>
      </c>
      <c r="Q637" s="44" t="e">
        <f ca="1">P637 + 1.96 * _xlfn.STDEV.P($P$4:P637)/SQRT(COUNT($P$4:P637))</f>
        <v>#N/A</v>
      </c>
      <c r="R637" s="44" t="e">
        <f ca="1">P637 - 1.96 * _xlfn.STDEV.P($P$4:P637)/SQRT(COUNT($P$4:P637))</f>
        <v>#N/A</v>
      </c>
    </row>
    <row r="638" spans="1:18" ht="14.5" x14ac:dyDescent="0.35">
      <c r="A638" s="47">
        <v>635</v>
      </c>
      <c r="B638" s="48">
        <f t="shared" ca="1" si="72"/>
        <v>0.40398294912307708</v>
      </c>
      <c r="C638" s="49">
        <f ca="1">RANDBETWEEN(0,VLOOKUP($B638,IBusJSQ!$E$6:$G$24,3,TRUE))</f>
        <v>0</v>
      </c>
      <c r="D638" s="44">
        <f ca="1">RANDBETWEEN(0,VLOOKUP($B638,ItrainJSQ!$F$5:$G$9,2,TRUE))</f>
        <v>4</v>
      </c>
      <c r="E638" s="44" t="e">
        <f ca="1">RANDBETWEEN(0,VLOOKUP($B638,ItrainNP!$G$11:$G$16,2,TRUE))</f>
        <v>#N/A</v>
      </c>
      <c r="F638" s="44">
        <f t="shared" ca="1" si="73"/>
        <v>25</v>
      </c>
      <c r="G638" s="44">
        <f t="shared" ca="1" si="74"/>
        <v>8</v>
      </c>
      <c r="H638" s="44">
        <f t="shared" ca="1" si="75"/>
        <v>4</v>
      </c>
      <c r="I638" s="50">
        <f t="shared" ca="1" si="76"/>
        <v>0.42134406023418819</v>
      </c>
      <c r="J638" s="50" t="e">
        <f t="shared" ca="1" si="77"/>
        <v>#N/A</v>
      </c>
      <c r="K638" s="52">
        <f t="shared" ca="1" si="78"/>
        <v>24.999999999999993</v>
      </c>
      <c r="L638" s="52" t="e">
        <f t="shared" ca="1" si="79"/>
        <v>#N/A</v>
      </c>
      <c r="M638" s="44">
        <f ca="1">AVERAGE($K$4:K638)</f>
        <v>32.089763779527566</v>
      </c>
      <c r="N638" s="44">
        <f ca="1">M638 + 1.96 * _xlfn.STDEV.P($M$4:M638)/SQRT(COUNT($M$4:M638))</f>
        <v>32.11894109932426</v>
      </c>
      <c r="O638" s="44">
        <f ca="1">M638 - 1.96 * _xlfn.STDEV.P($M$4:M638)/SQRT(COUNT($M$4:M638))</f>
        <v>32.060586459730871</v>
      </c>
      <c r="P638" s="44" t="e">
        <f ca="1">AVERAGE($L$4:L638)</f>
        <v>#N/A</v>
      </c>
      <c r="Q638" s="44" t="e">
        <f ca="1">P638 + 1.96 * _xlfn.STDEV.P($P$4:P638)/SQRT(COUNT($P$4:P638))</f>
        <v>#N/A</v>
      </c>
      <c r="R638" s="44" t="e">
        <f ca="1">P638 - 1.96 * _xlfn.STDEV.P($P$4:P638)/SQRT(COUNT($P$4:P638))</f>
        <v>#N/A</v>
      </c>
    </row>
    <row r="639" spans="1:18" ht="14.5" x14ac:dyDescent="0.35">
      <c r="A639" s="47">
        <v>636</v>
      </c>
      <c r="B639" s="48">
        <f t="shared" ca="1" si="72"/>
        <v>0.76061406653881014</v>
      </c>
      <c r="C639" s="49">
        <f ca="1">RANDBETWEEN(0,VLOOKUP($B639,IBusJSQ!$E$6:$G$24,3,TRUE))</f>
        <v>1</v>
      </c>
      <c r="D639" s="44">
        <f ca="1">RANDBETWEEN(0,VLOOKUP($B639,ItrainJSQ!$F$5:$G$9,2,TRUE))</f>
        <v>24335</v>
      </c>
      <c r="E639" s="44" t="e">
        <f ca="1">RANDBETWEEN(0,VLOOKUP($B639,ItrainNP!$G$11:$G$16,2,TRUE))</f>
        <v>#N/A</v>
      </c>
      <c r="F639" s="44">
        <f t="shared" ca="1" si="73"/>
        <v>27</v>
      </c>
      <c r="G639" s="44">
        <f t="shared" ca="1" si="74"/>
        <v>8</v>
      </c>
      <c r="H639" s="44">
        <f t="shared" ca="1" si="75"/>
        <v>4</v>
      </c>
      <c r="I639" s="50">
        <f t="shared" ca="1" si="76"/>
        <v>0.78005851098325463</v>
      </c>
      <c r="J639" s="50" t="e">
        <f t="shared" ca="1" si="77"/>
        <v>#N/A</v>
      </c>
      <c r="K639" s="52">
        <f t="shared" ca="1" si="78"/>
        <v>28.00000000000006</v>
      </c>
      <c r="L639" s="52" t="e">
        <f t="shared" ca="1" si="79"/>
        <v>#N/A</v>
      </c>
      <c r="M639" s="44">
        <f ca="1">AVERAGE($K$4:K639)</f>
        <v>32.083333333333336</v>
      </c>
      <c r="N639" s="44">
        <f ca="1">M639 + 1.96 * _xlfn.STDEV.P($M$4:M639)/SQRT(COUNT($M$4:M639))</f>
        <v>32.112470895897971</v>
      </c>
      <c r="O639" s="44">
        <f ca="1">M639 - 1.96 * _xlfn.STDEV.P($M$4:M639)/SQRT(COUNT($M$4:M639))</f>
        <v>32.0541957707687</v>
      </c>
      <c r="P639" s="44" t="e">
        <f ca="1">AVERAGE($L$4:L639)</f>
        <v>#N/A</v>
      </c>
      <c r="Q639" s="44" t="e">
        <f ca="1">P639 + 1.96 * _xlfn.STDEV.P($P$4:P639)/SQRT(COUNT($P$4:P639))</f>
        <v>#N/A</v>
      </c>
      <c r="R639" s="44" t="e">
        <f ca="1">P639 - 1.96 * _xlfn.STDEV.P($P$4:P639)/SQRT(COUNT($P$4:P639))</f>
        <v>#N/A</v>
      </c>
    </row>
    <row r="640" spans="1:18" ht="14.5" x14ac:dyDescent="0.35">
      <c r="A640" s="47">
        <v>637</v>
      </c>
      <c r="B640" s="48">
        <f t="shared" ca="1" si="72"/>
        <v>0.83460311490517491</v>
      </c>
      <c r="C640" s="49">
        <f ca="1">RANDBETWEEN(0,VLOOKUP($B640,IBusJSQ!$E$6:$G$24,3,TRUE))</f>
        <v>3</v>
      </c>
      <c r="D640" s="44">
        <f ca="1">RANDBETWEEN(0,VLOOKUP($B640,ItrainJSQ!$F$5:$G$9,2,TRUE))</f>
        <v>43533</v>
      </c>
      <c r="E640" s="44" t="e">
        <f ca="1">RANDBETWEEN(0,VLOOKUP($B640,ItrainNP!$G$11:$G$16,2,TRUE))</f>
        <v>#N/A</v>
      </c>
      <c r="F640" s="44">
        <f t="shared" ca="1" si="73"/>
        <v>28</v>
      </c>
      <c r="G640" s="44">
        <f t="shared" ca="1" si="74"/>
        <v>8</v>
      </c>
      <c r="H640" s="44">
        <f t="shared" ca="1" si="75"/>
        <v>4</v>
      </c>
      <c r="I640" s="50">
        <f t="shared" ca="1" si="76"/>
        <v>0.85613089268295273</v>
      </c>
      <c r="J640" s="50" t="e">
        <f t="shared" ca="1" si="77"/>
        <v>#N/A</v>
      </c>
      <c r="K640" s="52">
        <f t="shared" ca="1" si="78"/>
        <v>31.00000000000005</v>
      </c>
      <c r="L640" s="52" t="e">
        <f t="shared" ca="1" si="79"/>
        <v>#N/A</v>
      </c>
      <c r="M640" s="44">
        <f ca="1">AVERAGE($K$4:K640)</f>
        <v>32.081632653061227</v>
      </c>
      <c r="N640" s="44">
        <f ca="1">M640 + 1.96 * _xlfn.STDEV.P($M$4:M640)/SQRT(COUNT($M$4:M640))</f>
        <v>32.110730670193874</v>
      </c>
      <c r="O640" s="44">
        <f ca="1">M640 - 1.96 * _xlfn.STDEV.P($M$4:M640)/SQRT(COUNT($M$4:M640))</f>
        <v>32.052534635928581</v>
      </c>
      <c r="P640" s="44" t="e">
        <f ca="1">AVERAGE($L$4:L640)</f>
        <v>#N/A</v>
      </c>
      <c r="Q640" s="44" t="e">
        <f ca="1">P640 + 1.96 * _xlfn.STDEV.P($P$4:P640)/SQRT(COUNT($P$4:P640))</f>
        <v>#N/A</v>
      </c>
      <c r="R640" s="44" t="e">
        <f ca="1">P640 - 1.96 * _xlfn.STDEV.P($P$4:P640)/SQRT(COUNT($P$4:P640))</f>
        <v>#N/A</v>
      </c>
    </row>
    <row r="641" spans="1:18" ht="14.5" x14ac:dyDescent="0.35">
      <c r="A641" s="47">
        <v>638</v>
      </c>
      <c r="B641" s="48">
        <f t="shared" ca="1" si="72"/>
        <v>0.58184474902737926</v>
      </c>
      <c r="C641" s="49">
        <f ca="1">RANDBETWEEN(0,VLOOKUP($B641,IBusJSQ!$E$6:$G$24,3,TRUE))</f>
        <v>3</v>
      </c>
      <c r="D641" s="44">
        <f ca="1">RANDBETWEEN(0,VLOOKUP($B641,ItrainJSQ!$F$5:$G$9,2,TRUE))</f>
        <v>0</v>
      </c>
      <c r="E641" s="44" t="e">
        <f ca="1">RANDBETWEEN(0,VLOOKUP($B641,ItrainNP!$G$11:$G$16,2,TRUE))</f>
        <v>#N/A</v>
      </c>
      <c r="F641" s="44">
        <f t="shared" ca="1" si="73"/>
        <v>29</v>
      </c>
      <c r="G641" s="44">
        <f t="shared" ca="1" si="74"/>
        <v>8</v>
      </c>
      <c r="H641" s="44">
        <f t="shared" ca="1" si="75"/>
        <v>4</v>
      </c>
      <c r="I641" s="50">
        <f t="shared" ca="1" si="76"/>
        <v>0.60406697124960151</v>
      </c>
      <c r="J641" s="50" t="e">
        <f t="shared" ca="1" si="77"/>
        <v>#N/A</v>
      </c>
      <c r="K641" s="52">
        <f t="shared" ca="1" si="78"/>
        <v>32.000000000000043</v>
      </c>
      <c r="L641" s="52" t="e">
        <f t="shared" ca="1" si="79"/>
        <v>#N/A</v>
      </c>
      <c r="M641" s="44">
        <f ca="1">AVERAGE($K$4:K641)</f>
        <v>32.081504702194366</v>
      </c>
      <c r="N641" s="44">
        <f ca="1">M641 + 1.96 * _xlfn.STDEV.P($M$4:M641)/SQRT(COUNT($M$4:M641))</f>
        <v>32.110563285250336</v>
      </c>
      <c r="O641" s="44">
        <f ca="1">M641 - 1.96 * _xlfn.STDEV.P($M$4:M641)/SQRT(COUNT($M$4:M641))</f>
        <v>32.052446119138395</v>
      </c>
      <c r="P641" s="44" t="e">
        <f ca="1">AVERAGE($L$4:L641)</f>
        <v>#N/A</v>
      </c>
      <c r="Q641" s="44" t="e">
        <f ca="1">P641 + 1.96 * _xlfn.STDEV.P($P$4:P641)/SQRT(COUNT($P$4:P641))</f>
        <v>#N/A</v>
      </c>
      <c r="R641" s="44" t="e">
        <f ca="1">P641 - 1.96 * _xlfn.STDEV.P($P$4:P641)/SQRT(COUNT($P$4:P641))</f>
        <v>#N/A</v>
      </c>
    </row>
    <row r="642" spans="1:18" ht="14.5" x14ac:dyDescent="0.35">
      <c r="A642" s="47">
        <v>639</v>
      </c>
      <c r="B642" s="48">
        <f t="shared" ca="1" si="72"/>
        <v>0.74006326562753366</v>
      </c>
      <c r="C642" s="49">
        <f ca="1">RANDBETWEEN(0,VLOOKUP($B642,IBusJSQ!$E$6:$G$24,3,TRUE))</f>
        <v>0</v>
      </c>
      <c r="D642" s="44">
        <f ca="1">RANDBETWEEN(0,VLOOKUP($B642,ItrainJSQ!$F$5:$G$9,2,TRUE))</f>
        <v>603</v>
      </c>
      <c r="E642" s="44" t="e">
        <f ca="1">RANDBETWEEN(0,VLOOKUP($B642,ItrainNP!$G$11:$G$16,2,TRUE))</f>
        <v>#N/A</v>
      </c>
      <c r="F642" s="44">
        <f t="shared" ca="1" si="73"/>
        <v>25</v>
      </c>
      <c r="G642" s="44">
        <f t="shared" ca="1" si="74"/>
        <v>8</v>
      </c>
      <c r="H642" s="44">
        <f t="shared" ca="1" si="75"/>
        <v>5</v>
      </c>
      <c r="I642" s="50">
        <f t="shared" ca="1" si="76"/>
        <v>0.75742437673864482</v>
      </c>
      <c r="J642" s="50" t="e">
        <f t="shared" ca="1" si="77"/>
        <v>#N/A</v>
      </c>
      <c r="K642" s="52">
        <f t="shared" ca="1" si="78"/>
        <v>25.000000000000071</v>
      </c>
      <c r="L642" s="52" t="e">
        <f t="shared" ca="1" si="79"/>
        <v>#N/A</v>
      </c>
      <c r="M642" s="44">
        <f ca="1">AVERAGE($K$4:K642)</f>
        <v>32.070422535211272</v>
      </c>
      <c r="N642" s="44">
        <f ca="1">M642 + 1.96 * _xlfn.STDEV.P($M$4:M642)/SQRT(COUNT($M$4:M642))</f>
        <v>32.099442505776025</v>
      </c>
      <c r="O642" s="44">
        <f ca="1">M642 - 1.96 * _xlfn.STDEV.P($M$4:M642)/SQRT(COUNT($M$4:M642))</f>
        <v>32.041402564646518</v>
      </c>
      <c r="P642" s="44" t="e">
        <f ca="1">AVERAGE($L$4:L642)</f>
        <v>#N/A</v>
      </c>
      <c r="Q642" s="44" t="e">
        <f ca="1">P642 + 1.96 * _xlfn.STDEV.P($P$4:P642)/SQRT(COUNT($P$4:P642))</f>
        <v>#N/A</v>
      </c>
      <c r="R642" s="44" t="e">
        <f ca="1">P642 - 1.96 * _xlfn.STDEV.P($P$4:P642)/SQRT(COUNT($P$4:P642))</f>
        <v>#N/A</v>
      </c>
    </row>
    <row r="643" spans="1:18" ht="14.5" x14ac:dyDescent="0.35">
      <c r="A643" s="47">
        <v>640</v>
      </c>
      <c r="B643" s="48">
        <f t="shared" ca="1" si="72"/>
        <v>0.88339179445028782</v>
      </c>
      <c r="C643" s="49">
        <f ca="1">RANDBETWEEN(0,VLOOKUP($B643,IBusJSQ!$E$6:$G$24,3,TRUE))</f>
        <v>2</v>
      </c>
      <c r="D643" s="44">
        <f ca="1">RANDBETWEEN(0,VLOOKUP($B643,ItrainJSQ!$F$5:$G$9,2,TRUE))</f>
        <v>28047</v>
      </c>
      <c r="E643" s="44" t="e">
        <f ca="1">RANDBETWEEN(0,VLOOKUP($B643,ItrainNP!$G$11:$G$16,2,TRUE))</f>
        <v>#N/A</v>
      </c>
      <c r="F643" s="44">
        <f t="shared" ca="1" si="73"/>
        <v>27</v>
      </c>
      <c r="G643" s="44">
        <f t="shared" ca="1" si="74"/>
        <v>8</v>
      </c>
      <c r="H643" s="44">
        <f t="shared" ca="1" si="75"/>
        <v>5</v>
      </c>
      <c r="I643" s="50">
        <f t="shared" ca="1" si="76"/>
        <v>0.90353068333917674</v>
      </c>
      <c r="J643" s="50" t="e">
        <f t="shared" ca="1" si="77"/>
        <v>#N/A</v>
      </c>
      <c r="K643" s="52">
        <f t="shared" ca="1" si="78"/>
        <v>29.000000000000057</v>
      </c>
      <c r="L643" s="52" t="e">
        <f t="shared" ca="1" si="79"/>
        <v>#N/A</v>
      </c>
      <c r="M643" s="44">
        <f ca="1">AVERAGE($K$4:K643)</f>
        <v>32.065625000000004</v>
      </c>
      <c r="N643" s="44">
        <f ca="1">M643 + 1.96 * _xlfn.STDEV.P($M$4:M643)/SQRT(COUNT($M$4:M643))</f>
        <v>32.094606778112002</v>
      </c>
      <c r="O643" s="44">
        <f ca="1">M643 - 1.96 * _xlfn.STDEV.P($M$4:M643)/SQRT(COUNT($M$4:M643))</f>
        <v>32.036643221888006</v>
      </c>
      <c r="P643" s="44" t="e">
        <f ca="1">AVERAGE($L$4:L643)</f>
        <v>#N/A</v>
      </c>
      <c r="Q643" s="44" t="e">
        <f ca="1">P643 + 1.96 * _xlfn.STDEV.P($P$4:P643)/SQRT(COUNT($P$4:P643))</f>
        <v>#N/A</v>
      </c>
      <c r="R643" s="44" t="e">
        <f ca="1">P643 - 1.96 * _xlfn.STDEV.P($P$4:P643)/SQRT(COUNT($P$4:P643))</f>
        <v>#N/A</v>
      </c>
    </row>
    <row r="644" spans="1:18" ht="14.5" x14ac:dyDescent="0.35">
      <c r="A644" s="47">
        <v>641</v>
      </c>
      <c r="B644" s="48">
        <f t="shared" ref="B644:B707" ca="1" si="80">RAND()*($G$1-$E$1)+$E$1</f>
        <v>0.45277013324563098</v>
      </c>
      <c r="C644" s="49">
        <f ca="1">RANDBETWEEN(0,VLOOKUP($B644,IBusJSQ!$E$6:$G$24,3,TRUE))</f>
        <v>2</v>
      </c>
      <c r="D644" s="44">
        <f ca="1">RANDBETWEEN(0,VLOOKUP($B644,ItrainJSQ!$F$5:$G$9,2,TRUE))</f>
        <v>2</v>
      </c>
      <c r="E644" s="44" t="e">
        <f ca="1">RANDBETWEEN(0,VLOOKUP($B644,ItrainNP!$G$11:$G$16,2,TRUE))</f>
        <v>#N/A</v>
      </c>
      <c r="F644" s="44">
        <f t="shared" ca="1" si="73"/>
        <v>27</v>
      </c>
      <c r="G644" s="44">
        <f t="shared" ca="1" si="74"/>
        <v>8</v>
      </c>
      <c r="H644" s="44">
        <f t="shared" ca="1" si="75"/>
        <v>4</v>
      </c>
      <c r="I644" s="50">
        <f t="shared" ca="1" si="76"/>
        <v>0.47290902213451985</v>
      </c>
      <c r="J644" s="50" t="e">
        <f t="shared" ca="1" si="77"/>
        <v>#N/A</v>
      </c>
      <c r="K644" s="52">
        <f t="shared" ca="1" si="78"/>
        <v>28.999999999999979</v>
      </c>
      <c r="L644" s="52" t="e">
        <f t="shared" ca="1" si="79"/>
        <v>#N/A</v>
      </c>
      <c r="M644" s="44">
        <f ca="1">AVERAGE($K$4:K644)</f>
        <v>32.060842433697353</v>
      </c>
      <c r="N644" s="44">
        <f ca="1">M644 + 1.96 * _xlfn.STDEV.P($M$4:M644)/SQRT(COUNT($M$4:M644))</f>
        <v>32.08978644218211</v>
      </c>
      <c r="O644" s="44">
        <f ca="1">M644 - 1.96 * _xlfn.STDEV.P($M$4:M644)/SQRT(COUNT($M$4:M644))</f>
        <v>32.031898425212596</v>
      </c>
      <c r="P644" s="44" t="e">
        <f ca="1">AVERAGE($L$4:L644)</f>
        <v>#N/A</v>
      </c>
      <c r="Q644" s="44" t="e">
        <f ca="1">P644 + 1.96 * _xlfn.STDEV.P($P$4:P644)/SQRT(COUNT($P$4:P644))</f>
        <v>#N/A</v>
      </c>
      <c r="R644" s="44" t="e">
        <f ca="1">P644 - 1.96 * _xlfn.STDEV.P($P$4:P644)/SQRT(COUNT($P$4:P644))</f>
        <v>#N/A</v>
      </c>
    </row>
    <row r="645" spans="1:18" ht="14.5" x14ac:dyDescent="0.35">
      <c r="A645" s="47">
        <v>642</v>
      </c>
      <c r="B645" s="48">
        <f t="shared" ca="1" si="80"/>
        <v>0.70227427922949115</v>
      </c>
      <c r="C645" s="49">
        <f ca="1">RANDBETWEEN(0,VLOOKUP($B645,IBusJSQ!$E$6:$G$24,3,TRUE))</f>
        <v>2</v>
      </c>
      <c r="D645" s="44">
        <f ca="1">RANDBETWEEN(0,VLOOKUP($B645,ItrainJSQ!$F$5:$G$9,2,TRUE))</f>
        <v>1</v>
      </c>
      <c r="E645" s="44" t="e">
        <f ca="1">RANDBETWEEN(0,VLOOKUP($B645,ItrainNP!$G$11:$G$16,2,TRUE))</f>
        <v>#N/A</v>
      </c>
      <c r="F645" s="44">
        <f t="shared" ref="F645:F708" ca="1" si="81">RANDBETWEEN(24,29)</f>
        <v>28</v>
      </c>
      <c r="G645" s="44">
        <f t="shared" ref="G645:G708" ca="1" si="82">RANDBETWEEN(7,8)</f>
        <v>8</v>
      </c>
      <c r="H645" s="44">
        <f t="shared" ref="H645:H708" ca="1" si="83">RANDBETWEEN(4,5)</f>
        <v>5</v>
      </c>
      <c r="I645" s="50">
        <f t="shared" ref="I645:I708" ca="1" si="84">B645+TIMEVALUE("00:"&amp;(C645+F645))</f>
        <v>0.72310761256282452</v>
      </c>
      <c r="J645" s="50" t="e">
        <f t="shared" ref="J645:J708" ca="1" si="85">B645+TIMEVALUE("00:"&amp;(D645+G645+E645+H645))</f>
        <v>#N/A</v>
      </c>
      <c r="K645" s="52">
        <f t="shared" ref="K645:K708" ca="1" si="86">(I645-B645)*24*60</f>
        <v>30.000000000000053</v>
      </c>
      <c r="L645" s="52" t="e">
        <f t="shared" ref="L645:L708" ca="1" si="87">(J645-B645)*24*60</f>
        <v>#N/A</v>
      </c>
      <c r="M645" s="44">
        <f ca="1">AVERAGE($K$4:K645)</f>
        <v>32.057632398753903</v>
      </c>
      <c r="N645" s="44">
        <f ca="1">M645 + 1.96 * _xlfn.STDEV.P($M$4:M645)/SQRT(COUNT($M$4:M645))</f>
        <v>32.086538953546658</v>
      </c>
      <c r="O645" s="44">
        <f ca="1">M645 - 1.96 * _xlfn.STDEV.P($M$4:M645)/SQRT(COUNT($M$4:M645))</f>
        <v>32.028725843961148</v>
      </c>
      <c r="P645" s="44" t="e">
        <f ca="1">AVERAGE($L$4:L645)</f>
        <v>#N/A</v>
      </c>
      <c r="Q645" s="44" t="e">
        <f ca="1">P645 + 1.96 * _xlfn.STDEV.P($P$4:P645)/SQRT(COUNT($P$4:P645))</f>
        <v>#N/A</v>
      </c>
      <c r="R645" s="44" t="e">
        <f ca="1">P645 - 1.96 * _xlfn.STDEV.P($P$4:P645)/SQRT(COUNT($P$4:P645))</f>
        <v>#N/A</v>
      </c>
    </row>
    <row r="646" spans="1:18" ht="14.5" x14ac:dyDescent="0.35">
      <c r="A646" s="47">
        <v>643</v>
      </c>
      <c r="B646" s="48">
        <f t="shared" ca="1" si="80"/>
        <v>0.62304858392856322</v>
      </c>
      <c r="C646" s="49">
        <f ca="1">RANDBETWEEN(0,VLOOKUP($B646,IBusJSQ!$E$6:$G$24,3,TRUE))</f>
        <v>7</v>
      </c>
      <c r="D646" s="44">
        <f ca="1">RANDBETWEEN(0,VLOOKUP($B646,ItrainJSQ!$F$5:$G$9,2,TRUE))</f>
        <v>0</v>
      </c>
      <c r="E646" s="44" t="e">
        <f ca="1">RANDBETWEEN(0,VLOOKUP($B646,ItrainNP!$G$11:$G$16,2,TRUE))</f>
        <v>#N/A</v>
      </c>
      <c r="F646" s="44">
        <f t="shared" ca="1" si="81"/>
        <v>24</v>
      </c>
      <c r="G646" s="44">
        <f t="shared" ca="1" si="82"/>
        <v>8</v>
      </c>
      <c r="H646" s="44">
        <f t="shared" ca="1" si="83"/>
        <v>5</v>
      </c>
      <c r="I646" s="50">
        <f t="shared" ca="1" si="84"/>
        <v>0.64457636170634103</v>
      </c>
      <c r="J646" s="50" t="e">
        <f t="shared" ca="1" si="85"/>
        <v>#N/A</v>
      </c>
      <c r="K646" s="52">
        <f t="shared" ca="1" si="86"/>
        <v>31.00000000000005</v>
      </c>
      <c r="L646" s="52" t="e">
        <f t="shared" ca="1" si="87"/>
        <v>#N/A</v>
      </c>
      <c r="M646" s="44">
        <f ca="1">AVERAGE($K$4:K646)</f>
        <v>32.055987558320382</v>
      </c>
      <c r="N646" s="44">
        <f ca="1">M646 + 1.96 * _xlfn.STDEV.P($M$4:M646)/SQRT(COUNT($M$4:M646))</f>
        <v>32.084856865549703</v>
      </c>
      <c r="O646" s="44">
        <f ca="1">M646 - 1.96 * _xlfn.STDEV.P($M$4:M646)/SQRT(COUNT($M$4:M646))</f>
        <v>32.027118251091061</v>
      </c>
      <c r="P646" s="44" t="e">
        <f ca="1">AVERAGE($L$4:L646)</f>
        <v>#N/A</v>
      </c>
      <c r="Q646" s="44" t="e">
        <f ca="1">P646 + 1.96 * _xlfn.STDEV.P($P$4:P646)/SQRT(COUNT($P$4:P646))</f>
        <v>#N/A</v>
      </c>
      <c r="R646" s="44" t="e">
        <f ca="1">P646 - 1.96 * _xlfn.STDEV.P($P$4:P646)/SQRT(COUNT($P$4:P646))</f>
        <v>#N/A</v>
      </c>
    </row>
    <row r="647" spans="1:18" ht="14.5" x14ac:dyDescent="0.35">
      <c r="A647" s="47">
        <v>644</v>
      </c>
      <c r="B647" s="48">
        <f t="shared" ca="1" si="80"/>
        <v>0.71568061829144858</v>
      </c>
      <c r="C647" s="49">
        <f ca="1">RANDBETWEEN(0,VLOOKUP($B647,IBusJSQ!$E$6:$G$24,3,TRUE))</f>
        <v>5</v>
      </c>
      <c r="D647" s="44">
        <f ca="1">RANDBETWEEN(0,VLOOKUP($B647,ItrainJSQ!$F$5:$G$9,2,TRUE))</f>
        <v>1574</v>
      </c>
      <c r="E647" s="44" t="e">
        <f ca="1">RANDBETWEEN(0,VLOOKUP($B647,ItrainNP!$G$11:$G$16,2,TRUE))</f>
        <v>#N/A</v>
      </c>
      <c r="F647" s="44">
        <f t="shared" ca="1" si="81"/>
        <v>28</v>
      </c>
      <c r="G647" s="44">
        <f t="shared" ca="1" si="82"/>
        <v>7</v>
      </c>
      <c r="H647" s="44">
        <f t="shared" ca="1" si="83"/>
        <v>5</v>
      </c>
      <c r="I647" s="50">
        <f t="shared" ca="1" si="84"/>
        <v>0.73859728495811527</v>
      </c>
      <c r="J647" s="50" t="e">
        <f t="shared" ca="1" si="85"/>
        <v>#N/A</v>
      </c>
      <c r="K647" s="52">
        <f t="shared" ca="1" si="86"/>
        <v>33.000000000000043</v>
      </c>
      <c r="L647" s="52" t="e">
        <f t="shared" ca="1" si="87"/>
        <v>#N/A</v>
      </c>
      <c r="M647" s="44">
        <f ca="1">AVERAGE($K$4:K647)</f>
        <v>32.057453416149073</v>
      </c>
      <c r="N647" s="44">
        <f ca="1">M647 + 1.96 * _xlfn.STDEV.P($M$4:M647)/SQRT(COUNT($M$4:M647))</f>
        <v>32.086285463068847</v>
      </c>
      <c r="O647" s="44">
        <f ca="1">M647 - 1.96 * _xlfn.STDEV.P($M$4:M647)/SQRT(COUNT($M$4:M647))</f>
        <v>32.028621369229299</v>
      </c>
      <c r="P647" s="44" t="e">
        <f ca="1">AVERAGE($L$4:L647)</f>
        <v>#N/A</v>
      </c>
      <c r="Q647" s="44" t="e">
        <f ca="1">P647 + 1.96 * _xlfn.STDEV.P($P$4:P647)/SQRT(COUNT($P$4:P647))</f>
        <v>#N/A</v>
      </c>
      <c r="R647" s="44" t="e">
        <f ca="1">P647 - 1.96 * _xlfn.STDEV.P($P$4:P647)/SQRT(COUNT($P$4:P647))</f>
        <v>#N/A</v>
      </c>
    </row>
    <row r="648" spans="1:18" ht="14.5" x14ac:dyDescent="0.35">
      <c r="A648" s="47">
        <v>645</v>
      </c>
      <c r="B648" s="48">
        <f t="shared" ca="1" si="80"/>
        <v>0.60474044975241159</v>
      </c>
      <c r="C648" s="49">
        <f ca="1">RANDBETWEEN(0,VLOOKUP($B648,IBusJSQ!$E$6:$G$24,3,TRUE))</f>
        <v>9</v>
      </c>
      <c r="D648" s="44">
        <f ca="1">RANDBETWEEN(0,VLOOKUP($B648,ItrainJSQ!$F$5:$G$9,2,TRUE))</f>
        <v>2</v>
      </c>
      <c r="E648" s="44" t="e">
        <f ca="1">RANDBETWEEN(0,VLOOKUP($B648,ItrainNP!$G$11:$G$16,2,TRUE))</f>
        <v>#N/A</v>
      </c>
      <c r="F648" s="44">
        <f t="shared" ca="1" si="81"/>
        <v>25</v>
      </c>
      <c r="G648" s="44">
        <f t="shared" ca="1" si="82"/>
        <v>8</v>
      </c>
      <c r="H648" s="44">
        <f t="shared" ca="1" si="83"/>
        <v>5</v>
      </c>
      <c r="I648" s="50">
        <f t="shared" ca="1" si="84"/>
        <v>0.62835156086352273</v>
      </c>
      <c r="J648" s="50" t="e">
        <f t="shared" ca="1" si="85"/>
        <v>#N/A</v>
      </c>
      <c r="K648" s="52">
        <f t="shared" ca="1" si="86"/>
        <v>34.000000000000043</v>
      </c>
      <c r="L648" s="52" t="e">
        <f t="shared" ca="1" si="87"/>
        <v>#N/A</v>
      </c>
      <c r="M648" s="44">
        <f ca="1">AVERAGE($K$4:K648)</f>
        <v>32.060465116279076</v>
      </c>
      <c r="N648" s="44">
        <f ca="1">M648 + 1.96 * _xlfn.STDEV.P($M$4:M648)/SQRT(COUNT($M$4:M648))</f>
        <v>32.089259785342925</v>
      </c>
      <c r="O648" s="44">
        <f ca="1">M648 - 1.96 * _xlfn.STDEV.P($M$4:M648)/SQRT(COUNT($M$4:M648))</f>
        <v>32.031670447215227</v>
      </c>
      <c r="P648" s="44" t="e">
        <f ca="1">AVERAGE($L$4:L648)</f>
        <v>#N/A</v>
      </c>
      <c r="Q648" s="44" t="e">
        <f ca="1">P648 + 1.96 * _xlfn.STDEV.P($P$4:P648)/SQRT(COUNT($P$4:P648))</f>
        <v>#N/A</v>
      </c>
      <c r="R648" s="44" t="e">
        <f ca="1">P648 - 1.96 * _xlfn.STDEV.P($P$4:P648)/SQRT(COUNT($P$4:P648))</f>
        <v>#N/A</v>
      </c>
    </row>
    <row r="649" spans="1:18" ht="14.5" x14ac:dyDescent="0.35">
      <c r="A649" s="47">
        <v>646</v>
      </c>
      <c r="B649" s="48">
        <f t="shared" ca="1" si="80"/>
        <v>0.87987158009735422</v>
      </c>
      <c r="C649" s="49">
        <f ca="1">RANDBETWEEN(0,VLOOKUP($B649,IBusJSQ!$E$6:$G$24,3,TRUE))</f>
        <v>11</v>
      </c>
      <c r="D649" s="44">
        <f ca="1">RANDBETWEEN(0,VLOOKUP($B649,ItrainJSQ!$F$5:$G$9,2,TRUE))</f>
        <v>41052</v>
      </c>
      <c r="E649" s="44" t="e">
        <f ca="1">RANDBETWEEN(0,VLOOKUP($B649,ItrainNP!$G$11:$G$16,2,TRUE))</f>
        <v>#N/A</v>
      </c>
      <c r="F649" s="44">
        <f t="shared" ca="1" si="81"/>
        <v>27</v>
      </c>
      <c r="G649" s="44">
        <f t="shared" ca="1" si="82"/>
        <v>8</v>
      </c>
      <c r="H649" s="44">
        <f t="shared" ca="1" si="83"/>
        <v>5</v>
      </c>
      <c r="I649" s="50">
        <f t="shared" ca="1" si="84"/>
        <v>0.90626046898624313</v>
      </c>
      <c r="J649" s="50" t="e">
        <f t="shared" ca="1" si="85"/>
        <v>#N/A</v>
      </c>
      <c r="K649" s="52">
        <f t="shared" ca="1" si="86"/>
        <v>38.000000000000028</v>
      </c>
      <c r="L649" s="52" t="e">
        <f t="shared" ca="1" si="87"/>
        <v>#N/A</v>
      </c>
      <c r="M649" s="44">
        <f ca="1">AVERAGE($K$4:K649)</f>
        <v>32.069659442724465</v>
      </c>
      <c r="N649" s="44">
        <f ca="1">M649 + 1.96 * _xlfn.STDEV.P($M$4:M649)/SQRT(COUNT($M$4:M649))</f>
        <v>32.098416211189864</v>
      </c>
      <c r="O649" s="44">
        <f ca="1">M649 - 1.96 * _xlfn.STDEV.P($M$4:M649)/SQRT(COUNT($M$4:M649))</f>
        <v>32.040902674259065</v>
      </c>
      <c r="P649" s="44" t="e">
        <f ca="1">AVERAGE($L$4:L649)</f>
        <v>#N/A</v>
      </c>
      <c r="Q649" s="44" t="e">
        <f ca="1">P649 + 1.96 * _xlfn.STDEV.P($P$4:P649)/SQRT(COUNT($P$4:P649))</f>
        <v>#N/A</v>
      </c>
      <c r="R649" s="44" t="e">
        <f ca="1">P649 - 1.96 * _xlfn.STDEV.P($P$4:P649)/SQRT(COUNT($P$4:P649))</f>
        <v>#N/A</v>
      </c>
    </row>
    <row r="650" spans="1:18" ht="14.5" x14ac:dyDescent="0.35">
      <c r="A650" s="47">
        <v>647</v>
      </c>
      <c r="B650" s="48">
        <f t="shared" ca="1" si="80"/>
        <v>0.78998766348409788</v>
      </c>
      <c r="C650" s="49">
        <f ca="1">RANDBETWEEN(0,VLOOKUP($B650,IBusJSQ!$E$6:$G$24,3,TRUE))</f>
        <v>9</v>
      </c>
      <c r="D650" s="44">
        <f ca="1">RANDBETWEEN(0,VLOOKUP($B650,ItrainJSQ!$F$5:$G$9,2,TRUE))</f>
        <v>1200</v>
      </c>
      <c r="E650" s="44" t="e">
        <f ca="1">RANDBETWEEN(0,VLOOKUP($B650,ItrainNP!$G$11:$G$16,2,TRUE))</f>
        <v>#N/A</v>
      </c>
      <c r="F650" s="44">
        <f t="shared" ca="1" si="81"/>
        <v>26</v>
      </c>
      <c r="G650" s="44">
        <f t="shared" ca="1" si="82"/>
        <v>7</v>
      </c>
      <c r="H650" s="44">
        <f t="shared" ca="1" si="83"/>
        <v>5</v>
      </c>
      <c r="I650" s="50">
        <f t="shared" ca="1" si="84"/>
        <v>0.81429321903965346</v>
      </c>
      <c r="J650" s="50" t="e">
        <f t="shared" ca="1" si="85"/>
        <v>#N/A</v>
      </c>
      <c r="K650" s="52">
        <f t="shared" ca="1" si="86"/>
        <v>35.000000000000036</v>
      </c>
      <c r="L650" s="52" t="e">
        <f t="shared" ca="1" si="87"/>
        <v>#N/A</v>
      </c>
      <c r="M650" s="44">
        <f ca="1">AVERAGE($K$4:K650)</f>
        <v>32.074188562596603</v>
      </c>
      <c r="N650" s="44">
        <f ca="1">M650 + 1.96 * _xlfn.STDEV.P($M$4:M650)/SQRT(COUNT($M$4:M650))</f>
        <v>32.102907233946574</v>
      </c>
      <c r="O650" s="44">
        <f ca="1">M650 - 1.96 * _xlfn.STDEV.P($M$4:M650)/SQRT(COUNT($M$4:M650))</f>
        <v>32.045469891246633</v>
      </c>
      <c r="P650" s="44" t="e">
        <f ca="1">AVERAGE($L$4:L650)</f>
        <v>#N/A</v>
      </c>
      <c r="Q650" s="44" t="e">
        <f ca="1">P650 + 1.96 * _xlfn.STDEV.P($P$4:P650)/SQRT(COUNT($P$4:P650))</f>
        <v>#N/A</v>
      </c>
      <c r="R650" s="44" t="e">
        <f ca="1">P650 - 1.96 * _xlfn.STDEV.P($P$4:P650)/SQRT(COUNT($P$4:P650))</f>
        <v>#N/A</v>
      </c>
    </row>
    <row r="651" spans="1:18" ht="14.5" x14ac:dyDescent="0.35">
      <c r="A651" s="47">
        <v>648</v>
      </c>
      <c r="B651" s="48">
        <f t="shared" ca="1" si="80"/>
        <v>0.42489529307436102</v>
      </c>
      <c r="C651" s="49">
        <f ca="1">RANDBETWEEN(0,VLOOKUP($B651,IBusJSQ!$E$6:$G$24,3,TRUE))</f>
        <v>4</v>
      </c>
      <c r="D651" s="44">
        <f ca="1">RANDBETWEEN(0,VLOOKUP($B651,ItrainJSQ!$F$5:$G$9,2,TRUE))</f>
        <v>3</v>
      </c>
      <c r="E651" s="44" t="e">
        <f ca="1">RANDBETWEEN(0,VLOOKUP($B651,ItrainNP!$G$11:$G$16,2,TRUE))</f>
        <v>#N/A</v>
      </c>
      <c r="F651" s="44">
        <f t="shared" ca="1" si="81"/>
        <v>26</v>
      </c>
      <c r="G651" s="44">
        <f t="shared" ca="1" si="82"/>
        <v>8</v>
      </c>
      <c r="H651" s="44">
        <f t="shared" ca="1" si="83"/>
        <v>5</v>
      </c>
      <c r="I651" s="50">
        <f t="shared" ca="1" si="84"/>
        <v>0.44572862640769434</v>
      </c>
      <c r="J651" s="50" t="e">
        <f t="shared" ca="1" si="85"/>
        <v>#N/A</v>
      </c>
      <c r="K651" s="52">
        <f t="shared" ca="1" si="86"/>
        <v>29.999999999999972</v>
      </c>
      <c r="L651" s="52" t="e">
        <f t="shared" ca="1" si="87"/>
        <v>#N/A</v>
      </c>
      <c r="M651" s="44">
        <f ca="1">AVERAGE($K$4:K651)</f>
        <v>32.070987654320994</v>
      </c>
      <c r="N651" s="44">
        <f ca="1">M651 + 1.96 * _xlfn.STDEV.P($M$4:M651)/SQRT(COUNT($M$4:M651))</f>
        <v>32.099668529867465</v>
      </c>
      <c r="O651" s="44">
        <f ca="1">M651 - 1.96 * _xlfn.STDEV.P($M$4:M651)/SQRT(COUNT($M$4:M651))</f>
        <v>32.042306778774524</v>
      </c>
      <c r="P651" s="44" t="e">
        <f ca="1">AVERAGE($L$4:L651)</f>
        <v>#N/A</v>
      </c>
      <c r="Q651" s="44" t="e">
        <f ca="1">P651 + 1.96 * _xlfn.STDEV.P($P$4:P651)/SQRT(COUNT($P$4:P651))</f>
        <v>#N/A</v>
      </c>
      <c r="R651" s="44" t="e">
        <f ca="1">P651 - 1.96 * _xlfn.STDEV.P($P$4:P651)/SQRT(COUNT($P$4:P651))</f>
        <v>#N/A</v>
      </c>
    </row>
    <row r="652" spans="1:18" ht="14.5" x14ac:dyDescent="0.35">
      <c r="A652" s="47">
        <v>649</v>
      </c>
      <c r="B652" s="48">
        <f t="shared" ca="1" si="80"/>
        <v>0.41235761251981873</v>
      </c>
      <c r="C652" s="49">
        <f ca="1">RANDBETWEEN(0,VLOOKUP($B652,IBusJSQ!$E$6:$G$24,3,TRUE))</f>
        <v>8</v>
      </c>
      <c r="D652" s="44">
        <f ca="1">RANDBETWEEN(0,VLOOKUP($B652,ItrainJSQ!$F$5:$G$9,2,TRUE))</f>
        <v>0</v>
      </c>
      <c r="E652" s="44" t="e">
        <f ca="1">RANDBETWEEN(0,VLOOKUP($B652,ItrainNP!$G$11:$G$16,2,TRUE))</f>
        <v>#N/A</v>
      </c>
      <c r="F652" s="44">
        <f t="shared" ca="1" si="81"/>
        <v>25</v>
      </c>
      <c r="G652" s="44">
        <f t="shared" ca="1" si="82"/>
        <v>7</v>
      </c>
      <c r="H652" s="44">
        <f t="shared" ca="1" si="83"/>
        <v>5</v>
      </c>
      <c r="I652" s="50">
        <f t="shared" ca="1" si="84"/>
        <v>0.43527427918648542</v>
      </c>
      <c r="J652" s="50" t="e">
        <f t="shared" ca="1" si="85"/>
        <v>#N/A</v>
      </c>
      <c r="K652" s="52">
        <f t="shared" ca="1" si="86"/>
        <v>33.000000000000043</v>
      </c>
      <c r="L652" s="52" t="e">
        <f t="shared" ca="1" si="87"/>
        <v>#N/A</v>
      </c>
      <c r="M652" s="44">
        <f ca="1">AVERAGE($K$4:K652)</f>
        <v>32.072419106317419</v>
      </c>
      <c r="N652" s="44">
        <f ca="1">M652 + 1.96 * _xlfn.STDEV.P($M$4:M652)/SQRT(COUNT($M$4:M652))</f>
        <v>32.101062189352973</v>
      </c>
      <c r="O652" s="44">
        <f ca="1">M652 - 1.96 * _xlfn.STDEV.P($M$4:M652)/SQRT(COUNT($M$4:M652))</f>
        <v>32.043776023281865</v>
      </c>
      <c r="P652" s="44" t="e">
        <f ca="1">AVERAGE($L$4:L652)</f>
        <v>#N/A</v>
      </c>
      <c r="Q652" s="44" t="e">
        <f ca="1">P652 + 1.96 * _xlfn.STDEV.P($P$4:P652)/SQRT(COUNT($P$4:P652))</f>
        <v>#N/A</v>
      </c>
      <c r="R652" s="44" t="e">
        <f ca="1">P652 - 1.96 * _xlfn.STDEV.P($P$4:P652)/SQRT(COUNT($P$4:P652))</f>
        <v>#N/A</v>
      </c>
    </row>
    <row r="653" spans="1:18" ht="14.5" x14ac:dyDescent="0.35">
      <c r="A653" s="47">
        <v>650</v>
      </c>
      <c r="B653" s="48">
        <f t="shared" ca="1" si="80"/>
        <v>0.64310947379875483</v>
      </c>
      <c r="C653" s="49">
        <f ca="1">RANDBETWEEN(0,VLOOKUP($B653,IBusJSQ!$E$6:$G$24,3,TRUE))</f>
        <v>9</v>
      </c>
      <c r="D653" s="44">
        <f ca="1">RANDBETWEEN(0,VLOOKUP($B653,ItrainJSQ!$F$5:$G$9,2,TRUE))</f>
        <v>0</v>
      </c>
      <c r="E653" s="44" t="e">
        <f ca="1">RANDBETWEEN(0,VLOOKUP($B653,ItrainNP!$G$11:$G$16,2,TRUE))</f>
        <v>#N/A</v>
      </c>
      <c r="F653" s="44">
        <f t="shared" ca="1" si="81"/>
        <v>27</v>
      </c>
      <c r="G653" s="44">
        <f t="shared" ca="1" si="82"/>
        <v>8</v>
      </c>
      <c r="H653" s="44">
        <f t="shared" ca="1" si="83"/>
        <v>4</v>
      </c>
      <c r="I653" s="50">
        <f t="shared" ca="1" si="84"/>
        <v>0.66810947379875485</v>
      </c>
      <c r="J653" s="50" t="e">
        <f t="shared" ca="1" si="85"/>
        <v>#N/A</v>
      </c>
      <c r="K653" s="52">
        <f t="shared" ca="1" si="86"/>
        <v>36.000000000000028</v>
      </c>
      <c r="L653" s="52" t="e">
        <f t="shared" ca="1" si="87"/>
        <v>#N/A</v>
      </c>
      <c r="M653" s="44">
        <f ca="1">AVERAGE($K$4:K653)</f>
        <v>32.078461538461546</v>
      </c>
      <c r="N653" s="44">
        <f ca="1">M653 + 1.96 * _xlfn.STDEV.P($M$4:M653)/SQRT(COUNT($M$4:M653))</f>
        <v>32.107066545811016</v>
      </c>
      <c r="O653" s="44">
        <f ca="1">M653 - 1.96 * _xlfn.STDEV.P($M$4:M653)/SQRT(COUNT($M$4:M653))</f>
        <v>32.049856531112077</v>
      </c>
      <c r="P653" s="44" t="e">
        <f ca="1">AVERAGE($L$4:L653)</f>
        <v>#N/A</v>
      </c>
      <c r="Q653" s="44" t="e">
        <f ca="1">P653 + 1.96 * _xlfn.STDEV.P($P$4:P653)/SQRT(COUNT($P$4:P653))</f>
        <v>#N/A</v>
      </c>
      <c r="R653" s="44" t="e">
        <f ca="1">P653 - 1.96 * _xlfn.STDEV.P($P$4:P653)/SQRT(COUNT($P$4:P653))</f>
        <v>#N/A</v>
      </c>
    </row>
    <row r="654" spans="1:18" ht="14.5" x14ac:dyDescent="0.35">
      <c r="A654" s="47">
        <v>651</v>
      </c>
      <c r="B654" s="48">
        <f t="shared" ca="1" si="80"/>
        <v>0.71842190565791175</v>
      </c>
      <c r="C654" s="49">
        <f ca="1">RANDBETWEEN(0,VLOOKUP($B654,IBusJSQ!$E$6:$G$24,3,TRUE))</f>
        <v>7</v>
      </c>
      <c r="D654" s="44">
        <f ca="1">RANDBETWEEN(0,VLOOKUP($B654,ItrainJSQ!$F$5:$G$9,2,TRUE))</f>
        <v>13944</v>
      </c>
      <c r="E654" s="44" t="e">
        <f ca="1">RANDBETWEEN(0,VLOOKUP($B654,ItrainNP!$G$11:$G$16,2,TRUE))</f>
        <v>#N/A</v>
      </c>
      <c r="F654" s="44">
        <f t="shared" ca="1" si="81"/>
        <v>25</v>
      </c>
      <c r="G654" s="44">
        <f t="shared" ca="1" si="82"/>
        <v>7</v>
      </c>
      <c r="H654" s="44">
        <f t="shared" ca="1" si="83"/>
        <v>5</v>
      </c>
      <c r="I654" s="50">
        <f t="shared" ca="1" si="84"/>
        <v>0.74064412788013401</v>
      </c>
      <c r="J654" s="50" t="e">
        <f t="shared" ca="1" si="85"/>
        <v>#N/A</v>
      </c>
      <c r="K654" s="52">
        <f t="shared" ca="1" si="86"/>
        <v>32.000000000000043</v>
      </c>
      <c r="L654" s="52" t="e">
        <f t="shared" ca="1" si="87"/>
        <v>#N/A</v>
      </c>
      <c r="M654" s="44">
        <f ca="1">AVERAGE($K$4:K654)</f>
        <v>32.07834101382489</v>
      </c>
      <c r="N654" s="44">
        <f ca="1">M654 + 1.96 * _xlfn.STDEV.P($M$4:M654)/SQRT(COUNT($M$4:M654))</f>
        <v>32.106908050251299</v>
      </c>
      <c r="O654" s="44">
        <f ca="1">M654 - 1.96 * _xlfn.STDEV.P($M$4:M654)/SQRT(COUNT($M$4:M654))</f>
        <v>32.04977397739848</v>
      </c>
      <c r="P654" s="44" t="e">
        <f ca="1">AVERAGE($L$4:L654)</f>
        <v>#N/A</v>
      </c>
      <c r="Q654" s="44" t="e">
        <f ca="1">P654 + 1.96 * _xlfn.STDEV.P($P$4:P654)/SQRT(COUNT($P$4:P654))</f>
        <v>#N/A</v>
      </c>
      <c r="R654" s="44" t="e">
        <f ca="1">P654 - 1.96 * _xlfn.STDEV.P($P$4:P654)/SQRT(COUNT($P$4:P654))</f>
        <v>#N/A</v>
      </c>
    </row>
    <row r="655" spans="1:18" ht="14.5" x14ac:dyDescent="0.35">
      <c r="A655" s="47">
        <v>652</v>
      </c>
      <c r="B655" s="48">
        <f t="shared" ca="1" si="80"/>
        <v>0.40000526791733726</v>
      </c>
      <c r="C655" s="49">
        <f ca="1">RANDBETWEEN(0,VLOOKUP($B655,IBusJSQ!$E$6:$G$24,3,TRUE))</f>
        <v>0</v>
      </c>
      <c r="D655" s="44">
        <f ca="1">RANDBETWEEN(0,VLOOKUP($B655,ItrainJSQ!$F$5:$G$9,2,TRUE))</f>
        <v>3</v>
      </c>
      <c r="E655" s="44" t="e">
        <f ca="1">RANDBETWEEN(0,VLOOKUP($B655,ItrainNP!$G$11:$G$16,2,TRUE))</f>
        <v>#N/A</v>
      </c>
      <c r="F655" s="44">
        <f t="shared" ca="1" si="81"/>
        <v>26</v>
      </c>
      <c r="G655" s="44">
        <f t="shared" ca="1" si="82"/>
        <v>7</v>
      </c>
      <c r="H655" s="44">
        <f t="shared" ca="1" si="83"/>
        <v>5</v>
      </c>
      <c r="I655" s="50">
        <f t="shared" ca="1" si="84"/>
        <v>0.41806082347289281</v>
      </c>
      <c r="J655" s="50" t="e">
        <f t="shared" ca="1" si="85"/>
        <v>#N/A</v>
      </c>
      <c r="K655" s="52">
        <f t="shared" ca="1" si="86"/>
        <v>25.999999999999986</v>
      </c>
      <c r="L655" s="52" t="e">
        <f t="shared" ca="1" si="87"/>
        <v>#N/A</v>
      </c>
      <c r="M655" s="44">
        <f ca="1">AVERAGE($K$4:K655)</f>
        <v>32.069018404907979</v>
      </c>
      <c r="N655" s="44">
        <f ca="1">M655 + 1.96 * _xlfn.STDEV.P($M$4:M655)/SQRT(COUNT($M$4:M655))</f>
        <v>32.097548152544654</v>
      </c>
      <c r="O655" s="44">
        <f ca="1">M655 - 1.96 * _xlfn.STDEV.P($M$4:M655)/SQRT(COUNT($M$4:M655))</f>
        <v>32.040488657271304</v>
      </c>
      <c r="P655" s="44" t="e">
        <f ca="1">AVERAGE($L$4:L655)</f>
        <v>#N/A</v>
      </c>
      <c r="Q655" s="44" t="e">
        <f ca="1">P655 + 1.96 * _xlfn.STDEV.P($P$4:P655)/SQRT(COUNT($P$4:P655))</f>
        <v>#N/A</v>
      </c>
      <c r="R655" s="44" t="e">
        <f ca="1">P655 - 1.96 * _xlfn.STDEV.P($P$4:P655)/SQRT(COUNT($P$4:P655))</f>
        <v>#N/A</v>
      </c>
    </row>
    <row r="656" spans="1:18" ht="14.5" x14ac:dyDescent="0.35">
      <c r="A656" s="47">
        <v>653</v>
      </c>
      <c r="B656" s="48">
        <f t="shared" ca="1" si="80"/>
        <v>0.35178240250926096</v>
      </c>
      <c r="C656" s="49">
        <f ca="1">RANDBETWEEN(0,VLOOKUP($B656,IBusJSQ!$E$6:$G$24,3,TRUE))</f>
        <v>0</v>
      </c>
      <c r="D656" s="44">
        <f ca="1">RANDBETWEEN(0,VLOOKUP($B656,ItrainJSQ!$F$5:$G$9,2,TRUE))</f>
        <v>4</v>
      </c>
      <c r="E656" s="44" t="e">
        <f ca="1">RANDBETWEEN(0,VLOOKUP($B656,ItrainNP!$G$11:$G$16,2,TRUE))</f>
        <v>#N/A</v>
      </c>
      <c r="F656" s="44">
        <f t="shared" ca="1" si="81"/>
        <v>26</v>
      </c>
      <c r="G656" s="44">
        <f t="shared" ca="1" si="82"/>
        <v>7</v>
      </c>
      <c r="H656" s="44">
        <f t="shared" ca="1" si="83"/>
        <v>4</v>
      </c>
      <c r="I656" s="50">
        <f t="shared" ca="1" si="84"/>
        <v>0.36983795806481651</v>
      </c>
      <c r="J656" s="50" t="e">
        <f t="shared" ca="1" si="85"/>
        <v>#N/A</v>
      </c>
      <c r="K656" s="52">
        <f t="shared" ca="1" si="86"/>
        <v>25.999999999999986</v>
      </c>
      <c r="L656" s="52" t="e">
        <f t="shared" ca="1" si="87"/>
        <v>#N/A</v>
      </c>
      <c r="M656" s="44">
        <f ca="1">AVERAGE($K$4:K656)</f>
        <v>32.05972434915774</v>
      </c>
      <c r="N656" s="44">
        <f ca="1">M656 + 1.96 * _xlfn.STDEV.P($M$4:M656)/SQRT(COUNT($M$4:M656))</f>
        <v>32.088217509521797</v>
      </c>
      <c r="O656" s="44">
        <f ca="1">M656 - 1.96 * _xlfn.STDEV.P($M$4:M656)/SQRT(COUNT($M$4:M656))</f>
        <v>32.031231188793683</v>
      </c>
      <c r="P656" s="44" t="e">
        <f ca="1">AVERAGE($L$4:L656)</f>
        <v>#N/A</v>
      </c>
      <c r="Q656" s="44" t="e">
        <f ca="1">P656 + 1.96 * _xlfn.STDEV.P($P$4:P656)/SQRT(COUNT($P$4:P656))</f>
        <v>#N/A</v>
      </c>
      <c r="R656" s="44" t="e">
        <f ca="1">P656 - 1.96 * _xlfn.STDEV.P($P$4:P656)/SQRT(COUNT($P$4:P656))</f>
        <v>#N/A</v>
      </c>
    </row>
    <row r="657" spans="1:18" ht="14.5" x14ac:dyDescent="0.35">
      <c r="A657" s="47">
        <v>654</v>
      </c>
      <c r="B657" s="48">
        <f t="shared" ca="1" si="80"/>
        <v>0.74605117110476393</v>
      </c>
      <c r="C657" s="49">
        <f ca="1">RANDBETWEEN(0,VLOOKUP($B657,IBusJSQ!$E$6:$G$24,3,TRUE))</f>
        <v>9</v>
      </c>
      <c r="D657" s="44">
        <f ca="1">RANDBETWEEN(0,VLOOKUP($B657,ItrainJSQ!$F$5:$G$9,2,TRUE))</f>
        <v>12817</v>
      </c>
      <c r="E657" s="44" t="e">
        <f ca="1">RANDBETWEEN(0,VLOOKUP($B657,ItrainNP!$G$11:$G$16,2,TRUE))</f>
        <v>#N/A</v>
      </c>
      <c r="F657" s="44">
        <f t="shared" ca="1" si="81"/>
        <v>24</v>
      </c>
      <c r="G657" s="44">
        <f t="shared" ca="1" si="82"/>
        <v>8</v>
      </c>
      <c r="H657" s="44">
        <f t="shared" ca="1" si="83"/>
        <v>5</v>
      </c>
      <c r="I657" s="50">
        <f t="shared" ca="1" si="84"/>
        <v>0.76896783777143063</v>
      </c>
      <c r="J657" s="50" t="e">
        <f t="shared" ca="1" si="85"/>
        <v>#N/A</v>
      </c>
      <c r="K657" s="52">
        <f t="shared" ca="1" si="86"/>
        <v>33.000000000000043</v>
      </c>
      <c r="L657" s="52" t="e">
        <f t="shared" ca="1" si="87"/>
        <v>#N/A</v>
      </c>
      <c r="M657" s="44">
        <f ca="1">AVERAGE($K$4:K657)</f>
        <v>32.061162079510709</v>
      </c>
      <c r="N657" s="44">
        <f ca="1">M657 + 1.96 * _xlfn.STDEV.P($M$4:M657)/SQRT(COUNT($M$4:M657))</f>
        <v>32.089618645407711</v>
      </c>
      <c r="O657" s="44">
        <f ca="1">M657 - 1.96 * _xlfn.STDEV.P($M$4:M657)/SQRT(COUNT($M$4:M657))</f>
        <v>32.032705513613706</v>
      </c>
      <c r="P657" s="44" t="e">
        <f ca="1">AVERAGE($L$4:L657)</f>
        <v>#N/A</v>
      </c>
      <c r="Q657" s="44" t="e">
        <f ca="1">P657 + 1.96 * _xlfn.STDEV.P($P$4:P657)/SQRT(COUNT($P$4:P657))</f>
        <v>#N/A</v>
      </c>
      <c r="R657" s="44" t="e">
        <f ca="1">P657 - 1.96 * _xlfn.STDEV.P($P$4:P657)/SQRT(COUNT($P$4:P657))</f>
        <v>#N/A</v>
      </c>
    </row>
    <row r="658" spans="1:18" ht="14.5" x14ac:dyDescent="0.35">
      <c r="A658" s="47">
        <v>655</v>
      </c>
      <c r="B658" s="48">
        <f t="shared" ca="1" si="80"/>
        <v>0.60443748198852698</v>
      </c>
      <c r="C658" s="49">
        <f ca="1">RANDBETWEEN(0,VLOOKUP($B658,IBusJSQ!$E$6:$G$24,3,TRUE))</f>
        <v>3</v>
      </c>
      <c r="D658" s="44">
        <f ca="1">RANDBETWEEN(0,VLOOKUP($B658,ItrainJSQ!$F$5:$G$9,2,TRUE))</f>
        <v>2</v>
      </c>
      <c r="E658" s="44" t="e">
        <f ca="1">RANDBETWEEN(0,VLOOKUP($B658,ItrainNP!$G$11:$G$16,2,TRUE))</f>
        <v>#N/A</v>
      </c>
      <c r="F658" s="44">
        <f t="shared" ca="1" si="81"/>
        <v>25</v>
      </c>
      <c r="G658" s="44">
        <f t="shared" ca="1" si="82"/>
        <v>8</v>
      </c>
      <c r="H658" s="44">
        <f t="shared" ca="1" si="83"/>
        <v>5</v>
      </c>
      <c r="I658" s="50">
        <f t="shared" ca="1" si="84"/>
        <v>0.62388192643297147</v>
      </c>
      <c r="J658" s="50" t="e">
        <f t="shared" ca="1" si="85"/>
        <v>#N/A</v>
      </c>
      <c r="K658" s="52">
        <f t="shared" ca="1" si="86"/>
        <v>28.00000000000006</v>
      </c>
      <c r="L658" s="52" t="e">
        <f t="shared" ca="1" si="87"/>
        <v>#N/A</v>
      </c>
      <c r="M658" s="44">
        <f ca="1">AVERAGE($K$4:K658)</f>
        <v>32.054961832061075</v>
      </c>
      <c r="N658" s="44">
        <f ca="1">M658 + 1.96 * _xlfn.STDEV.P($M$4:M658)/SQRT(COUNT($M$4:M658))</f>
        <v>32.083382307983207</v>
      </c>
      <c r="O658" s="44">
        <f ca="1">M658 - 1.96 * _xlfn.STDEV.P($M$4:M658)/SQRT(COUNT($M$4:M658))</f>
        <v>32.026541356138942</v>
      </c>
      <c r="P658" s="44" t="e">
        <f ca="1">AVERAGE($L$4:L658)</f>
        <v>#N/A</v>
      </c>
      <c r="Q658" s="44" t="e">
        <f ca="1">P658 + 1.96 * _xlfn.STDEV.P($P$4:P658)/SQRT(COUNT($P$4:P658))</f>
        <v>#N/A</v>
      </c>
      <c r="R658" s="44" t="e">
        <f ca="1">P658 - 1.96 * _xlfn.STDEV.P($P$4:P658)/SQRT(COUNT($P$4:P658))</f>
        <v>#N/A</v>
      </c>
    </row>
    <row r="659" spans="1:18" ht="14.5" x14ac:dyDescent="0.35">
      <c r="A659" s="47">
        <v>656</v>
      </c>
      <c r="B659" s="48">
        <f t="shared" ca="1" si="80"/>
        <v>0.52488038306503604</v>
      </c>
      <c r="C659" s="49">
        <f ca="1">RANDBETWEEN(0,VLOOKUP($B659,IBusJSQ!$E$6:$G$24,3,TRUE))</f>
        <v>8</v>
      </c>
      <c r="D659" s="44">
        <f ca="1">RANDBETWEEN(0,VLOOKUP($B659,ItrainJSQ!$F$5:$G$9,2,TRUE))</f>
        <v>1</v>
      </c>
      <c r="E659" s="44" t="e">
        <f ca="1">RANDBETWEEN(0,VLOOKUP($B659,ItrainNP!$G$11:$G$16,2,TRUE))</f>
        <v>#N/A</v>
      </c>
      <c r="F659" s="44">
        <f t="shared" ca="1" si="81"/>
        <v>27</v>
      </c>
      <c r="G659" s="44">
        <f t="shared" ca="1" si="82"/>
        <v>7</v>
      </c>
      <c r="H659" s="44">
        <f t="shared" ca="1" si="83"/>
        <v>5</v>
      </c>
      <c r="I659" s="50">
        <f t="shared" ca="1" si="84"/>
        <v>0.54918593862059162</v>
      </c>
      <c r="J659" s="50" t="e">
        <f t="shared" ca="1" si="85"/>
        <v>#N/A</v>
      </c>
      <c r="K659" s="52">
        <f t="shared" ca="1" si="86"/>
        <v>35.000000000000036</v>
      </c>
      <c r="L659" s="52" t="e">
        <f t="shared" ca="1" si="87"/>
        <v>#N/A</v>
      </c>
      <c r="M659" s="44">
        <f ca="1">AVERAGE($K$4:K659)</f>
        <v>32.059451219512198</v>
      </c>
      <c r="N659" s="44">
        <f ca="1">M659 + 1.96 * _xlfn.STDEV.P($M$4:M659)/SQRT(COUNT($M$4:M659))</f>
        <v>32.087835390002262</v>
      </c>
      <c r="O659" s="44">
        <f ca="1">M659 - 1.96 * _xlfn.STDEV.P($M$4:M659)/SQRT(COUNT($M$4:M659))</f>
        <v>32.031067049022134</v>
      </c>
      <c r="P659" s="44" t="e">
        <f ca="1">AVERAGE($L$4:L659)</f>
        <v>#N/A</v>
      </c>
      <c r="Q659" s="44" t="e">
        <f ca="1">P659 + 1.96 * _xlfn.STDEV.P($P$4:P659)/SQRT(COUNT($P$4:P659))</f>
        <v>#N/A</v>
      </c>
      <c r="R659" s="44" t="e">
        <f ca="1">P659 - 1.96 * _xlfn.STDEV.P($P$4:P659)/SQRT(COUNT($P$4:P659))</f>
        <v>#N/A</v>
      </c>
    </row>
    <row r="660" spans="1:18" ht="14.5" x14ac:dyDescent="0.35">
      <c r="A660" s="47">
        <v>657</v>
      </c>
      <c r="B660" s="48">
        <f t="shared" ca="1" si="80"/>
        <v>0.78843001829196147</v>
      </c>
      <c r="C660" s="49">
        <f ca="1">RANDBETWEEN(0,VLOOKUP($B660,IBusJSQ!$E$6:$G$24,3,TRUE))</f>
        <v>4</v>
      </c>
      <c r="D660" s="44">
        <f ca="1">RANDBETWEEN(0,VLOOKUP($B660,ItrainJSQ!$F$5:$G$9,2,TRUE))</f>
        <v>20904</v>
      </c>
      <c r="E660" s="44" t="e">
        <f ca="1">RANDBETWEEN(0,VLOOKUP($B660,ItrainNP!$G$11:$G$16,2,TRUE))</f>
        <v>#N/A</v>
      </c>
      <c r="F660" s="44">
        <f t="shared" ca="1" si="81"/>
        <v>27</v>
      </c>
      <c r="G660" s="44">
        <f t="shared" ca="1" si="82"/>
        <v>7</v>
      </c>
      <c r="H660" s="44">
        <f t="shared" ca="1" si="83"/>
        <v>5</v>
      </c>
      <c r="I660" s="50">
        <f t="shared" ca="1" si="84"/>
        <v>0.80995779606973928</v>
      </c>
      <c r="J660" s="50" t="e">
        <f t="shared" ca="1" si="85"/>
        <v>#N/A</v>
      </c>
      <c r="K660" s="52">
        <f t="shared" ca="1" si="86"/>
        <v>31.00000000000005</v>
      </c>
      <c r="L660" s="52" t="e">
        <f t="shared" ca="1" si="87"/>
        <v>#N/A</v>
      </c>
      <c r="M660" s="44">
        <f ca="1">AVERAGE($K$4:K660)</f>
        <v>32.05783866057839</v>
      </c>
      <c r="N660" s="44">
        <f ca="1">M660 + 1.96 * _xlfn.STDEV.P($M$4:M660)/SQRT(COUNT($M$4:M660))</f>
        <v>32.086186720208666</v>
      </c>
      <c r="O660" s="44">
        <f ca="1">M660 - 1.96 * _xlfn.STDEV.P($M$4:M660)/SQRT(COUNT($M$4:M660))</f>
        <v>32.029490600948115</v>
      </c>
      <c r="P660" s="44" t="e">
        <f ca="1">AVERAGE($L$4:L660)</f>
        <v>#N/A</v>
      </c>
      <c r="Q660" s="44" t="e">
        <f ca="1">P660 + 1.96 * _xlfn.STDEV.P($P$4:P660)/SQRT(COUNT($P$4:P660))</f>
        <v>#N/A</v>
      </c>
      <c r="R660" s="44" t="e">
        <f ca="1">P660 - 1.96 * _xlfn.STDEV.P($P$4:P660)/SQRT(COUNT($P$4:P660))</f>
        <v>#N/A</v>
      </c>
    </row>
    <row r="661" spans="1:18" ht="14.5" x14ac:dyDescent="0.35">
      <c r="A661" s="47">
        <v>658</v>
      </c>
      <c r="B661" s="48">
        <f t="shared" ca="1" si="80"/>
        <v>0.35473484890987866</v>
      </c>
      <c r="C661" s="49">
        <f ca="1">RANDBETWEEN(0,VLOOKUP($B661,IBusJSQ!$E$6:$G$24,3,TRUE))</f>
        <v>1</v>
      </c>
      <c r="D661" s="44">
        <f ca="1">RANDBETWEEN(0,VLOOKUP($B661,ItrainJSQ!$F$5:$G$9,2,TRUE))</f>
        <v>4</v>
      </c>
      <c r="E661" s="44" t="e">
        <f ca="1">RANDBETWEEN(0,VLOOKUP($B661,ItrainNP!$G$11:$G$16,2,TRUE))</f>
        <v>#N/A</v>
      </c>
      <c r="F661" s="44">
        <f t="shared" ca="1" si="81"/>
        <v>29</v>
      </c>
      <c r="G661" s="44">
        <f t="shared" ca="1" si="82"/>
        <v>8</v>
      </c>
      <c r="H661" s="44">
        <f t="shared" ca="1" si="83"/>
        <v>5</v>
      </c>
      <c r="I661" s="50">
        <f t="shared" ca="1" si="84"/>
        <v>0.37556818224321198</v>
      </c>
      <c r="J661" s="50" t="e">
        <f t="shared" ca="1" si="85"/>
        <v>#N/A</v>
      </c>
      <c r="K661" s="52">
        <f t="shared" ca="1" si="86"/>
        <v>29.999999999999972</v>
      </c>
      <c r="L661" s="52" t="e">
        <f t="shared" ca="1" si="87"/>
        <v>#N/A</v>
      </c>
      <c r="M661" s="44">
        <f ca="1">AVERAGE($K$4:K661)</f>
        <v>32.054711246200611</v>
      </c>
      <c r="N661" s="44">
        <f ca="1">M661 + 1.96 * _xlfn.STDEV.P($M$4:M661)/SQRT(COUNT($M$4:M661))</f>
        <v>32.083023490810483</v>
      </c>
      <c r="O661" s="44">
        <f ca="1">M661 - 1.96 * _xlfn.STDEV.P($M$4:M661)/SQRT(COUNT($M$4:M661))</f>
        <v>32.02639900159074</v>
      </c>
      <c r="P661" s="44" t="e">
        <f ca="1">AVERAGE($L$4:L661)</f>
        <v>#N/A</v>
      </c>
      <c r="Q661" s="44" t="e">
        <f ca="1">P661 + 1.96 * _xlfn.STDEV.P($P$4:P661)/SQRT(COUNT($P$4:P661))</f>
        <v>#N/A</v>
      </c>
      <c r="R661" s="44" t="e">
        <f ca="1">P661 - 1.96 * _xlfn.STDEV.P($P$4:P661)/SQRT(COUNT($P$4:P661))</f>
        <v>#N/A</v>
      </c>
    </row>
    <row r="662" spans="1:18" ht="14.5" x14ac:dyDescent="0.35">
      <c r="A662" s="47">
        <v>659</v>
      </c>
      <c r="B662" s="48">
        <f t="shared" ca="1" si="80"/>
        <v>0.53276946226741062</v>
      </c>
      <c r="C662" s="49">
        <f ca="1">RANDBETWEEN(0,VLOOKUP($B662,IBusJSQ!$E$6:$G$24,3,TRUE))</f>
        <v>5</v>
      </c>
      <c r="D662" s="44">
        <f ca="1">RANDBETWEEN(0,VLOOKUP($B662,ItrainJSQ!$F$5:$G$9,2,TRUE))</f>
        <v>2</v>
      </c>
      <c r="E662" s="44" t="e">
        <f ca="1">RANDBETWEEN(0,VLOOKUP($B662,ItrainNP!$G$11:$G$16,2,TRUE))</f>
        <v>#N/A</v>
      </c>
      <c r="F662" s="44">
        <f t="shared" ca="1" si="81"/>
        <v>26</v>
      </c>
      <c r="G662" s="44">
        <f t="shared" ca="1" si="82"/>
        <v>7</v>
      </c>
      <c r="H662" s="44">
        <f t="shared" ca="1" si="83"/>
        <v>5</v>
      </c>
      <c r="I662" s="50">
        <f t="shared" ca="1" si="84"/>
        <v>0.55429724004518843</v>
      </c>
      <c r="J662" s="50" t="e">
        <f t="shared" ca="1" si="85"/>
        <v>#N/A</v>
      </c>
      <c r="K662" s="52">
        <f t="shared" ca="1" si="86"/>
        <v>31.00000000000005</v>
      </c>
      <c r="L662" s="52" t="e">
        <f t="shared" ca="1" si="87"/>
        <v>#N/A</v>
      </c>
      <c r="M662" s="44">
        <f ca="1">AVERAGE($K$4:K662)</f>
        <v>32.053110773899853</v>
      </c>
      <c r="N662" s="44">
        <f ca="1">M662 + 1.96 * _xlfn.STDEV.P($M$4:M662)/SQRT(COUNT($M$4:M662))</f>
        <v>32.081387396281187</v>
      </c>
      <c r="O662" s="44">
        <f ca="1">M662 - 1.96 * _xlfn.STDEV.P($M$4:M662)/SQRT(COUNT($M$4:M662))</f>
        <v>32.024834151518519</v>
      </c>
      <c r="P662" s="44" t="e">
        <f ca="1">AVERAGE($L$4:L662)</f>
        <v>#N/A</v>
      </c>
      <c r="Q662" s="44" t="e">
        <f ca="1">P662 + 1.96 * _xlfn.STDEV.P($P$4:P662)/SQRT(COUNT($P$4:P662))</f>
        <v>#N/A</v>
      </c>
      <c r="R662" s="44" t="e">
        <f ca="1">P662 - 1.96 * _xlfn.STDEV.P($P$4:P662)/SQRT(COUNT($P$4:P662))</f>
        <v>#N/A</v>
      </c>
    </row>
    <row r="663" spans="1:18" ht="14.5" x14ac:dyDescent="0.35">
      <c r="A663" s="47">
        <v>660</v>
      </c>
      <c r="B663" s="48">
        <f t="shared" ca="1" si="80"/>
        <v>0.73235549216680851</v>
      </c>
      <c r="C663" s="49">
        <f ca="1">RANDBETWEEN(0,VLOOKUP($B663,IBusJSQ!$E$6:$G$24,3,TRUE))</f>
        <v>4</v>
      </c>
      <c r="D663" s="44">
        <f ca="1">RANDBETWEEN(0,VLOOKUP($B663,ItrainJSQ!$F$5:$G$9,2,TRUE))</f>
        <v>13749</v>
      </c>
      <c r="E663" s="44" t="e">
        <f ca="1">RANDBETWEEN(0,VLOOKUP($B663,ItrainNP!$G$11:$G$16,2,TRUE))</f>
        <v>#N/A</v>
      </c>
      <c r="F663" s="44">
        <f t="shared" ca="1" si="81"/>
        <v>25</v>
      </c>
      <c r="G663" s="44">
        <f t="shared" ca="1" si="82"/>
        <v>8</v>
      </c>
      <c r="H663" s="44">
        <f t="shared" ca="1" si="83"/>
        <v>4</v>
      </c>
      <c r="I663" s="50">
        <f t="shared" ca="1" si="84"/>
        <v>0.75249438105569744</v>
      </c>
      <c r="J663" s="50" t="e">
        <f t="shared" ca="1" si="85"/>
        <v>#N/A</v>
      </c>
      <c r="K663" s="52">
        <f t="shared" ca="1" si="86"/>
        <v>29.000000000000057</v>
      </c>
      <c r="L663" s="52" t="e">
        <f t="shared" ca="1" si="87"/>
        <v>#N/A</v>
      </c>
      <c r="M663" s="44">
        <f ca="1">AVERAGE($K$4:K663)</f>
        <v>32.048484848484854</v>
      </c>
      <c r="N663" s="44">
        <f ca="1">M663 + 1.96 * _xlfn.STDEV.P($M$4:M663)/SQRT(COUNT($M$4:M663))</f>
        <v>32.076726248018666</v>
      </c>
      <c r="O663" s="44">
        <f ca="1">M663 - 1.96 * _xlfn.STDEV.P($M$4:M663)/SQRT(COUNT($M$4:M663))</f>
        <v>32.020243448951042</v>
      </c>
      <c r="P663" s="44" t="e">
        <f ca="1">AVERAGE($L$4:L663)</f>
        <v>#N/A</v>
      </c>
      <c r="Q663" s="44" t="e">
        <f ca="1">P663 + 1.96 * _xlfn.STDEV.P($P$4:P663)/SQRT(COUNT($P$4:P663))</f>
        <v>#N/A</v>
      </c>
      <c r="R663" s="44" t="e">
        <f ca="1">P663 - 1.96 * _xlfn.STDEV.P($P$4:P663)/SQRT(COUNT($P$4:P663))</f>
        <v>#N/A</v>
      </c>
    </row>
    <row r="664" spans="1:18" ht="14.5" x14ac:dyDescent="0.35">
      <c r="A664" s="47">
        <v>661</v>
      </c>
      <c r="B664" s="48">
        <f t="shared" ca="1" si="80"/>
        <v>0.43345828467274244</v>
      </c>
      <c r="C664" s="49">
        <f ca="1">RANDBETWEEN(0,VLOOKUP($B664,IBusJSQ!$E$6:$G$24,3,TRUE))</f>
        <v>7</v>
      </c>
      <c r="D664" s="44">
        <f ca="1">RANDBETWEEN(0,VLOOKUP($B664,ItrainJSQ!$F$5:$G$9,2,TRUE))</f>
        <v>0</v>
      </c>
      <c r="E664" s="44" t="e">
        <f ca="1">RANDBETWEEN(0,VLOOKUP($B664,ItrainNP!$G$11:$G$16,2,TRUE))</f>
        <v>#N/A</v>
      </c>
      <c r="F664" s="44">
        <f t="shared" ca="1" si="81"/>
        <v>25</v>
      </c>
      <c r="G664" s="44">
        <f t="shared" ca="1" si="82"/>
        <v>8</v>
      </c>
      <c r="H664" s="44">
        <f t="shared" ca="1" si="83"/>
        <v>5</v>
      </c>
      <c r="I664" s="50">
        <f t="shared" ca="1" si="84"/>
        <v>0.45568050689496464</v>
      </c>
      <c r="J664" s="50" t="e">
        <f t="shared" ca="1" si="85"/>
        <v>#N/A</v>
      </c>
      <c r="K664" s="52">
        <f t="shared" ca="1" si="86"/>
        <v>31.999999999999964</v>
      </c>
      <c r="L664" s="52" t="e">
        <f t="shared" ca="1" si="87"/>
        <v>#N/A</v>
      </c>
      <c r="M664" s="44">
        <f ca="1">AVERAGE($K$4:K664)</f>
        <v>32.048411497730719</v>
      </c>
      <c r="N664" s="44">
        <f ca="1">M664 + 1.96 * _xlfn.STDEV.P($M$4:M664)/SQRT(COUNT($M$4:M664))</f>
        <v>32.076617760965824</v>
      </c>
      <c r="O664" s="44">
        <f ca="1">M664 - 1.96 * _xlfn.STDEV.P($M$4:M664)/SQRT(COUNT($M$4:M664))</f>
        <v>32.020205234495613</v>
      </c>
      <c r="P664" s="44" t="e">
        <f ca="1">AVERAGE($L$4:L664)</f>
        <v>#N/A</v>
      </c>
      <c r="Q664" s="44" t="e">
        <f ca="1">P664 + 1.96 * _xlfn.STDEV.P($P$4:P664)/SQRT(COUNT($P$4:P664))</f>
        <v>#N/A</v>
      </c>
      <c r="R664" s="44" t="e">
        <f ca="1">P664 - 1.96 * _xlfn.STDEV.P($P$4:P664)/SQRT(COUNT($P$4:P664))</f>
        <v>#N/A</v>
      </c>
    </row>
    <row r="665" spans="1:18" ht="14.5" x14ac:dyDescent="0.35">
      <c r="A665" s="47">
        <v>662</v>
      </c>
      <c r="B665" s="48">
        <f t="shared" ca="1" si="80"/>
        <v>0.64326966463647095</v>
      </c>
      <c r="C665" s="49">
        <f ca="1">RANDBETWEEN(0,VLOOKUP($B665,IBusJSQ!$E$6:$G$24,3,TRUE))</f>
        <v>6</v>
      </c>
      <c r="D665" s="44">
        <f ca="1">RANDBETWEEN(0,VLOOKUP($B665,ItrainJSQ!$F$5:$G$9,2,TRUE))</f>
        <v>1</v>
      </c>
      <c r="E665" s="44" t="e">
        <f ca="1">RANDBETWEEN(0,VLOOKUP($B665,ItrainNP!$G$11:$G$16,2,TRUE))</f>
        <v>#N/A</v>
      </c>
      <c r="F665" s="44">
        <f t="shared" ca="1" si="81"/>
        <v>26</v>
      </c>
      <c r="G665" s="44">
        <f t="shared" ca="1" si="82"/>
        <v>8</v>
      </c>
      <c r="H665" s="44">
        <f t="shared" ca="1" si="83"/>
        <v>5</v>
      </c>
      <c r="I665" s="50">
        <f t="shared" ca="1" si="84"/>
        <v>0.6654918868586932</v>
      </c>
      <c r="J665" s="50" t="e">
        <f t="shared" ca="1" si="85"/>
        <v>#N/A</v>
      </c>
      <c r="K665" s="52">
        <f t="shared" ca="1" si="86"/>
        <v>32.000000000000043</v>
      </c>
      <c r="L665" s="52" t="e">
        <f t="shared" ca="1" si="87"/>
        <v>#N/A</v>
      </c>
      <c r="M665" s="44">
        <f ca="1">AVERAGE($K$4:K665)</f>
        <v>32.048338368580069</v>
      </c>
      <c r="N665" s="44">
        <f ca="1">M665 + 1.96 * _xlfn.STDEV.P($M$4:M665)/SQRT(COUNT($M$4:M665))</f>
        <v>32.076509581756994</v>
      </c>
      <c r="O665" s="44">
        <f ca="1">M665 - 1.96 * _xlfn.STDEV.P($M$4:M665)/SQRT(COUNT($M$4:M665))</f>
        <v>32.020167155403144</v>
      </c>
      <c r="P665" s="44" t="e">
        <f ca="1">AVERAGE($L$4:L665)</f>
        <v>#N/A</v>
      </c>
      <c r="Q665" s="44" t="e">
        <f ca="1">P665 + 1.96 * _xlfn.STDEV.P($P$4:P665)/SQRT(COUNT($P$4:P665))</f>
        <v>#N/A</v>
      </c>
      <c r="R665" s="44" t="e">
        <f ca="1">P665 - 1.96 * _xlfn.STDEV.P($P$4:P665)/SQRT(COUNT($P$4:P665))</f>
        <v>#N/A</v>
      </c>
    </row>
    <row r="666" spans="1:18" ht="14.5" x14ac:dyDescent="0.35">
      <c r="A666" s="47">
        <v>663</v>
      </c>
      <c r="B666" s="48">
        <f t="shared" ca="1" si="80"/>
        <v>0.34824162329751773</v>
      </c>
      <c r="C666" s="49">
        <f ca="1">RANDBETWEEN(0,VLOOKUP($B666,IBusJSQ!$E$6:$G$24,3,TRUE))</f>
        <v>3</v>
      </c>
      <c r="D666" s="44">
        <f ca="1">RANDBETWEEN(0,VLOOKUP($B666,ItrainJSQ!$F$5:$G$9,2,TRUE))</f>
        <v>2</v>
      </c>
      <c r="E666" s="44" t="e">
        <f ca="1">RANDBETWEEN(0,VLOOKUP($B666,ItrainNP!$G$11:$G$16,2,TRUE))</f>
        <v>#N/A</v>
      </c>
      <c r="F666" s="44">
        <f t="shared" ca="1" si="81"/>
        <v>29</v>
      </c>
      <c r="G666" s="44">
        <f t="shared" ca="1" si="82"/>
        <v>8</v>
      </c>
      <c r="H666" s="44">
        <f t="shared" ca="1" si="83"/>
        <v>4</v>
      </c>
      <c r="I666" s="50">
        <f t="shared" ca="1" si="84"/>
        <v>0.37046384551973993</v>
      </c>
      <c r="J666" s="50" t="e">
        <f t="shared" ca="1" si="85"/>
        <v>#N/A</v>
      </c>
      <c r="K666" s="52">
        <f t="shared" ca="1" si="86"/>
        <v>31.999999999999964</v>
      </c>
      <c r="L666" s="52" t="e">
        <f t="shared" ca="1" si="87"/>
        <v>#N/A</v>
      </c>
      <c r="M666" s="44">
        <f ca="1">AVERAGE($K$4:K666)</f>
        <v>32.048265460030173</v>
      </c>
      <c r="N666" s="44">
        <f ca="1">M666 + 1.96 * _xlfn.STDEV.P($M$4:M666)/SQRT(COUNT($M$4:M666))</f>
        <v>32.076401709082532</v>
      </c>
      <c r="O666" s="44">
        <f ca="1">M666 - 1.96 * _xlfn.STDEV.P($M$4:M666)/SQRT(COUNT($M$4:M666))</f>
        <v>32.020129210977814</v>
      </c>
      <c r="P666" s="44" t="e">
        <f ca="1">AVERAGE($L$4:L666)</f>
        <v>#N/A</v>
      </c>
      <c r="Q666" s="44" t="e">
        <f ca="1">P666 + 1.96 * _xlfn.STDEV.P($P$4:P666)/SQRT(COUNT($P$4:P666))</f>
        <v>#N/A</v>
      </c>
      <c r="R666" s="44" t="e">
        <f ca="1">P666 - 1.96 * _xlfn.STDEV.P($P$4:P666)/SQRT(COUNT($P$4:P666))</f>
        <v>#N/A</v>
      </c>
    </row>
    <row r="667" spans="1:18" ht="14.5" x14ac:dyDescent="0.35">
      <c r="A667" s="47">
        <v>664</v>
      </c>
      <c r="B667" s="48">
        <f t="shared" ca="1" si="80"/>
        <v>0.66933952692242593</v>
      </c>
      <c r="C667" s="49">
        <f ca="1">RANDBETWEEN(0,VLOOKUP($B667,IBusJSQ!$E$6:$G$24,3,TRUE))</f>
        <v>0</v>
      </c>
      <c r="D667" s="44">
        <f ca="1">RANDBETWEEN(0,VLOOKUP($B667,ItrainJSQ!$F$5:$G$9,2,TRUE))</f>
        <v>2</v>
      </c>
      <c r="E667" s="44" t="e">
        <f ca="1">RANDBETWEEN(0,VLOOKUP($B667,ItrainNP!$G$11:$G$16,2,TRUE))</f>
        <v>#N/A</v>
      </c>
      <c r="F667" s="44">
        <f t="shared" ca="1" si="81"/>
        <v>28</v>
      </c>
      <c r="G667" s="44">
        <f t="shared" ca="1" si="82"/>
        <v>8</v>
      </c>
      <c r="H667" s="44">
        <f t="shared" ca="1" si="83"/>
        <v>5</v>
      </c>
      <c r="I667" s="50">
        <f t="shared" ca="1" si="84"/>
        <v>0.68878397136687042</v>
      </c>
      <c r="J667" s="50" t="e">
        <f t="shared" ca="1" si="85"/>
        <v>#N/A</v>
      </c>
      <c r="K667" s="52">
        <f t="shared" ca="1" si="86"/>
        <v>28.00000000000006</v>
      </c>
      <c r="L667" s="52" t="e">
        <f t="shared" ca="1" si="87"/>
        <v>#N/A</v>
      </c>
      <c r="M667" s="44">
        <f ca="1">AVERAGE($K$4:K667)</f>
        <v>32.0421686746988</v>
      </c>
      <c r="N667" s="44">
        <f ca="1">M667 + 1.96 * _xlfn.STDEV.P($M$4:M667)/SQRT(COUNT($M$4:M667))</f>
        <v>32.070270461235282</v>
      </c>
      <c r="O667" s="44">
        <f ca="1">M667 - 1.96 * _xlfn.STDEV.P($M$4:M667)/SQRT(COUNT($M$4:M667))</f>
        <v>32.014066888162318</v>
      </c>
      <c r="P667" s="44" t="e">
        <f ca="1">AVERAGE($L$4:L667)</f>
        <v>#N/A</v>
      </c>
      <c r="Q667" s="44" t="e">
        <f ca="1">P667 + 1.96 * _xlfn.STDEV.P($P$4:P667)/SQRT(COUNT($P$4:P667))</f>
        <v>#N/A</v>
      </c>
      <c r="R667" s="44" t="e">
        <f ca="1">P667 - 1.96 * _xlfn.STDEV.P($P$4:P667)/SQRT(COUNT($P$4:P667))</f>
        <v>#N/A</v>
      </c>
    </row>
    <row r="668" spans="1:18" ht="14.5" x14ac:dyDescent="0.35">
      <c r="A668" s="47">
        <v>665</v>
      </c>
      <c r="B668" s="48">
        <f t="shared" ca="1" si="80"/>
        <v>0.55839250068285762</v>
      </c>
      <c r="C668" s="49">
        <f ca="1">RANDBETWEEN(0,VLOOKUP($B668,IBusJSQ!$E$6:$G$24,3,TRUE))</f>
        <v>2</v>
      </c>
      <c r="D668" s="44">
        <f ca="1">RANDBETWEEN(0,VLOOKUP($B668,ItrainJSQ!$F$5:$G$9,2,TRUE))</f>
        <v>3</v>
      </c>
      <c r="E668" s="44" t="e">
        <f ca="1">RANDBETWEEN(0,VLOOKUP($B668,ItrainNP!$G$11:$G$16,2,TRUE))</f>
        <v>#N/A</v>
      </c>
      <c r="F668" s="44">
        <f t="shared" ca="1" si="81"/>
        <v>25</v>
      </c>
      <c r="G668" s="44">
        <f t="shared" ca="1" si="82"/>
        <v>7</v>
      </c>
      <c r="H668" s="44">
        <f t="shared" ca="1" si="83"/>
        <v>5</v>
      </c>
      <c r="I668" s="50">
        <f t="shared" ca="1" si="84"/>
        <v>0.57714250068285766</v>
      </c>
      <c r="J668" s="50" t="e">
        <f t="shared" ca="1" si="85"/>
        <v>#N/A</v>
      </c>
      <c r="K668" s="52">
        <f t="shared" ca="1" si="86"/>
        <v>27.000000000000064</v>
      </c>
      <c r="L668" s="52" t="e">
        <f t="shared" ca="1" si="87"/>
        <v>#N/A</v>
      </c>
      <c r="M668" s="44">
        <f ca="1">AVERAGE($K$4:K668)</f>
        <v>32.034586466165422</v>
      </c>
      <c r="N668" s="44">
        <f ca="1">M668 + 1.96 * _xlfn.STDEV.P($M$4:M668)/SQRT(COUNT($M$4:M668))</f>
        <v>32.062654405635868</v>
      </c>
      <c r="O668" s="44">
        <f ca="1">M668 - 1.96 * _xlfn.STDEV.P($M$4:M668)/SQRT(COUNT($M$4:M668))</f>
        <v>32.006518526694975</v>
      </c>
      <c r="P668" s="44" t="e">
        <f ca="1">AVERAGE($L$4:L668)</f>
        <v>#N/A</v>
      </c>
      <c r="Q668" s="44" t="e">
        <f ca="1">P668 + 1.96 * _xlfn.STDEV.P($P$4:P668)/SQRT(COUNT($P$4:P668))</f>
        <v>#N/A</v>
      </c>
      <c r="R668" s="44" t="e">
        <f ca="1">P668 - 1.96 * _xlfn.STDEV.P($P$4:P668)/SQRT(COUNT($P$4:P668))</f>
        <v>#N/A</v>
      </c>
    </row>
    <row r="669" spans="1:18" ht="14.5" x14ac:dyDescent="0.35">
      <c r="A669" s="47">
        <v>666</v>
      </c>
      <c r="B669" s="48">
        <f t="shared" ca="1" si="80"/>
        <v>0.62834652220962295</v>
      </c>
      <c r="C669" s="49">
        <f ca="1">RANDBETWEEN(0,VLOOKUP($B669,IBusJSQ!$E$6:$G$24,3,TRUE))</f>
        <v>7</v>
      </c>
      <c r="D669" s="44">
        <f ca="1">RANDBETWEEN(0,VLOOKUP($B669,ItrainJSQ!$F$5:$G$9,2,TRUE))</f>
        <v>1</v>
      </c>
      <c r="E669" s="44" t="e">
        <f ca="1">RANDBETWEEN(0,VLOOKUP($B669,ItrainNP!$G$11:$G$16,2,TRUE))</f>
        <v>#N/A</v>
      </c>
      <c r="F669" s="44">
        <f t="shared" ca="1" si="81"/>
        <v>29</v>
      </c>
      <c r="G669" s="44">
        <f t="shared" ca="1" si="82"/>
        <v>7</v>
      </c>
      <c r="H669" s="44">
        <f t="shared" ca="1" si="83"/>
        <v>4</v>
      </c>
      <c r="I669" s="50">
        <f t="shared" ca="1" si="84"/>
        <v>0.65334652220962297</v>
      </c>
      <c r="J669" s="50" t="e">
        <f t="shared" ca="1" si="85"/>
        <v>#N/A</v>
      </c>
      <c r="K669" s="52">
        <f t="shared" ca="1" si="86"/>
        <v>36.000000000000028</v>
      </c>
      <c r="L669" s="52" t="e">
        <f t="shared" ca="1" si="87"/>
        <v>#N/A</v>
      </c>
      <c r="M669" s="44">
        <f ca="1">AVERAGE($K$4:K669)</f>
        <v>32.040540540540547</v>
      </c>
      <c r="N669" s="44">
        <f ca="1">M669 + 1.96 * _xlfn.STDEV.P($M$4:M669)/SQRT(COUNT($M$4:M669))</f>
        <v>32.068574284473485</v>
      </c>
      <c r="O669" s="44">
        <f ca="1">M669 - 1.96 * _xlfn.STDEV.P($M$4:M669)/SQRT(COUNT($M$4:M669))</f>
        <v>32.01250679660761</v>
      </c>
      <c r="P669" s="44" t="e">
        <f ca="1">AVERAGE($L$4:L669)</f>
        <v>#N/A</v>
      </c>
      <c r="Q669" s="44" t="e">
        <f ca="1">P669 + 1.96 * _xlfn.STDEV.P($P$4:P669)/SQRT(COUNT($P$4:P669))</f>
        <v>#N/A</v>
      </c>
      <c r="R669" s="44" t="e">
        <f ca="1">P669 - 1.96 * _xlfn.STDEV.P($P$4:P669)/SQRT(COUNT($P$4:P669))</f>
        <v>#N/A</v>
      </c>
    </row>
    <row r="670" spans="1:18" ht="14.5" x14ac:dyDescent="0.35">
      <c r="A670" s="47">
        <v>667</v>
      </c>
      <c r="B670" s="48">
        <f t="shared" ca="1" si="80"/>
        <v>0.81286468079487229</v>
      </c>
      <c r="C670" s="49">
        <f ca="1">RANDBETWEEN(0,VLOOKUP($B670,IBusJSQ!$E$6:$G$24,3,TRUE))</f>
        <v>14</v>
      </c>
      <c r="D670" s="44">
        <f ca="1">RANDBETWEEN(0,VLOOKUP($B670,ItrainJSQ!$F$5:$G$9,2,TRUE))</f>
        <v>43151</v>
      </c>
      <c r="E670" s="44" t="e">
        <f ca="1">RANDBETWEEN(0,VLOOKUP($B670,ItrainNP!$G$11:$G$16,2,TRUE))</f>
        <v>#N/A</v>
      </c>
      <c r="F670" s="44">
        <f t="shared" ca="1" si="81"/>
        <v>28</v>
      </c>
      <c r="G670" s="44">
        <f t="shared" ca="1" si="82"/>
        <v>8</v>
      </c>
      <c r="H670" s="44">
        <f t="shared" ca="1" si="83"/>
        <v>4</v>
      </c>
      <c r="I670" s="50">
        <f t="shared" ca="1" si="84"/>
        <v>0.84203134746153896</v>
      </c>
      <c r="J670" s="50" t="e">
        <f t="shared" ca="1" si="85"/>
        <v>#N/A</v>
      </c>
      <c r="K670" s="52">
        <f t="shared" ca="1" si="86"/>
        <v>42.000000000000014</v>
      </c>
      <c r="L670" s="52" t="e">
        <f t="shared" ca="1" si="87"/>
        <v>#N/A</v>
      </c>
      <c r="M670" s="44">
        <f ca="1">AVERAGE($K$4:K670)</f>
        <v>32.055472263868069</v>
      </c>
      <c r="N670" s="44">
        <f ca="1">M670 + 1.96 * _xlfn.STDEV.P($M$4:M670)/SQRT(COUNT($M$4:M670))</f>
        <v>32.083470880930676</v>
      </c>
      <c r="O670" s="44">
        <f ca="1">M670 - 1.96 * _xlfn.STDEV.P($M$4:M670)/SQRT(COUNT($M$4:M670))</f>
        <v>32.027473646805461</v>
      </c>
      <c r="P670" s="44" t="e">
        <f ca="1">AVERAGE($L$4:L670)</f>
        <v>#N/A</v>
      </c>
      <c r="Q670" s="44" t="e">
        <f ca="1">P670 + 1.96 * _xlfn.STDEV.P($P$4:P670)/SQRT(COUNT($P$4:P670))</f>
        <v>#N/A</v>
      </c>
      <c r="R670" s="44" t="e">
        <f ca="1">P670 - 1.96 * _xlfn.STDEV.P($P$4:P670)/SQRT(COUNT($P$4:P670))</f>
        <v>#N/A</v>
      </c>
    </row>
    <row r="671" spans="1:18" ht="14.5" x14ac:dyDescent="0.35">
      <c r="A671" s="47">
        <v>668</v>
      </c>
      <c r="B671" s="48">
        <f t="shared" ca="1" si="80"/>
        <v>0.53303998358306104</v>
      </c>
      <c r="C671" s="49">
        <f ca="1">RANDBETWEEN(0,VLOOKUP($B671,IBusJSQ!$E$6:$G$24,3,TRUE))</f>
        <v>2</v>
      </c>
      <c r="D671" s="44">
        <f ca="1">RANDBETWEEN(0,VLOOKUP($B671,ItrainJSQ!$F$5:$G$9,2,TRUE))</f>
        <v>3</v>
      </c>
      <c r="E671" s="44" t="e">
        <f ca="1">RANDBETWEEN(0,VLOOKUP($B671,ItrainNP!$G$11:$G$16,2,TRUE))</f>
        <v>#N/A</v>
      </c>
      <c r="F671" s="44">
        <f t="shared" ca="1" si="81"/>
        <v>24</v>
      </c>
      <c r="G671" s="44">
        <f t="shared" ca="1" si="82"/>
        <v>7</v>
      </c>
      <c r="H671" s="44">
        <f t="shared" ca="1" si="83"/>
        <v>4</v>
      </c>
      <c r="I671" s="50">
        <f t="shared" ca="1" si="84"/>
        <v>0.55109553913861664</v>
      </c>
      <c r="J671" s="50" t="e">
        <f t="shared" ca="1" si="85"/>
        <v>#N/A</v>
      </c>
      <c r="K671" s="52">
        <f t="shared" ca="1" si="86"/>
        <v>26.000000000000068</v>
      </c>
      <c r="L671" s="52" t="e">
        <f t="shared" ca="1" si="87"/>
        <v>#N/A</v>
      </c>
      <c r="M671" s="44">
        <f ca="1">AVERAGE($K$4:K671)</f>
        <v>32.046407185628745</v>
      </c>
      <c r="N671" s="44">
        <f ca="1">M671 + 1.96 * _xlfn.STDEV.P($M$4:M671)/SQRT(COUNT($M$4:M671))</f>
        <v>32.074371360401209</v>
      </c>
      <c r="O671" s="44">
        <f ca="1">M671 - 1.96 * _xlfn.STDEV.P($M$4:M671)/SQRT(COUNT($M$4:M671))</f>
        <v>32.018443010856281</v>
      </c>
      <c r="P671" s="44" t="e">
        <f ca="1">AVERAGE($L$4:L671)</f>
        <v>#N/A</v>
      </c>
      <c r="Q671" s="44" t="e">
        <f ca="1">P671 + 1.96 * _xlfn.STDEV.P($P$4:P671)/SQRT(COUNT($P$4:P671))</f>
        <v>#N/A</v>
      </c>
      <c r="R671" s="44" t="e">
        <f ca="1">P671 - 1.96 * _xlfn.STDEV.P($P$4:P671)/SQRT(COUNT($P$4:P671))</f>
        <v>#N/A</v>
      </c>
    </row>
    <row r="672" spans="1:18" ht="14.5" x14ac:dyDescent="0.35">
      <c r="A672" s="47">
        <v>669</v>
      </c>
      <c r="B672" s="48">
        <f t="shared" ca="1" si="80"/>
        <v>0.75260614499261713</v>
      </c>
      <c r="C672" s="49">
        <f ca="1">RANDBETWEEN(0,VLOOKUP($B672,IBusJSQ!$E$6:$G$24,3,TRUE))</f>
        <v>12</v>
      </c>
      <c r="D672" s="44">
        <f ca="1">RANDBETWEEN(0,VLOOKUP($B672,ItrainJSQ!$F$5:$G$9,2,TRUE))</f>
        <v>29292</v>
      </c>
      <c r="E672" s="44" t="e">
        <f ca="1">RANDBETWEEN(0,VLOOKUP($B672,ItrainNP!$G$11:$G$16,2,TRUE))</f>
        <v>#N/A</v>
      </c>
      <c r="F672" s="44">
        <f t="shared" ca="1" si="81"/>
        <v>29</v>
      </c>
      <c r="G672" s="44">
        <f t="shared" ca="1" si="82"/>
        <v>7</v>
      </c>
      <c r="H672" s="44">
        <f t="shared" ca="1" si="83"/>
        <v>5</v>
      </c>
      <c r="I672" s="50">
        <f t="shared" ca="1" si="84"/>
        <v>0.78107836721483936</v>
      </c>
      <c r="J672" s="50" t="e">
        <f t="shared" ca="1" si="85"/>
        <v>#N/A</v>
      </c>
      <c r="K672" s="52">
        <f t="shared" ca="1" si="86"/>
        <v>41.000000000000014</v>
      </c>
      <c r="L672" s="52" t="e">
        <f t="shared" ca="1" si="87"/>
        <v>#N/A</v>
      </c>
      <c r="M672" s="44">
        <f ca="1">AVERAGE($K$4:K672)</f>
        <v>32.059790732436475</v>
      </c>
      <c r="N672" s="44">
        <f ca="1">M672 + 1.96 * _xlfn.STDEV.P($M$4:M672)/SQRT(COUNT($M$4:M672))</f>
        <v>32.08771966698297</v>
      </c>
      <c r="O672" s="44">
        <f ca="1">M672 - 1.96 * _xlfn.STDEV.P($M$4:M672)/SQRT(COUNT($M$4:M672))</f>
        <v>32.031861797889981</v>
      </c>
      <c r="P672" s="44" t="e">
        <f ca="1">AVERAGE($L$4:L672)</f>
        <v>#N/A</v>
      </c>
      <c r="Q672" s="44" t="e">
        <f ca="1">P672 + 1.96 * _xlfn.STDEV.P($P$4:P672)/SQRT(COUNT($P$4:P672))</f>
        <v>#N/A</v>
      </c>
      <c r="R672" s="44" t="e">
        <f ca="1">P672 - 1.96 * _xlfn.STDEV.P($P$4:P672)/SQRT(COUNT($P$4:P672))</f>
        <v>#N/A</v>
      </c>
    </row>
    <row r="673" spans="1:18" ht="14.5" x14ac:dyDescent="0.35">
      <c r="A673" s="47">
        <v>670</v>
      </c>
      <c r="B673" s="48">
        <f t="shared" ca="1" si="80"/>
        <v>0.39218414792143197</v>
      </c>
      <c r="C673" s="49">
        <f ca="1">RANDBETWEEN(0,VLOOKUP($B673,IBusJSQ!$E$6:$G$24,3,TRUE))</f>
        <v>1</v>
      </c>
      <c r="D673" s="44">
        <f ca="1">RANDBETWEEN(0,VLOOKUP($B673,ItrainJSQ!$F$5:$G$9,2,TRUE))</f>
        <v>0</v>
      </c>
      <c r="E673" s="44" t="e">
        <f ca="1">RANDBETWEEN(0,VLOOKUP($B673,ItrainNP!$G$11:$G$16,2,TRUE))</f>
        <v>#N/A</v>
      </c>
      <c r="F673" s="44">
        <f t="shared" ca="1" si="81"/>
        <v>26</v>
      </c>
      <c r="G673" s="44">
        <f t="shared" ca="1" si="82"/>
        <v>8</v>
      </c>
      <c r="H673" s="44">
        <f t="shared" ca="1" si="83"/>
        <v>4</v>
      </c>
      <c r="I673" s="50">
        <f t="shared" ca="1" si="84"/>
        <v>0.41093414792143196</v>
      </c>
      <c r="J673" s="50" t="e">
        <f t="shared" ca="1" si="85"/>
        <v>#N/A</v>
      </c>
      <c r="K673" s="52">
        <f t="shared" ca="1" si="86"/>
        <v>26.999999999999986</v>
      </c>
      <c r="L673" s="52" t="e">
        <f t="shared" ca="1" si="87"/>
        <v>#N/A</v>
      </c>
      <c r="M673" s="44">
        <f ca="1">AVERAGE($K$4:K673)</f>
        <v>32.052238805970156</v>
      </c>
      <c r="N673" s="44">
        <f ca="1">M673 + 1.96 * _xlfn.STDEV.P($M$4:M673)/SQRT(COUNT($M$4:M673))</f>
        <v>32.080133070739024</v>
      </c>
      <c r="O673" s="44">
        <f ca="1">M673 - 1.96 * _xlfn.STDEV.P($M$4:M673)/SQRT(COUNT($M$4:M673))</f>
        <v>32.024344541201287</v>
      </c>
      <c r="P673" s="44" t="e">
        <f ca="1">AVERAGE($L$4:L673)</f>
        <v>#N/A</v>
      </c>
      <c r="Q673" s="44" t="e">
        <f ca="1">P673 + 1.96 * _xlfn.STDEV.P($P$4:P673)/SQRT(COUNT($P$4:P673))</f>
        <v>#N/A</v>
      </c>
      <c r="R673" s="44" t="e">
        <f ca="1">P673 - 1.96 * _xlfn.STDEV.P($P$4:P673)/SQRT(COUNT($P$4:P673))</f>
        <v>#N/A</v>
      </c>
    </row>
    <row r="674" spans="1:18" ht="14.5" x14ac:dyDescent="0.35">
      <c r="A674" s="47">
        <v>671</v>
      </c>
      <c r="B674" s="48">
        <f t="shared" ca="1" si="80"/>
        <v>0.66135184473977127</v>
      </c>
      <c r="C674" s="49">
        <f ca="1">RANDBETWEEN(0,VLOOKUP($B674,IBusJSQ!$E$6:$G$24,3,TRUE))</f>
        <v>6</v>
      </c>
      <c r="D674" s="44">
        <f ca="1">RANDBETWEEN(0,VLOOKUP($B674,ItrainJSQ!$F$5:$G$9,2,TRUE))</f>
        <v>1</v>
      </c>
      <c r="E674" s="44" t="e">
        <f ca="1">RANDBETWEEN(0,VLOOKUP($B674,ItrainNP!$G$11:$G$16,2,TRUE))</f>
        <v>#N/A</v>
      </c>
      <c r="F674" s="44">
        <f t="shared" ca="1" si="81"/>
        <v>27</v>
      </c>
      <c r="G674" s="44">
        <f t="shared" ca="1" si="82"/>
        <v>8</v>
      </c>
      <c r="H674" s="44">
        <f t="shared" ca="1" si="83"/>
        <v>5</v>
      </c>
      <c r="I674" s="50">
        <f t="shared" ca="1" si="84"/>
        <v>0.68426851140643796</v>
      </c>
      <c r="J674" s="50" t="e">
        <f t="shared" ca="1" si="85"/>
        <v>#N/A</v>
      </c>
      <c r="K674" s="52">
        <f t="shared" ca="1" si="86"/>
        <v>33.000000000000043</v>
      </c>
      <c r="L674" s="52" t="e">
        <f t="shared" ca="1" si="87"/>
        <v>#N/A</v>
      </c>
      <c r="M674" s="44">
        <f ca="1">AVERAGE($K$4:K674)</f>
        <v>32.053651266766025</v>
      </c>
      <c r="N674" s="44">
        <f ca="1">M674 + 1.96 * _xlfn.STDEV.P($M$4:M674)/SQRT(COUNT($M$4:M674))</f>
        <v>32.081510850472711</v>
      </c>
      <c r="O674" s="44">
        <f ca="1">M674 - 1.96 * _xlfn.STDEV.P($M$4:M674)/SQRT(COUNT($M$4:M674))</f>
        <v>32.025791683059339</v>
      </c>
      <c r="P674" s="44" t="e">
        <f ca="1">AVERAGE($L$4:L674)</f>
        <v>#N/A</v>
      </c>
      <c r="Q674" s="44" t="e">
        <f ca="1">P674 + 1.96 * _xlfn.STDEV.P($P$4:P674)/SQRT(COUNT($P$4:P674))</f>
        <v>#N/A</v>
      </c>
      <c r="R674" s="44" t="e">
        <f ca="1">P674 - 1.96 * _xlfn.STDEV.P($P$4:P674)/SQRT(COUNT($P$4:P674))</f>
        <v>#N/A</v>
      </c>
    </row>
    <row r="675" spans="1:18" ht="14.5" x14ac:dyDescent="0.35">
      <c r="A675" s="47">
        <v>672</v>
      </c>
      <c r="B675" s="48">
        <f t="shared" ca="1" si="80"/>
        <v>0.62648138673039555</v>
      </c>
      <c r="C675" s="49">
        <f ca="1">RANDBETWEEN(0,VLOOKUP($B675,IBusJSQ!$E$6:$G$24,3,TRUE))</f>
        <v>0</v>
      </c>
      <c r="D675" s="44">
        <f ca="1">RANDBETWEEN(0,VLOOKUP($B675,ItrainJSQ!$F$5:$G$9,2,TRUE))</f>
        <v>1</v>
      </c>
      <c r="E675" s="44" t="e">
        <f ca="1">RANDBETWEEN(0,VLOOKUP($B675,ItrainNP!$G$11:$G$16,2,TRUE))</f>
        <v>#N/A</v>
      </c>
      <c r="F675" s="44">
        <f t="shared" ca="1" si="81"/>
        <v>29</v>
      </c>
      <c r="G675" s="44">
        <f t="shared" ca="1" si="82"/>
        <v>8</v>
      </c>
      <c r="H675" s="44">
        <f t="shared" ca="1" si="83"/>
        <v>5</v>
      </c>
      <c r="I675" s="50">
        <f t="shared" ca="1" si="84"/>
        <v>0.64662027561928448</v>
      </c>
      <c r="J675" s="50" t="e">
        <f t="shared" ca="1" si="85"/>
        <v>#N/A</v>
      </c>
      <c r="K675" s="52">
        <f t="shared" ca="1" si="86"/>
        <v>29.000000000000057</v>
      </c>
      <c r="L675" s="52" t="e">
        <f t="shared" ca="1" si="87"/>
        <v>#N/A</v>
      </c>
      <c r="M675" s="44">
        <f ca="1">AVERAGE($K$4:K675)</f>
        <v>32.049107142857146</v>
      </c>
      <c r="N675" s="44">
        <f ca="1">M675 + 1.96 * _xlfn.STDEV.P($M$4:M675)/SQRT(COUNT($M$4:M675))</f>
        <v>32.076932423717821</v>
      </c>
      <c r="O675" s="44">
        <f ca="1">M675 - 1.96 * _xlfn.STDEV.P($M$4:M675)/SQRT(COUNT($M$4:M675))</f>
        <v>32.021281861996471</v>
      </c>
      <c r="P675" s="44" t="e">
        <f ca="1">AVERAGE($L$4:L675)</f>
        <v>#N/A</v>
      </c>
      <c r="Q675" s="44" t="e">
        <f ca="1">P675 + 1.96 * _xlfn.STDEV.P($P$4:P675)/SQRT(COUNT($P$4:P675))</f>
        <v>#N/A</v>
      </c>
      <c r="R675" s="44" t="e">
        <f ca="1">P675 - 1.96 * _xlfn.STDEV.P($P$4:P675)/SQRT(COUNT($P$4:P675))</f>
        <v>#N/A</v>
      </c>
    </row>
    <row r="676" spans="1:18" ht="14.5" x14ac:dyDescent="0.35">
      <c r="A676" s="47">
        <v>673</v>
      </c>
      <c r="B676" s="48">
        <f t="shared" ca="1" si="80"/>
        <v>0.8645603214541755</v>
      </c>
      <c r="C676" s="49">
        <f ca="1">RANDBETWEEN(0,VLOOKUP($B676,IBusJSQ!$E$6:$G$24,3,TRUE))</f>
        <v>14</v>
      </c>
      <c r="D676" s="44">
        <f ca="1">RANDBETWEEN(0,VLOOKUP($B676,ItrainJSQ!$F$5:$G$9,2,TRUE))</f>
        <v>20355</v>
      </c>
      <c r="E676" s="44" t="e">
        <f ca="1">RANDBETWEEN(0,VLOOKUP($B676,ItrainNP!$G$11:$G$16,2,TRUE))</f>
        <v>#N/A</v>
      </c>
      <c r="F676" s="44">
        <f t="shared" ca="1" si="81"/>
        <v>27</v>
      </c>
      <c r="G676" s="44">
        <f t="shared" ca="1" si="82"/>
        <v>7</v>
      </c>
      <c r="H676" s="44">
        <f t="shared" ca="1" si="83"/>
        <v>4</v>
      </c>
      <c r="I676" s="50">
        <f t="shared" ca="1" si="84"/>
        <v>0.89303254367639773</v>
      </c>
      <c r="J676" s="50" t="e">
        <f t="shared" ca="1" si="85"/>
        <v>#N/A</v>
      </c>
      <c r="K676" s="52">
        <f t="shared" ca="1" si="86"/>
        <v>41.000000000000014</v>
      </c>
      <c r="L676" s="52" t="e">
        <f t="shared" ca="1" si="87"/>
        <v>#N/A</v>
      </c>
      <c r="M676" s="44">
        <f ca="1">AVERAGE($K$4:K676)</f>
        <v>32.062407132243692</v>
      </c>
      <c r="N676" s="44">
        <f ca="1">M676 + 1.96 * _xlfn.STDEV.P($M$4:M676)/SQRT(COUNT($M$4:M676))</f>
        <v>32.090197339925894</v>
      </c>
      <c r="O676" s="44">
        <f ca="1">M676 - 1.96 * _xlfn.STDEV.P($M$4:M676)/SQRT(COUNT($M$4:M676))</f>
        <v>32.03461692456149</v>
      </c>
      <c r="P676" s="44" t="e">
        <f ca="1">AVERAGE($L$4:L676)</f>
        <v>#N/A</v>
      </c>
      <c r="Q676" s="44" t="e">
        <f ca="1">P676 + 1.96 * _xlfn.STDEV.P($P$4:P676)/SQRT(COUNT($P$4:P676))</f>
        <v>#N/A</v>
      </c>
      <c r="R676" s="44" t="e">
        <f ca="1">P676 - 1.96 * _xlfn.STDEV.P($P$4:P676)/SQRT(COUNT($P$4:P676))</f>
        <v>#N/A</v>
      </c>
    </row>
    <row r="677" spans="1:18" ht="14.5" x14ac:dyDescent="0.35">
      <c r="A677" s="47">
        <v>674</v>
      </c>
      <c r="B677" s="48">
        <f t="shared" ca="1" si="80"/>
        <v>0.91544766191177662</v>
      </c>
      <c r="C677" s="49">
        <f ca="1">RANDBETWEEN(0,VLOOKUP($B677,IBusJSQ!$E$6:$G$24,3,TRUE))</f>
        <v>7</v>
      </c>
      <c r="D677" s="44">
        <f ca="1">RANDBETWEEN(0,VLOOKUP($B677,ItrainJSQ!$F$5:$G$9,2,TRUE))</f>
        <v>38944</v>
      </c>
      <c r="E677" s="44" t="e">
        <f ca="1">RANDBETWEEN(0,VLOOKUP($B677,ItrainNP!$G$11:$G$16,2,TRUE))</f>
        <v>#N/A</v>
      </c>
      <c r="F677" s="44">
        <f t="shared" ca="1" si="81"/>
        <v>27</v>
      </c>
      <c r="G677" s="44">
        <f t="shared" ca="1" si="82"/>
        <v>8</v>
      </c>
      <c r="H677" s="44">
        <f t="shared" ca="1" si="83"/>
        <v>4</v>
      </c>
      <c r="I677" s="50">
        <f t="shared" ca="1" si="84"/>
        <v>0.93905877302288776</v>
      </c>
      <c r="J677" s="50" t="e">
        <f t="shared" ca="1" si="85"/>
        <v>#N/A</v>
      </c>
      <c r="K677" s="52">
        <f t="shared" ca="1" si="86"/>
        <v>34.000000000000043</v>
      </c>
      <c r="L677" s="52" t="e">
        <f t="shared" ca="1" si="87"/>
        <v>#N/A</v>
      </c>
      <c r="M677" s="44">
        <f ca="1">AVERAGE($K$4:K677)</f>
        <v>32.065281899109799</v>
      </c>
      <c r="N677" s="44">
        <f ca="1">M677 + 1.96 * _xlfn.STDEV.P($M$4:M677)/SQRT(COUNT($M$4:M677))</f>
        <v>32.093036941788689</v>
      </c>
      <c r="O677" s="44">
        <f ca="1">M677 - 1.96 * _xlfn.STDEV.P($M$4:M677)/SQRT(COUNT($M$4:M677))</f>
        <v>32.037526856430908</v>
      </c>
      <c r="P677" s="44" t="e">
        <f ca="1">AVERAGE($L$4:L677)</f>
        <v>#N/A</v>
      </c>
      <c r="Q677" s="44" t="e">
        <f ca="1">P677 + 1.96 * _xlfn.STDEV.P($P$4:P677)/SQRT(COUNT($P$4:P677))</f>
        <v>#N/A</v>
      </c>
      <c r="R677" s="44" t="e">
        <f ca="1">P677 - 1.96 * _xlfn.STDEV.P($P$4:P677)/SQRT(COUNT($P$4:P677))</f>
        <v>#N/A</v>
      </c>
    </row>
    <row r="678" spans="1:18" ht="14.5" x14ac:dyDescent="0.35">
      <c r="A678" s="47">
        <v>675</v>
      </c>
      <c r="B678" s="48">
        <f t="shared" ca="1" si="80"/>
        <v>0.53130804299848045</v>
      </c>
      <c r="C678" s="49">
        <f ca="1">RANDBETWEEN(0,VLOOKUP($B678,IBusJSQ!$E$6:$G$24,3,TRUE))</f>
        <v>6</v>
      </c>
      <c r="D678" s="44">
        <f ca="1">RANDBETWEEN(0,VLOOKUP($B678,ItrainJSQ!$F$5:$G$9,2,TRUE))</f>
        <v>1</v>
      </c>
      <c r="E678" s="44" t="e">
        <f ca="1">RANDBETWEEN(0,VLOOKUP($B678,ItrainNP!$G$11:$G$16,2,TRUE))</f>
        <v>#N/A</v>
      </c>
      <c r="F678" s="44">
        <f t="shared" ca="1" si="81"/>
        <v>25</v>
      </c>
      <c r="G678" s="44">
        <f t="shared" ca="1" si="82"/>
        <v>7</v>
      </c>
      <c r="H678" s="44">
        <f t="shared" ca="1" si="83"/>
        <v>4</v>
      </c>
      <c r="I678" s="50">
        <f t="shared" ca="1" si="84"/>
        <v>0.55283582077625826</v>
      </c>
      <c r="J678" s="50" t="e">
        <f t="shared" ca="1" si="85"/>
        <v>#N/A</v>
      </c>
      <c r="K678" s="52">
        <f t="shared" ca="1" si="86"/>
        <v>31.00000000000005</v>
      </c>
      <c r="L678" s="52" t="e">
        <f t="shared" ca="1" si="87"/>
        <v>#N/A</v>
      </c>
      <c r="M678" s="44">
        <f ca="1">AVERAGE($K$4:K678)</f>
        <v>32.063703703703709</v>
      </c>
      <c r="N678" s="44">
        <f ca="1">M678 + 1.96 * _xlfn.STDEV.P($M$4:M678)/SQRT(COUNT($M$4:M678))</f>
        <v>32.091423762259495</v>
      </c>
      <c r="O678" s="44">
        <f ca="1">M678 - 1.96 * _xlfn.STDEV.P($M$4:M678)/SQRT(COUNT($M$4:M678))</f>
        <v>32.035983645147923</v>
      </c>
      <c r="P678" s="44" t="e">
        <f ca="1">AVERAGE($L$4:L678)</f>
        <v>#N/A</v>
      </c>
      <c r="Q678" s="44" t="e">
        <f ca="1">P678 + 1.96 * _xlfn.STDEV.P($P$4:P678)/SQRT(COUNT($P$4:P678))</f>
        <v>#N/A</v>
      </c>
      <c r="R678" s="44" t="e">
        <f ca="1">P678 - 1.96 * _xlfn.STDEV.P($P$4:P678)/SQRT(COUNT($P$4:P678))</f>
        <v>#N/A</v>
      </c>
    </row>
    <row r="679" spans="1:18" ht="14.5" x14ac:dyDescent="0.35">
      <c r="A679" s="47">
        <v>676</v>
      </c>
      <c r="B679" s="48">
        <f t="shared" ca="1" si="80"/>
        <v>0.48445617684357623</v>
      </c>
      <c r="C679" s="49">
        <f ca="1">RANDBETWEEN(0,VLOOKUP($B679,IBusJSQ!$E$6:$G$24,3,TRUE))</f>
        <v>0</v>
      </c>
      <c r="D679" s="44">
        <f ca="1">RANDBETWEEN(0,VLOOKUP($B679,ItrainJSQ!$F$5:$G$9,2,TRUE))</f>
        <v>4</v>
      </c>
      <c r="E679" s="44" t="e">
        <f ca="1">RANDBETWEEN(0,VLOOKUP($B679,ItrainNP!$G$11:$G$16,2,TRUE))</f>
        <v>#N/A</v>
      </c>
      <c r="F679" s="44">
        <f t="shared" ca="1" si="81"/>
        <v>24</v>
      </c>
      <c r="G679" s="44">
        <f t="shared" ca="1" si="82"/>
        <v>7</v>
      </c>
      <c r="H679" s="44">
        <f t="shared" ca="1" si="83"/>
        <v>4</v>
      </c>
      <c r="I679" s="50">
        <f t="shared" ca="1" si="84"/>
        <v>0.50112284351024294</v>
      </c>
      <c r="J679" s="50" t="e">
        <f t="shared" ca="1" si="85"/>
        <v>#N/A</v>
      </c>
      <c r="K679" s="52">
        <f t="shared" ca="1" si="86"/>
        <v>24.000000000000075</v>
      </c>
      <c r="L679" s="52" t="e">
        <f t="shared" ca="1" si="87"/>
        <v>#N/A</v>
      </c>
      <c r="M679" s="44">
        <f ca="1">AVERAGE($K$4:K679)</f>
        <v>32.051775147929</v>
      </c>
      <c r="N679" s="44">
        <f ca="1">M679 + 1.96 * _xlfn.STDEV.P($M$4:M679)/SQRT(COUNT($M$4:M679))</f>
        <v>32.079461053757186</v>
      </c>
      <c r="O679" s="44">
        <f ca="1">M679 - 1.96 * _xlfn.STDEV.P($M$4:M679)/SQRT(COUNT($M$4:M679))</f>
        <v>32.024089242100814</v>
      </c>
      <c r="P679" s="44" t="e">
        <f ca="1">AVERAGE($L$4:L679)</f>
        <v>#N/A</v>
      </c>
      <c r="Q679" s="44" t="e">
        <f ca="1">P679 + 1.96 * _xlfn.STDEV.P($P$4:P679)/SQRT(COUNT($P$4:P679))</f>
        <v>#N/A</v>
      </c>
      <c r="R679" s="44" t="e">
        <f ca="1">P679 - 1.96 * _xlfn.STDEV.P($P$4:P679)/SQRT(COUNT($P$4:P679))</f>
        <v>#N/A</v>
      </c>
    </row>
    <row r="680" spans="1:18" ht="14.5" x14ac:dyDescent="0.35">
      <c r="A680" s="47">
        <v>677</v>
      </c>
      <c r="B680" s="48">
        <f t="shared" ca="1" si="80"/>
        <v>0.37649800546835011</v>
      </c>
      <c r="C680" s="49">
        <f ca="1">RANDBETWEEN(0,VLOOKUP($B680,IBusJSQ!$E$6:$G$24,3,TRUE))</f>
        <v>0</v>
      </c>
      <c r="D680" s="44">
        <f ca="1">RANDBETWEEN(0,VLOOKUP($B680,ItrainJSQ!$F$5:$G$9,2,TRUE))</f>
        <v>0</v>
      </c>
      <c r="E680" s="44" t="e">
        <f ca="1">RANDBETWEEN(0,VLOOKUP($B680,ItrainNP!$G$11:$G$16,2,TRUE))</f>
        <v>#N/A</v>
      </c>
      <c r="F680" s="44">
        <f t="shared" ca="1" si="81"/>
        <v>27</v>
      </c>
      <c r="G680" s="44">
        <f t="shared" ca="1" si="82"/>
        <v>7</v>
      </c>
      <c r="H680" s="44">
        <f t="shared" ca="1" si="83"/>
        <v>5</v>
      </c>
      <c r="I680" s="50">
        <f t="shared" ca="1" si="84"/>
        <v>0.39524800546835009</v>
      </c>
      <c r="J680" s="50" t="e">
        <f t="shared" ca="1" si="85"/>
        <v>#N/A</v>
      </c>
      <c r="K680" s="52">
        <f t="shared" ca="1" si="86"/>
        <v>26.999999999999986</v>
      </c>
      <c r="L680" s="52" t="e">
        <f t="shared" ca="1" si="87"/>
        <v>#N/A</v>
      </c>
      <c r="M680" s="44">
        <f ca="1">AVERAGE($K$4:K680)</f>
        <v>32.044313146233385</v>
      </c>
      <c r="N680" s="44">
        <f ca="1">M680 + 1.96 * _xlfn.STDEV.P($M$4:M680)/SQRT(COUNT($M$4:M680))</f>
        <v>32.071965466216859</v>
      </c>
      <c r="O680" s="44">
        <f ca="1">M680 - 1.96 * _xlfn.STDEV.P($M$4:M680)/SQRT(COUNT($M$4:M680))</f>
        <v>32.016660826249911</v>
      </c>
      <c r="P680" s="44" t="e">
        <f ca="1">AVERAGE($L$4:L680)</f>
        <v>#N/A</v>
      </c>
      <c r="Q680" s="44" t="e">
        <f ca="1">P680 + 1.96 * _xlfn.STDEV.P($P$4:P680)/SQRT(COUNT($P$4:P680))</f>
        <v>#N/A</v>
      </c>
      <c r="R680" s="44" t="e">
        <f ca="1">P680 - 1.96 * _xlfn.STDEV.P($P$4:P680)/SQRT(COUNT($P$4:P680))</f>
        <v>#N/A</v>
      </c>
    </row>
    <row r="681" spans="1:18" ht="14.5" x14ac:dyDescent="0.35">
      <c r="A681" s="47">
        <v>678</v>
      </c>
      <c r="B681" s="48">
        <f t="shared" ca="1" si="80"/>
        <v>0.45015021838196112</v>
      </c>
      <c r="C681" s="49">
        <f ca="1">RANDBETWEEN(0,VLOOKUP($B681,IBusJSQ!$E$6:$G$24,3,TRUE))</f>
        <v>1</v>
      </c>
      <c r="D681" s="44">
        <f ca="1">RANDBETWEEN(0,VLOOKUP($B681,ItrainJSQ!$F$5:$G$9,2,TRUE))</f>
        <v>0</v>
      </c>
      <c r="E681" s="44" t="e">
        <f ca="1">RANDBETWEEN(0,VLOOKUP($B681,ItrainNP!$G$11:$G$16,2,TRUE))</f>
        <v>#N/A</v>
      </c>
      <c r="F681" s="44">
        <f t="shared" ca="1" si="81"/>
        <v>24</v>
      </c>
      <c r="G681" s="44">
        <f t="shared" ca="1" si="82"/>
        <v>8</v>
      </c>
      <c r="H681" s="44">
        <f t="shared" ca="1" si="83"/>
        <v>5</v>
      </c>
      <c r="I681" s="50">
        <f t="shared" ca="1" si="84"/>
        <v>0.46751132949307223</v>
      </c>
      <c r="J681" s="50" t="e">
        <f t="shared" ca="1" si="85"/>
        <v>#N/A</v>
      </c>
      <c r="K681" s="52">
        <f t="shared" ca="1" si="86"/>
        <v>24.999999999999993</v>
      </c>
      <c r="L681" s="52" t="e">
        <f t="shared" ca="1" si="87"/>
        <v>#N/A</v>
      </c>
      <c r="M681" s="44">
        <f ca="1">AVERAGE($K$4:K681)</f>
        <v>32.033923303834811</v>
      </c>
      <c r="N681" s="44">
        <f ca="1">M681 + 1.96 * _xlfn.STDEV.P($M$4:M681)/SQRT(COUNT($M$4:M681))</f>
        <v>32.061542818727354</v>
      </c>
      <c r="O681" s="44">
        <f ca="1">M681 - 1.96 * _xlfn.STDEV.P($M$4:M681)/SQRT(COUNT($M$4:M681))</f>
        <v>32.006303788942269</v>
      </c>
      <c r="P681" s="44" t="e">
        <f ca="1">AVERAGE($L$4:L681)</f>
        <v>#N/A</v>
      </c>
      <c r="Q681" s="44" t="e">
        <f ca="1">P681 + 1.96 * _xlfn.STDEV.P($P$4:P681)/SQRT(COUNT($P$4:P681))</f>
        <v>#N/A</v>
      </c>
      <c r="R681" s="44" t="e">
        <f ca="1">P681 - 1.96 * _xlfn.STDEV.P($P$4:P681)/SQRT(COUNT($P$4:P681))</f>
        <v>#N/A</v>
      </c>
    </row>
    <row r="682" spans="1:18" ht="14.5" x14ac:dyDescent="0.35">
      <c r="A682" s="47">
        <v>679</v>
      </c>
      <c r="B682" s="48">
        <f t="shared" ca="1" si="80"/>
        <v>0.67971316103172952</v>
      </c>
      <c r="C682" s="49">
        <f ca="1">RANDBETWEEN(0,VLOOKUP($B682,IBusJSQ!$E$6:$G$24,3,TRUE))</f>
        <v>4</v>
      </c>
      <c r="D682" s="44">
        <f ca="1">RANDBETWEEN(0,VLOOKUP($B682,ItrainJSQ!$F$5:$G$9,2,TRUE))</f>
        <v>0</v>
      </c>
      <c r="E682" s="44" t="e">
        <f ca="1">RANDBETWEEN(0,VLOOKUP($B682,ItrainNP!$G$11:$G$16,2,TRUE))</f>
        <v>#N/A</v>
      </c>
      <c r="F682" s="44">
        <f t="shared" ca="1" si="81"/>
        <v>29</v>
      </c>
      <c r="G682" s="44">
        <f t="shared" ca="1" si="82"/>
        <v>7</v>
      </c>
      <c r="H682" s="44">
        <f t="shared" ca="1" si="83"/>
        <v>4</v>
      </c>
      <c r="I682" s="50">
        <f t="shared" ca="1" si="84"/>
        <v>0.70262982769839621</v>
      </c>
      <c r="J682" s="50" t="e">
        <f t="shared" ca="1" si="85"/>
        <v>#N/A</v>
      </c>
      <c r="K682" s="52">
        <f t="shared" ca="1" si="86"/>
        <v>33.000000000000043</v>
      </c>
      <c r="L682" s="52" t="e">
        <f t="shared" ca="1" si="87"/>
        <v>#N/A</v>
      </c>
      <c r="M682" s="44">
        <f ca="1">AVERAGE($K$4:K682)</f>
        <v>32.035346097201774</v>
      </c>
      <c r="N682" s="44">
        <f ca="1">M682 + 1.96 * _xlfn.STDEV.P($M$4:M682)/SQRT(COUNT($M$4:M682))</f>
        <v>32.062932779700247</v>
      </c>
      <c r="O682" s="44">
        <f ca="1">M682 - 1.96 * _xlfn.STDEV.P($M$4:M682)/SQRT(COUNT($M$4:M682))</f>
        <v>32.007759414703301</v>
      </c>
      <c r="P682" s="44" t="e">
        <f ca="1">AVERAGE($L$4:L682)</f>
        <v>#N/A</v>
      </c>
      <c r="Q682" s="44" t="e">
        <f ca="1">P682 + 1.96 * _xlfn.STDEV.P($P$4:P682)/SQRT(COUNT($P$4:P682))</f>
        <v>#N/A</v>
      </c>
      <c r="R682" s="44" t="e">
        <f ca="1">P682 - 1.96 * _xlfn.STDEV.P($P$4:P682)/SQRT(COUNT($P$4:P682))</f>
        <v>#N/A</v>
      </c>
    </row>
    <row r="683" spans="1:18" ht="14.5" x14ac:dyDescent="0.35">
      <c r="A683" s="47">
        <v>680</v>
      </c>
      <c r="B683" s="48">
        <f t="shared" ca="1" si="80"/>
        <v>0.57410494212655971</v>
      </c>
      <c r="C683" s="49">
        <f ca="1">RANDBETWEEN(0,VLOOKUP($B683,IBusJSQ!$E$6:$G$24,3,TRUE))</f>
        <v>6</v>
      </c>
      <c r="D683" s="44">
        <f ca="1">RANDBETWEEN(0,VLOOKUP($B683,ItrainJSQ!$F$5:$G$9,2,TRUE))</f>
        <v>0</v>
      </c>
      <c r="E683" s="44" t="e">
        <f ca="1">RANDBETWEEN(0,VLOOKUP($B683,ItrainNP!$G$11:$G$16,2,TRUE))</f>
        <v>#N/A</v>
      </c>
      <c r="F683" s="44">
        <f t="shared" ca="1" si="81"/>
        <v>25</v>
      </c>
      <c r="G683" s="44">
        <f t="shared" ca="1" si="82"/>
        <v>8</v>
      </c>
      <c r="H683" s="44">
        <f t="shared" ca="1" si="83"/>
        <v>4</v>
      </c>
      <c r="I683" s="50">
        <f t="shared" ca="1" si="84"/>
        <v>0.59563271990433753</v>
      </c>
      <c r="J683" s="50" t="e">
        <f t="shared" ca="1" si="85"/>
        <v>#N/A</v>
      </c>
      <c r="K683" s="52">
        <f t="shared" ca="1" si="86"/>
        <v>31.00000000000005</v>
      </c>
      <c r="L683" s="52" t="e">
        <f t="shared" ca="1" si="87"/>
        <v>#N/A</v>
      </c>
      <c r="M683" s="44">
        <f ca="1">AVERAGE($K$4:K683)</f>
        <v>32.033823529411769</v>
      </c>
      <c r="N683" s="44">
        <f ca="1">M683 + 1.96 * _xlfn.STDEV.P($M$4:M683)/SQRT(COUNT($M$4:M683))</f>
        <v>32.061377555565237</v>
      </c>
      <c r="O683" s="44">
        <f ca="1">M683 - 1.96 * _xlfn.STDEV.P($M$4:M683)/SQRT(COUNT($M$4:M683))</f>
        <v>32.006269503258302</v>
      </c>
      <c r="P683" s="44" t="e">
        <f ca="1">AVERAGE($L$4:L683)</f>
        <v>#N/A</v>
      </c>
      <c r="Q683" s="44" t="e">
        <f ca="1">P683 + 1.96 * _xlfn.STDEV.P($P$4:P683)/SQRT(COUNT($P$4:P683))</f>
        <v>#N/A</v>
      </c>
      <c r="R683" s="44" t="e">
        <f ca="1">P683 - 1.96 * _xlfn.STDEV.P($P$4:P683)/SQRT(COUNT($P$4:P683))</f>
        <v>#N/A</v>
      </c>
    </row>
    <row r="684" spans="1:18" ht="14.5" x14ac:dyDescent="0.35">
      <c r="A684" s="47">
        <v>681</v>
      </c>
      <c r="B684" s="48">
        <f t="shared" ca="1" si="80"/>
        <v>0.76385929848077172</v>
      </c>
      <c r="C684" s="49">
        <f ca="1">RANDBETWEEN(0,VLOOKUP($B684,IBusJSQ!$E$6:$G$24,3,TRUE))</f>
        <v>4</v>
      </c>
      <c r="D684" s="44">
        <f ca="1">RANDBETWEEN(0,VLOOKUP($B684,ItrainJSQ!$F$5:$G$9,2,TRUE))</f>
        <v>10791</v>
      </c>
      <c r="E684" s="44" t="e">
        <f ca="1">RANDBETWEEN(0,VLOOKUP($B684,ItrainNP!$G$11:$G$16,2,TRUE))</f>
        <v>#N/A</v>
      </c>
      <c r="F684" s="44">
        <f t="shared" ca="1" si="81"/>
        <v>27</v>
      </c>
      <c r="G684" s="44">
        <f t="shared" ca="1" si="82"/>
        <v>7</v>
      </c>
      <c r="H684" s="44">
        <f t="shared" ca="1" si="83"/>
        <v>5</v>
      </c>
      <c r="I684" s="50">
        <f t="shared" ca="1" si="84"/>
        <v>0.78538707625854953</v>
      </c>
      <c r="J684" s="50" t="e">
        <f t="shared" ca="1" si="85"/>
        <v>#N/A</v>
      </c>
      <c r="K684" s="52">
        <f t="shared" ca="1" si="86"/>
        <v>31.00000000000005</v>
      </c>
      <c r="L684" s="52" t="e">
        <f t="shared" ca="1" si="87"/>
        <v>#N/A</v>
      </c>
      <c r="M684" s="44">
        <f ca="1">AVERAGE($K$4:K684)</f>
        <v>32.032305433186494</v>
      </c>
      <c r="N684" s="44">
        <f ca="1">M684 + 1.96 * _xlfn.STDEV.P($M$4:M684)/SQRT(COUNT($M$4:M684))</f>
        <v>32.059826978227335</v>
      </c>
      <c r="O684" s="44">
        <f ca="1">M684 - 1.96 * _xlfn.STDEV.P($M$4:M684)/SQRT(COUNT($M$4:M684))</f>
        <v>32.004783888145653</v>
      </c>
      <c r="P684" s="44" t="e">
        <f ca="1">AVERAGE($L$4:L684)</f>
        <v>#N/A</v>
      </c>
      <c r="Q684" s="44" t="e">
        <f ca="1">P684 + 1.96 * _xlfn.STDEV.P($P$4:P684)/SQRT(COUNT($P$4:P684))</f>
        <v>#N/A</v>
      </c>
      <c r="R684" s="44" t="e">
        <f ca="1">P684 - 1.96 * _xlfn.STDEV.P($P$4:P684)/SQRT(COUNT($P$4:P684))</f>
        <v>#N/A</v>
      </c>
    </row>
    <row r="685" spans="1:18" ht="14.5" x14ac:dyDescent="0.35">
      <c r="A685" s="47">
        <v>682</v>
      </c>
      <c r="B685" s="48">
        <f t="shared" ca="1" si="80"/>
        <v>0.35951543286087928</v>
      </c>
      <c r="C685" s="49">
        <f ca="1">RANDBETWEEN(0,VLOOKUP($B685,IBusJSQ!$E$6:$G$24,3,TRUE))</f>
        <v>3</v>
      </c>
      <c r="D685" s="44">
        <f ca="1">RANDBETWEEN(0,VLOOKUP($B685,ItrainJSQ!$F$5:$G$9,2,TRUE))</f>
        <v>2</v>
      </c>
      <c r="E685" s="44" t="e">
        <f ca="1">RANDBETWEEN(0,VLOOKUP($B685,ItrainNP!$G$11:$G$16,2,TRUE))</f>
        <v>#N/A</v>
      </c>
      <c r="F685" s="44">
        <f t="shared" ca="1" si="81"/>
        <v>26</v>
      </c>
      <c r="G685" s="44">
        <f t="shared" ca="1" si="82"/>
        <v>8</v>
      </c>
      <c r="H685" s="44">
        <f t="shared" ca="1" si="83"/>
        <v>4</v>
      </c>
      <c r="I685" s="50">
        <f t="shared" ca="1" si="84"/>
        <v>0.37965432174976815</v>
      </c>
      <c r="J685" s="50" t="e">
        <f t="shared" ca="1" si="85"/>
        <v>#N/A</v>
      </c>
      <c r="K685" s="52">
        <f t="shared" ca="1" si="86"/>
        <v>28.999999999999979</v>
      </c>
      <c r="L685" s="52" t="e">
        <f t="shared" ca="1" si="87"/>
        <v>#N/A</v>
      </c>
      <c r="M685" s="44">
        <f ca="1">AVERAGE($K$4:K685)</f>
        <v>32.02785923753666</v>
      </c>
      <c r="N685" s="44">
        <f ca="1">M685 + 1.96 * _xlfn.STDEV.P($M$4:M685)/SQRT(COUNT($M$4:M685))</f>
        <v>32.055348680935488</v>
      </c>
      <c r="O685" s="44">
        <f ca="1">M685 - 1.96 * _xlfn.STDEV.P($M$4:M685)/SQRT(COUNT($M$4:M685))</f>
        <v>32.000369794137832</v>
      </c>
      <c r="P685" s="44" t="e">
        <f ca="1">AVERAGE($L$4:L685)</f>
        <v>#N/A</v>
      </c>
      <c r="Q685" s="44" t="e">
        <f ca="1">P685 + 1.96 * _xlfn.STDEV.P($P$4:P685)/SQRT(COUNT($P$4:P685))</f>
        <v>#N/A</v>
      </c>
      <c r="R685" s="44" t="e">
        <f ca="1">P685 - 1.96 * _xlfn.STDEV.P($P$4:P685)/SQRT(COUNT($P$4:P685))</f>
        <v>#N/A</v>
      </c>
    </row>
    <row r="686" spans="1:18" ht="14.5" x14ac:dyDescent="0.35">
      <c r="A686" s="47">
        <v>683</v>
      </c>
      <c r="B686" s="48">
        <f t="shared" ca="1" si="80"/>
        <v>0.83849213689276847</v>
      </c>
      <c r="C686" s="49">
        <f ca="1">RANDBETWEEN(0,VLOOKUP($B686,IBusJSQ!$E$6:$G$24,3,TRUE))</f>
        <v>3</v>
      </c>
      <c r="D686" s="44">
        <f ca="1">RANDBETWEEN(0,VLOOKUP($B686,ItrainJSQ!$F$5:$G$9,2,TRUE))</f>
        <v>30231</v>
      </c>
      <c r="E686" s="44" t="e">
        <f ca="1">RANDBETWEEN(0,VLOOKUP($B686,ItrainNP!$G$11:$G$16,2,TRUE))</f>
        <v>#N/A</v>
      </c>
      <c r="F686" s="44">
        <f t="shared" ca="1" si="81"/>
        <v>27</v>
      </c>
      <c r="G686" s="44">
        <f t="shared" ca="1" si="82"/>
        <v>7</v>
      </c>
      <c r="H686" s="44">
        <f t="shared" ca="1" si="83"/>
        <v>5</v>
      </c>
      <c r="I686" s="50">
        <f t="shared" ca="1" si="84"/>
        <v>0.85932547022610184</v>
      </c>
      <c r="J686" s="50" t="e">
        <f t="shared" ca="1" si="85"/>
        <v>#N/A</v>
      </c>
      <c r="K686" s="52">
        <f t="shared" ca="1" si="86"/>
        <v>30.000000000000053</v>
      </c>
      <c r="L686" s="52" t="e">
        <f t="shared" ca="1" si="87"/>
        <v>#N/A</v>
      </c>
      <c r="M686" s="44">
        <f ca="1">AVERAGE($K$4:K686)</f>
        <v>32.024890190336755</v>
      </c>
      <c r="N686" s="44">
        <f ca="1">M686 + 1.96 * _xlfn.STDEV.P($M$4:M686)/SQRT(COUNT($M$4:M686))</f>
        <v>32.052347809060535</v>
      </c>
      <c r="O686" s="44">
        <f ca="1">M686 - 1.96 * _xlfn.STDEV.P($M$4:M686)/SQRT(COUNT($M$4:M686))</f>
        <v>31.997432571612975</v>
      </c>
      <c r="P686" s="44" t="e">
        <f ca="1">AVERAGE($L$4:L686)</f>
        <v>#N/A</v>
      </c>
      <c r="Q686" s="44" t="e">
        <f ca="1">P686 + 1.96 * _xlfn.STDEV.P($P$4:P686)/SQRT(COUNT($P$4:P686))</f>
        <v>#N/A</v>
      </c>
      <c r="R686" s="44" t="e">
        <f ca="1">P686 - 1.96 * _xlfn.STDEV.P($P$4:P686)/SQRT(COUNT($P$4:P686))</f>
        <v>#N/A</v>
      </c>
    </row>
    <row r="687" spans="1:18" ht="14.5" x14ac:dyDescent="0.35">
      <c r="A687" s="47">
        <v>684</v>
      </c>
      <c r="B687" s="48">
        <f t="shared" ca="1" si="80"/>
        <v>0.56334706594651474</v>
      </c>
      <c r="C687" s="49">
        <f ca="1">RANDBETWEEN(0,VLOOKUP($B687,IBusJSQ!$E$6:$G$24,3,TRUE))</f>
        <v>9</v>
      </c>
      <c r="D687" s="44">
        <f ca="1">RANDBETWEEN(0,VLOOKUP($B687,ItrainJSQ!$F$5:$G$9,2,TRUE))</f>
        <v>4</v>
      </c>
      <c r="E687" s="44" t="e">
        <f ca="1">RANDBETWEEN(0,VLOOKUP($B687,ItrainNP!$G$11:$G$16,2,TRUE))</f>
        <v>#N/A</v>
      </c>
      <c r="F687" s="44">
        <f t="shared" ca="1" si="81"/>
        <v>27</v>
      </c>
      <c r="G687" s="44">
        <f t="shared" ca="1" si="82"/>
        <v>7</v>
      </c>
      <c r="H687" s="44">
        <f t="shared" ca="1" si="83"/>
        <v>4</v>
      </c>
      <c r="I687" s="50">
        <f t="shared" ca="1" si="84"/>
        <v>0.58834706594651476</v>
      </c>
      <c r="J687" s="50" t="e">
        <f t="shared" ca="1" si="85"/>
        <v>#N/A</v>
      </c>
      <c r="K687" s="52">
        <f t="shared" ca="1" si="86"/>
        <v>36.000000000000028</v>
      </c>
      <c r="L687" s="52" t="e">
        <f t="shared" ca="1" si="87"/>
        <v>#N/A</v>
      </c>
      <c r="M687" s="44">
        <f ca="1">AVERAGE($K$4:K687)</f>
        <v>32.030701754385973</v>
      </c>
      <c r="N687" s="44">
        <f ca="1">M687 + 1.96 * _xlfn.STDEV.P($M$4:M687)/SQRT(COUNT($M$4:M687))</f>
        <v>32.058127207937964</v>
      </c>
      <c r="O687" s="44">
        <f ca="1">M687 - 1.96 * _xlfn.STDEV.P($M$4:M687)/SQRT(COUNT($M$4:M687))</f>
        <v>32.003276300833981</v>
      </c>
      <c r="P687" s="44" t="e">
        <f ca="1">AVERAGE($L$4:L687)</f>
        <v>#N/A</v>
      </c>
      <c r="Q687" s="44" t="e">
        <f ca="1">P687 + 1.96 * _xlfn.STDEV.P($P$4:P687)/SQRT(COUNT($P$4:P687))</f>
        <v>#N/A</v>
      </c>
      <c r="R687" s="44" t="e">
        <f ca="1">P687 - 1.96 * _xlfn.STDEV.P($P$4:P687)/SQRT(COUNT($P$4:P687))</f>
        <v>#N/A</v>
      </c>
    </row>
    <row r="688" spans="1:18" ht="14.5" x14ac:dyDescent="0.35">
      <c r="A688" s="47">
        <v>685</v>
      </c>
      <c r="B688" s="48">
        <f t="shared" ca="1" si="80"/>
        <v>0.91392878167165148</v>
      </c>
      <c r="C688" s="49">
        <f ca="1">RANDBETWEEN(0,VLOOKUP($B688,IBusJSQ!$E$6:$G$24,3,TRUE))</f>
        <v>2</v>
      </c>
      <c r="D688" s="44">
        <f ca="1">RANDBETWEEN(0,VLOOKUP($B688,ItrainJSQ!$F$5:$G$9,2,TRUE))</f>
        <v>15907</v>
      </c>
      <c r="E688" s="44" t="e">
        <f ca="1">RANDBETWEEN(0,VLOOKUP($B688,ItrainNP!$G$11:$G$16,2,TRUE))</f>
        <v>#N/A</v>
      </c>
      <c r="F688" s="44">
        <f t="shared" ca="1" si="81"/>
        <v>27</v>
      </c>
      <c r="G688" s="44">
        <f t="shared" ca="1" si="82"/>
        <v>7</v>
      </c>
      <c r="H688" s="44">
        <f t="shared" ca="1" si="83"/>
        <v>5</v>
      </c>
      <c r="I688" s="50">
        <f t="shared" ca="1" si="84"/>
        <v>0.93406767056054041</v>
      </c>
      <c r="J688" s="50" t="e">
        <f t="shared" ca="1" si="85"/>
        <v>#N/A</v>
      </c>
      <c r="K688" s="52">
        <f t="shared" ca="1" si="86"/>
        <v>29.000000000000057</v>
      </c>
      <c r="L688" s="52" t="e">
        <f t="shared" ca="1" si="87"/>
        <v>#N/A</v>
      </c>
      <c r="M688" s="44">
        <f ca="1">AVERAGE($K$4:K688)</f>
        <v>32.026277372262776</v>
      </c>
      <c r="N688" s="44">
        <f ca="1">M688 + 1.96 * _xlfn.STDEV.P($M$4:M688)/SQRT(COUNT($M$4:M688))</f>
        <v>32.053671036476558</v>
      </c>
      <c r="O688" s="44">
        <f ca="1">M688 - 1.96 * _xlfn.STDEV.P($M$4:M688)/SQRT(COUNT($M$4:M688))</f>
        <v>31.998883708048997</v>
      </c>
      <c r="P688" s="44" t="e">
        <f ca="1">AVERAGE($L$4:L688)</f>
        <v>#N/A</v>
      </c>
      <c r="Q688" s="44" t="e">
        <f ca="1">P688 + 1.96 * _xlfn.STDEV.P($P$4:P688)/SQRT(COUNT($P$4:P688))</f>
        <v>#N/A</v>
      </c>
      <c r="R688" s="44" t="e">
        <f ca="1">P688 - 1.96 * _xlfn.STDEV.P($P$4:P688)/SQRT(COUNT($P$4:P688))</f>
        <v>#N/A</v>
      </c>
    </row>
    <row r="689" spans="1:18" ht="14.5" x14ac:dyDescent="0.35">
      <c r="A689" s="47">
        <v>686</v>
      </c>
      <c r="B689" s="48">
        <f t="shared" ca="1" si="80"/>
        <v>0.79962156614646185</v>
      </c>
      <c r="C689" s="49">
        <f ca="1">RANDBETWEEN(0,VLOOKUP($B689,IBusJSQ!$E$6:$G$24,3,TRUE))</f>
        <v>6</v>
      </c>
      <c r="D689" s="44">
        <f ca="1">RANDBETWEEN(0,VLOOKUP($B689,ItrainJSQ!$F$5:$G$9,2,TRUE))</f>
        <v>37442</v>
      </c>
      <c r="E689" s="44" t="e">
        <f ca="1">RANDBETWEEN(0,VLOOKUP($B689,ItrainNP!$G$11:$G$16,2,TRUE))</f>
        <v>#N/A</v>
      </c>
      <c r="F689" s="44">
        <f t="shared" ca="1" si="81"/>
        <v>26</v>
      </c>
      <c r="G689" s="44">
        <f t="shared" ca="1" si="82"/>
        <v>8</v>
      </c>
      <c r="H689" s="44">
        <f t="shared" ca="1" si="83"/>
        <v>5</v>
      </c>
      <c r="I689" s="50">
        <f t="shared" ca="1" si="84"/>
        <v>0.8218437883686841</v>
      </c>
      <c r="J689" s="50" t="e">
        <f t="shared" ca="1" si="85"/>
        <v>#N/A</v>
      </c>
      <c r="K689" s="52">
        <f t="shared" ca="1" si="86"/>
        <v>32.000000000000043</v>
      </c>
      <c r="L689" s="52" t="e">
        <f t="shared" ca="1" si="87"/>
        <v>#N/A</v>
      </c>
      <c r="M689" s="44">
        <f ca="1">AVERAGE($K$4:K689)</f>
        <v>32.0262390670554</v>
      </c>
      <c r="N689" s="44">
        <f ca="1">M689 + 1.96 * _xlfn.STDEV.P($M$4:M689)/SQRT(COUNT($M$4:M689))</f>
        <v>32.053601010811072</v>
      </c>
      <c r="O689" s="44">
        <f ca="1">M689 - 1.96 * _xlfn.STDEV.P($M$4:M689)/SQRT(COUNT($M$4:M689))</f>
        <v>31.998877123299724</v>
      </c>
      <c r="P689" s="44" t="e">
        <f ca="1">AVERAGE($L$4:L689)</f>
        <v>#N/A</v>
      </c>
      <c r="Q689" s="44" t="e">
        <f ca="1">P689 + 1.96 * _xlfn.STDEV.P($P$4:P689)/SQRT(COUNT($P$4:P689))</f>
        <v>#N/A</v>
      </c>
      <c r="R689" s="44" t="e">
        <f ca="1">P689 - 1.96 * _xlfn.STDEV.P($P$4:P689)/SQRT(COUNT($P$4:P689))</f>
        <v>#N/A</v>
      </c>
    </row>
    <row r="690" spans="1:18" ht="14.5" x14ac:dyDescent="0.35">
      <c r="A690" s="47">
        <v>687</v>
      </c>
      <c r="B690" s="48">
        <f t="shared" ca="1" si="80"/>
        <v>0.86564570261073226</v>
      </c>
      <c r="C690" s="49">
        <f ca="1">RANDBETWEEN(0,VLOOKUP($B690,IBusJSQ!$E$6:$G$24,3,TRUE))</f>
        <v>10</v>
      </c>
      <c r="D690" s="44">
        <f ca="1">RANDBETWEEN(0,VLOOKUP($B690,ItrainJSQ!$F$5:$G$9,2,TRUE))</f>
        <v>39495</v>
      </c>
      <c r="E690" s="44" t="e">
        <f ca="1">RANDBETWEEN(0,VLOOKUP($B690,ItrainNP!$G$11:$G$16,2,TRUE))</f>
        <v>#N/A</v>
      </c>
      <c r="F690" s="44">
        <f t="shared" ca="1" si="81"/>
        <v>28</v>
      </c>
      <c r="G690" s="44">
        <f t="shared" ca="1" si="82"/>
        <v>8</v>
      </c>
      <c r="H690" s="44">
        <f t="shared" ca="1" si="83"/>
        <v>5</v>
      </c>
      <c r="I690" s="50">
        <f t="shared" ca="1" si="84"/>
        <v>0.89203459149962117</v>
      </c>
      <c r="J690" s="50" t="e">
        <f t="shared" ca="1" si="85"/>
        <v>#N/A</v>
      </c>
      <c r="K690" s="52">
        <f t="shared" ca="1" si="86"/>
        <v>38.000000000000028</v>
      </c>
      <c r="L690" s="52" t="e">
        <f t="shared" ca="1" si="87"/>
        <v>#N/A</v>
      </c>
      <c r="M690" s="44">
        <f ca="1">AVERAGE($K$4:K690)</f>
        <v>32.0349344978166</v>
      </c>
      <c r="N690" s="44">
        <f ca="1">M690 + 1.96 * _xlfn.STDEV.P($M$4:M690)/SQRT(COUNT($M$4:M690))</f>
        <v>32.062264192133902</v>
      </c>
      <c r="O690" s="44">
        <f ca="1">M690 - 1.96 * _xlfn.STDEV.P($M$4:M690)/SQRT(COUNT($M$4:M690))</f>
        <v>32.007604803499298</v>
      </c>
      <c r="P690" s="44" t="e">
        <f ca="1">AVERAGE($L$4:L690)</f>
        <v>#N/A</v>
      </c>
      <c r="Q690" s="44" t="e">
        <f ca="1">P690 + 1.96 * _xlfn.STDEV.P($P$4:P690)/SQRT(COUNT($P$4:P690))</f>
        <v>#N/A</v>
      </c>
      <c r="R690" s="44" t="e">
        <f ca="1">P690 - 1.96 * _xlfn.STDEV.P($P$4:P690)/SQRT(COUNT($P$4:P690))</f>
        <v>#N/A</v>
      </c>
    </row>
    <row r="691" spans="1:18" ht="14.5" x14ac:dyDescent="0.35">
      <c r="A691" s="47">
        <v>688</v>
      </c>
      <c r="B691" s="48">
        <f t="shared" ca="1" si="80"/>
        <v>0.53559850951189603</v>
      </c>
      <c r="C691" s="49">
        <f ca="1">RANDBETWEEN(0,VLOOKUP($B691,IBusJSQ!$E$6:$G$24,3,TRUE))</f>
        <v>4</v>
      </c>
      <c r="D691" s="44">
        <f ca="1">RANDBETWEEN(0,VLOOKUP($B691,ItrainJSQ!$F$5:$G$9,2,TRUE))</f>
        <v>1</v>
      </c>
      <c r="E691" s="44" t="e">
        <f ca="1">RANDBETWEEN(0,VLOOKUP($B691,ItrainNP!$G$11:$G$16,2,TRUE))</f>
        <v>#N/A</v>
      </c>
      <c r="F691" s="44">
        <f t="shared" ca="1" si="81"/>
        <v>24</v>
      </c>
      <c r="G691" s="44">
        <f t="shared" ca="1" si="82"/>
        <v>8</v>
      </c>
      <c r="H691" s="44">
        <f t="shared" ca="1" si="83"/>
        <v>4</v>
      </c>
      <c r="I691" s="50">
        <f t="shared" ca="1" si="84"/>
        <v>0.55504295395634051</v>
      </c>
      <c r="J691" s="50" t="e">
        <f t="shared" ca="1" si="85"/>
        <v>#N/A</v>
      </c>
      <c r="K691" s="52">
        <f t="shared" ca="1" si="86"/>
        <v>28.00000000000006</v>
      </c>
      <c r="L691" s="52" t="e">
        <f t="shared" ca="1" si="87"/>
        <v>#N/A</v>
      </c>
      <c r="M691" s="44">
        <f ca="1">AVERAGE($K$4:K691)</f>
        <v>32.029069767441868</v>
      </c>
      <c r="N691" s="44">
        <f ca="1">M691 + 1.96 * _xlfn.STDEV.P($M$4:M691)/SQRT(COUNT($M$4:M691))</f>
        <v>32.056367679559806</v>
      </c>
      <c r="O691" s="44">
        <f ca="1">M691 - 1.96 * _xlfn.STDEV.P($M$4:M691)/SQRT(COUNT($M$4:M691))</f>
        <v>32.001771855323931</v>
      </c>
      <c r="P691" s="44" t="e">
        <f ca="1">AVERAGE($L$4:L691)</f>
        <v>#N/A</v>
      </c>
      <c r="Q691" s="44" t="e">
        <f ca="1">P691 + 1.96 * _xlfn.STDEV.P($P$4:P691)/SQRT(COUNT($P$4:P691))</f>
        <v>#N/A</v>
      </c>
      <c r="R691" s="44" t="e">
        <f ca="1">P691 - 1.96 * _xlfn.STDEV.P($P$4:P691)/SQRT(COUNT($P$4:P691))</f>
        <v>#N/A</v>
      </c>
    </row>
    <row r="692" spans="1:18" ht="14.5" x14ac:dyDescent="0.35">
      <c r="A692" s="47">
        <v>689</v>
      </c>
      <c r="B692" s="48">
        <f t="shared" ca="1" si="80"/>
        <v>0.74393599730894411</v>
      </c>
      <c r="C692" s="49">
        <f ca="1">RANDBETWEEN(0,VLOOKUP($B692,IBusJSQ!$E$6:$G$24,3,TRUE))</f>
        <v>6</v>
      </c>
      <c r="D692" s="44">
        <f ca="1">RANDBETWEEN(0,VLOOKUP($B692,ItrainJSQ!$F$5:$G$9,2,TRUE))</f>
        <v>27049</v>
      </c>
      <c r="E692" s="44" t="e">
        <f ca="1">RANDBETWEEN(0,VLOOKUP($B692,ItrainNP!$G$11:$G$16,2,TRUE))</f>
        <v>#N/A</v>
      </c>
      <c r="F692" s="44">
        <f t="shared" ca="1" si="81"/>
        <v>25</v>
      </c>
      <c r="G692" s="44">
        <f t="shared" ca="1" si="82"/>
        <v>8</v>
      </c>
      <c r="H692" s="44">
        <f t="shared" ca="1" si="83"/>
        <v>5</v>
      </c>
      <c r="I692" s="50">
        <f t="shared" ca="1" si="84"/>
        <v>0.76546377508672192</v>
      </c>
      <c r="J692" s="50" t="e">
        <f t="shared" ca="1" si="85"/>
        <v>#N/A</v>
      </c>
      <c r="K692" s="52">
        <f t="shared" ca="1" si="86"/>
        <v>31.00000000000005</v>
      </c>
      <c r="L692" s="52" t="e">
        <f t="shared" ca="1" si="87"/>
        <v>#N/A</v>
      </c>
      <c r="M692" s="44">
        <f ca="1">AVERAGE($K$4:K692)</f>
        <v>32.027576197387525</v>
      </c>
      <c r="N692" s="44">
        <f ca="1">M692 + 1.96 * _xlfn.STDEV.P($M$4:M692)/SQRT(COUNT($M$4:M692))</f>
        <v>32.054842496802145</v>
      </c>
      <c r="O692" s="44">
        <f ca="1">M692 - 1.96 * _xlfn.STDEV.P($M$4:M692)/SQRT(COUNT($M$4:M692))</f>
        <v>32.000309897972905</v>
      </c>
      <c r="P692" s="44" t="e">
        <f ca="1">AVERAGE($L$4:L692)</f>
        <v>#N/A</v>
      </c>
      <c r="Q692" s="44" t="e">
        <f ca="1">P692 + 1.96 * _xlfn.STDEV.P($P$4:P692)/SQRT(COUNT($P$4:P692))</f>
        <v>#N/A</v>
      </c>
      <c r="R692" s="44" t="e">
        <f ca="1">P692 - 1.96 * _xlfn.STDEV.P($P$4:P692)/SQRT(COUNT($P$4:P692))</f>
        <v>#N/A</v>
      </c>
    </row>
    <row r="693" spans="1:18" ht="14.5" x14ac:dyDescent="0.35">
      <c r="A693" s="47">
        <v>690</v>
      </c>
      <c r="B693" s="48">
        <f t="shared" ca="1" si="80"/>
        <v>0.36784776886682535</v>
      </c>
      <c r="C693" s="49">
        <f ca="1">RANDBETWEEN(0,VLOOKUP($B693,IBusJSQ!$E$6:$G$24,3,TRUE))</f>
        <v>2</v>
      </c>
      <c r="D693" s="44">
        <f ca="1">RANDBETWEEN(0,VLOOKUP($B693,ItrainJSQ!$F$5:$G$9,2,TRUE))</f>
        <v>0</v>
      </c>
      <c r="E693" s="44" t="e">
        <f ca="1">RANDBETWEEN(0,VLOOKUP($B693,ItrainNP!$G$11:$G$16,2,TRUE))</f>
        <v>#N/A</v>
      </c>
      <c r="F693" s="44">
        <f t="shared" ca="1" si="81"/>
        <v>27</v>
      </c>
      <c r="G693" s="44">
        <f t="shared" ca="1" si="82"/>
        <v>8</v>
      </c>
      <c r="H693" s="44">
        <f t="shared" ca="1" si="83"/>
        <v>4</v>
      </c>
      <c r="I693" s="50">
        <f t="shared" ca="1" si="84"/>
        <v>0.38798665775571423</v>
      </c>
      <c r="J693" s="50" t="e">
        <f t="shared" ca="1" si="85"/>
        <v>#N/A</v>
      </c>
      <c r="K693" s="52">
        <f t="shared" ca="1" si="86"/>
        <v>28.999999999999979</v>
      </c>
      <c r="L693" s="52" t="e">
        <f t="shared" ca="1" si="87"/>
        <v>#N/A</v>
      </c>
      <c r="M693" s="44">
        <f ca="1">AVERAGE($K$4:K693)</f>
        <v>32.023188405797107</v>
      </c>
      <c r="N693" s="44">
        <f ca="1">M693 + 1.96 * _xlfn.STDEV.P($M$4:M693)/SQRT(COUNT($M$4:M693))</f>
        <v>32.050423462762666</v>
      </c>
      <c r="O693" s="44">
        <f ca="1">M693 - 1.96 * _xlfn.STDEV.P($M$4:M693)/SQRT(COUNT($M$4:M693))</f>
        <v>31.995953348831545</v>
      </c>
      <c r="P693" s="44" t="e">
        <f ca="1">AVERAGE($L$4:L693)</f>
        <v>#N/A</v>
      </c>
      <c r="Q693" s="44" t="e">
        <f ca="1">P693 + 1.96 * _xlfn.STDEV.P($P$4:P693)/SQRT(COUNT($P$4:P693))</f>
        <v>#N/A</v>
      </c>
      <c r="R693" s="44" t="e">
        <f ca="1">P693 - 1.96 * _xlfn.STDEV.P($P$4:P693)/SQRT(COUNT($P$4:P693))</f>
        <v>#N/A</v>
      </c>
    </row>
    <row r="694" spans="1:18" ht="14.5" x14ac:dyDescent="0.35">
      <c r="A694" s="47">
        <v>691</v>
      </c>
      <c r="B694" s="48">
        <f t="shared" ca="1" si="80"/>
        <v>0.64859542382794411</v>
      </c>
      <c r="C694" s="49">
        <f ca="1">RANDBETWEEN(0,VLOOKUP($B694,IBusJSQ!$E$6:$G$24,3,TRUE))</f>
        <v>10</v>
      </c>
      <c r="D694" s="44">
        <f ca="1">RANDBETWEEN(0,VLOOKUP($B694,ItrainJSQ!$F$5:$G$9,2,TRUE))</f>
        <v>0</v>
      </c>
      <c r="E694" s="44" t="e">
        <f ca="1">RANDBETWEEN(0,VLOOKUP($B694,ItrainNP!$G$11:$G$16,2,TRUE))</f>
        <v>#N/A</v>
      </c>
      <c r="F694" s="44">
        <f t="shared" ca="1" si="81"/>
        <v>25</v>
      </c>
      <c r="G694" s="44">
        <f t="shared" ca="1" si="82"/>
        <v>7</v>
      </c>
      <c r="H694" s="44">
        <f t="shared" ca="1" si="83"/>
        <v>5</v>
      </c>
      <c r="I694" s="50">
        <f t="shared" ca="1" si="84"/>
        <v>0.67290097938349969</v>
      </c>
      <c r="J694" s="50" t="e">
        <f t="shared" ca="1" si="85"/>
        <v>#N/A</v>
      </c>
      <c r="K694" s="52">
        <f t="shared" ca="1" si="86"/>
        <v>35.000000000000036</v>
      </c>
      <c r="L694" s="52" t="e">
        <f t="shared" ca="1" si="87"/>
        <v>#N/A</v>
      </c>
      <c r="M694" s="44">
        <f ca="1">AVERAGE($K$4:K694)</f>
        <v>32.027496382054998</v>
      </c>
      <c r="N694" s="44">
        <f ca="1">M694 + 1.96 * _xlfn.STDEV.P($M$4:M694)/SQRT(COUNT($M$4:M694))</f>
        <v>32.054699962891299</v>
      </c>
      <c r="O694" s="44">
        <f ca="1">M694 - 1.96 * _xlfn.STDEV.P($M$4:M694)/SQRT(COUNT($M$4:M694))</f>
        <v>32.000292801218698</v>
      </c>
      <c r="P694" s="44" t="e">
        <f ca="1">AVERAGE($L$4:L694)</f>
        <v>#N/A</v>
      </c>
      <c r="Q694" s="44" t="e">
        <f ca="1">P694 + 1.96 * _xlfn.STDEV.P($P$4:P694)/SQRT(COUNT($P$4:P694))</f>
        <v>#N/A</v>
      </c>
      <c r="R694" s="44" t="e">
        <f ca="1">P694 - 1.96 * _xlfn.STDEV.P($P$4:P694)/SQRT(COUNT($P$4:P694))</f>
        <v>#N/A</v>
      </c>
    </row>
    <row r="695" spans="1:18" ht="14.5" x14ac:dyDescent="0.35">
      <c r="A695" s="47">
        <v>692</v>
      </c>
      <c r="B695" s="48">
        <f t="shared" ca="1" si="80"/>
        <v>0.44346632310773237</v>
      </c>
      <c r="C695" s="49">
        <f ca="1">RANDBETWEEN(0,VLOOKUP($B695,IBusJSQ!$E$6:$G$24,3,TRUE))</f>
        <v>7</v>
      </c>
      <c r="D695" s="44">
        <f ca="1">RANDBETWEEN(0,VLOOKUP($B695,ItrainJSQ!$F$5:$G$9,2,TRUE))</f>
        <v>4</v>
      </c>
      <c r="E695" s="44" t="e">
        <f ca="1">RANDBETWEEN(0,VLOOKUP($B695,ItrainNP!$G$11:$G$16,2,TRUE))</f>
        <v>#N/A</v>
      </c>
      <c r="F695" s="44">
        <f t="shared" ca="1" si="81"/>
        <v>25</v>
      </c>
      <c r="G695" s="44">
        <f t="shared" ca="1" si="82"/>
        <v>8</v>
      </c>
      <c r="H695" s="44">
        <f t="shared" ca="1" si="83"/>
        <v>5</v>
      </c>
      <c r="I695" s="50">
        <f t="shared" ca="1" si="84"/>
        <v>0.46568854532995457</v>
      </c>
      <c r="J695" s="50" t="e">
        <f t="shared" ca="1" si="85"/>
        <v>#N/A</v>
      </c>
      <c r="K695" s="52">
        <f t="shared" ca="1" si="86"/>
        <v>31.999999999999964</v>
      </c>
      <c r="L695" s="52" t="e">
        <f t="shared" ca="1" si="87"/>
        <v>#N/A</v>
      </c>
      <c r="M695" s="44">
        <f ca="1">AVERAGE($K$4:K695)</f>
        <v>32.02745664739885</v>
      </c>
      <c r="N695" s="44">
        <f ca="1">M695 + 1.96 * _xlfn.STDEV.P($M$4:M695)/SQRT(COUNT($M$4:M695))</f>
        <v>32.054628820578706</v>
      </c>
      <c r="O695" s="44">
        <f ca="1">M695 - 1.96 * _xlfn.STDEV.P($M$4:M695)/SQRT(COUNT($M$4:M695))</f>
        <v>32.000284474218994</v>
      </c>
      <c r="P695" s="44" t="e">
        <f ca="1">AVERAGE($L$4:L695)</f>
        <v>#N/A</v>
      </c>
      <c r="Q695" s="44" t="e">
        <f ca="1">P695 + 1.96 * _xlfn.STDEV.P($P$4:P695)/SQRT(COUNT($P$4:P695))</f>
        <v>#N/A</v>
      </c>
      <c r="R695" s="44" t="e">
        <f ca="1">P695 - 1.96 * _xlfn.STDEV.P($P$4:P695)/SQRT(COUNT($P$4:P695))</f>
        <v>#N/A</v>
      </c>
    </row>
    <row r="696" spans="1:18" ht="14.5" x14ac:dyDescent="0.35">
      <c r="A696" s="47">
        <v>693</v>
      </c>
      <c r="B696" s="48">
        <f t="shared" ca="1" si="80"/>
        <v>0.62244991741118416</v>
      </c>
      <c r="C696" s="49">
        <f ca="1">RANDBETWEEN(0,VLOOKUP($B696,IBusJSQ!$E$6:$G$24,3,TRUE))</f>
        <v>8</v>
      </c>
      <c r="D696" s="44">
        <f ca="1">RANDBETWEEN(0,VLOOKUP($B696,ItrainJSQ!$F$5:$G$9,2,TRUE))</f>
        <v>4</v>
      </c>
      <c r="E696" s="44" t="e">
        <f ca="1">RANDBETWEEN(0,VLOOKUP($B696,ItrainNP!$G$11:$G$16,2,TRUE))</f>
        <v>#N/A</v>
      </c>
      <c r="F696" s="44">
        <f t="shared" ca="1" si="81"/>
        <v>26</v>
      </c>
      <c r="G696" s="44">
        <f t="shared" ca="1" si="82"/>
        <v>7</v>
      </c>
      <c r="H696" s="44">
        <f t="shared" ca="1" si="83"/>
        <v>4</v>
      </c>
      <c r="I696" s="50">
        <f t="shared" ca="1" si="84"/>
        <v>0.6460610285222953</v>
      </c>
      <c r="J696" s="50" t="e">
        <f t="shared" ca="1" si="85"/>
        <v>#N/A</v>
      </c>
      <c r="K696" s="52">
        <f t="shared" ca="1" si="86"/>
        <v>34.000000000000043</v>
      </c>
      <c r="L696" s="52" t="e">
        <f t="shared" ca="1" si="87"/>
        <v>#N/A</v>
      </c>
      <c r="M696" s="44">
        <f ca="1">AVERAGE($K$4:K696)</f>
        <v>32.030303030303038</v>
      </c>
      <c r="N696" s="44">
        <f ca="1">M696 + 1.96 * _xlfn.STDEV.P($M$4:M696)/SQRT(COUNT($M$4:M696))</f>
        <v>32.057443668915177</v>
      </c>
      <c r="O696" s="44">
        <f ca="1">M696 - 1.96 * _xlfn.STDEV.P($M$4:M696)/SQRT(COUNT($M$4:M696))</f>
        <v>32.0031623916909</v>
      </c>
      <c r="P696" s="44" t="e">
        <f ca="1">AVERAGE($L$4:L696)</f>
        <v>#N/A</v>
      </c>
      <c r="Q696" s="44" t="e">
        <f ca="1">P696 + 1.96 * _xlfn.STDEV.P($P$4:P696)/SQRT(COUNT($P$4:P696))</f>
        <v>#N/A</v>
      </c>
      <c r="R696" s="44" t="e">
        <f ca="1">P696 - 1.96 * _xlfn.STDEV.P($P$4:P696)/SQRT(COUNT($P$4:P696))</f>
        <v>#N/A</v>
      </c>
    </row>
    <row r="697" spans="1:18" ht="14.5" x14ac:dyDescent="0.35">
      <c r="A697" s="47">
        <v>694</v>
      </c>
      <c r="B697" s="48">
        <f t="shared" ca="1" si="80"/>
        <v>0.84584867736918046</v>
      </c>
      <c r="C697" s="49">
        <f ca="1">RANDBETWEEN(0,VLOOKUP($B697,IBusJSQ!$E$6:$G$24,3,TRUE))</f>
        <v>9</v>
      </c>
      <c r="D697" s="44">
        <f ca="1">RANDBETWEEN(0,VLOOKUP($B697,ItrainJSQ!$F$5:$G$9,2,TRUE))</f>
        <v>12571</v>
      </c>
      <c r="E697" s="44" t="e">
        <f ca="1">RANDBETWEEN(0,VLOOKUP($B697,ItrainNP!$G$11:$G$16,2,TRUE))</f>
        <v>#N/A</v>
      </c>
      <c r="F697" s="44">
        <f t="shared" ca="1" si="81"/>
        <v>27</v>
      </c>
      <c r="G697" s="44">
        <f t="shared" ca="1" si="82"/>
        <v>7</v>
      </c>
      <c r="H697" s="44">
        <f t="shared" ca="1" si="83"/>
        <v>4</v>
      </c>
      <c r="I697" s="50">
        <f t="shared" ca="1" si="84"/>
        <v>0.87084867736918048</v>
      </c>
      <c r="J697" s="50" t="e">
        <f t="shared" ca="1" si="85"/>
        <v>#N/A</v>
      </c>
      <c r="K697" s="52">
        <f t="shared" ca="1" si="86"/>
        <v>36.000000000000028</v>
      </c>
      <c r="L697" s="52" t="e">
        <f t="shared" ca="1" si="87"/>
        <v>#N/A</v>
      </c>
      <c r="M697" s="44">
        <f ca="1">AVERAGE($K$4:K697)</f>
        <v>32.036023054755049</v>
      </c>
      <c r="N697" s="44">
        <f ca="1">M697 + 1.96 * _xlfn.STDEV.P($M$4:M697)/SQRT(COUNT($M$4:M697))</f>
        <v>32.063131847021836</v>
      </c>
      <c r="O697" s="44">
        <f ca="1">M697 - 1.96 * _xlfn.STDEV.P($M$4:M697)/SQRT(COUNT($M$4:M697))</f>
        <v>32.008914262488261</v>
      </c>
      <c r="P697" s="44" t="e">
        <f ca="1">AVERAGE($L$4:L697)</f>
        <v>#N/A</v>
      </c>
      <c r="Q697" s="44" t="e">
        <f ca="1">P697 + 1.96 * _xlfn.STDEV.P($P$4:P697)/SQRT(COUNT($P$4:P697))</f>
        <v>#N/A</v>
      </c>
      <c r="R697" s="44" t="e">
        <f ca="1">P697 - 1.96 * _xlfn.STDEV.P($P$4:P697)/SQRT(COUNT($P$4:P697))</f>
        <v>#N/A</v>
      </c>
    </row>
    <row r="698" spans="1:18" ht="14.5" x14ac:dyDescent="0.35">
      <c r="A698" s="47">
        <v>695</v>
      </c>
      <c r="B698" s="48">
        <f t="shared" ca="1" si="80"/>
        <v>0.66685191984884873</v>
      </c>
      <c r="C698" s="49">
        <f ca="1">RANDBETWEEN(0,VLOOKUP($B698,IBusJSQ!$E$6:$G$24,3,TRUE))</f>
        <v>8</v>
      </c>
      <c r="D698" s="44">
        <f ca="1">RANDBETWEEN(0,VLOOKUP($B698,ItrainJSQ!$F$5:$G$9,2,TRUE))</f>
        <v>3</v>
      </c>
      <c r="E698" s="44" t="e">
        <f ca="1">RANDBETWEEN(0,VLOOKUP($B698,ItrainNP!$G$11:$G$16,2,TRUE))</f>
        <v>#N/A</v>
      </c>
      <c r="F698" s="44">
        <f t="shared" ca="1" si="81"/>
        <v>26</v>
      </c>
      <c r="G698" s="44">
        <f t="shared" ca="1" si="82"/>
        <v>8</v>
      </c>
      <c r="H698" s="44">
        <f t="shared" ca="1" si="83"/>
        <v>5</v>
      </c>
      <c r="I698" s="50">
        <f t="shared" ca="1" si="84"/>
        <v>0.69046303095995987</v>
      </c>
      <c r="J698" s="50" t="e">
        <f t="shared" ca="1" si="85"/>
        <v>#N/A</v>
      </c>
      <c r="K698" s="52">
        <f t="shared" ca="1" si="86"/>
        <v>34.000000000000043</v>
      </c>
      <c r="L698" s="52" t="e">
        <f t="shared" ca="1" si="87"/>
        <v>#N/A</v>
      </c>
      <c r="M698" s="44">
        <f ca="1">AVERAGE($K$4:K698)</f>
        <v>32.038848920863316</v>
      </c>
      <c r="N698" s="44">
        <f ca="1">M698 + 1.96 * _xlfn.STDEV.P($M$4:M698)/SQRT(COUNT($M$4:M698))</f>
        <v>32.065925752806685</v>
      </c>
      <c r="O698" s="44">
        <f ca="1">M698 - 1.96 * _xlfn.STDEV.P($M$4:M698)/SQRT(COUNT($M$4:M698))</f>
        <v>32.011772088919948</v>
      </c>
      <c r="P698" s="44" t="e">
        <f ca="1">AVERAGE($L$4:L698)</f>
        <v>#N/A</v>
      </c>
      <c r="Q698" s="44" t="e">
        <f ca="1">P698 + 1.96 * _xlfn.STDEV.P($P$4:P698)/SQRT(COUNT($P$4:P698))</f>
        <v>#N/A</v>
      </c>
      <c r="R698" s="44" t="e">
        <f ca="1">P698 - 1.96 * _xlfn.STDEV.P($P$4:P698)/SQRT(COUNT($P$4:P698))</f>
        <v>#N/A</v>
      </c>
    </row>
    <row r="699" spans="1:18" ht="14.5" x14ac:dyDescent="0.35">
      <c r="A699" s="47">
        <v>696</v>
      </c>
      <c r="B699" s="48">
        <f t="shared" ca="1" si="80"/>
        <v>0.89320249633606452</v>
      </c>
      <c r="C699" s="49">
        <f ca="1">RANDBETWEEN(0,VLOOKUP($B699,IBusJSQ!$E$6:$G$24,3,TRUE))</f>
        <v>9</v>
      </c>
      <c r="D699" s="44">
        <f ca="1">RANDBETWEEN(0,VLOOKUP($B699,ItrainJSQ!$F$5:$G$9,2,TRUE))</f>
        <v>41789</v>
      </c>
      <c r="E699" s="44" t="e">
        <f ca="1">RANDBETWEEN(0,VLOOKUP($B699,ItrainNP!$G$11:$G$16,2,TRUE))</f>
        <v>#N/A</v>
      </c>
      <c r="F699" s="44">
        <f t="shared" ca="1" si="81"/>
        <v>25</v>
      </c>
      <c r="G699" s="44">
        <f t="shared" ca="1" si="82"/>
        <v>7</v>
      </c>
      <c r="H699" s="44">
        <f t="shared" ca="1" si="83"/>
        <v>5</v>
      </c>
      <c r="I699" s="50">
        <f t="shared" ca="1" si="84"/>
        <v>0.91681360744717566</v>
      </c>
      <c r="J699" s="50" t="e">
        <f t="shared" ca="1" si="85"/>
        <v>#N/A</v>
      </c>
      <c r="K699" s="52">
        <f t="shared" ca="1" si="86"/>
        <v>34.000000000000043</v>
      </c>
      <c r="L699" s="52" t="e">
        <f t="shared" ca="1" si="87"/>
        <v>#N/A</v>
      </c>
      <c r="M699" s="44">
        <f ca="1">AVERAGE($K$4:K699)</f>
        <v>32.041666666666671</v>
      </c>
      <c r="N699" s="44">
        <f ca="1">M699 + 1.96 * _xlfn.STDEV.P($M$4:M699)/SQRT(COUNT($M$4:M699))</f>
        <v>32.06871142868674</v>
      </c>
      <c r="O699" s="44">
        <f ca="1">M699 - 1.96 * _xlfn.STDEV.P($M$4:M699)/SQRT(COUNT($M$4:M699))</f>
        <v>32.014621904646603</v>
      </c>
      <c r="P699" s="44" t="e">
        <f ca="1">AVERAGE($L$4:L699)</f>
        <v>#N/A</v>
      </c>
      <c r="Q699" s="44" t="e">
        <f ca="1">P699 + 1.96 * _xlfn.STDEV.P($P$4:P699)/SQRT(COUNT($P$4:P699))</f>
        <v>#N/A</v>
      </c>
      <c r="R699" s="44" t="e">
        <f ca="1">P699 - 1.96 * _xlfn.STDEV.P($P$4:P699)/SQRT(COUNT($P$4:P699))</f>
        <v>#N/A</v>
      </c>
    </row>
    <row r="700" spans="1:18" ht="14.5" x14ac:dyDescent="0.35">
      <c r="A700" s="47">
        <v>697</v>
      </c>
      <c r="B700" s="48">
        <f t="shared" ca="1" si="80"/>
        <v>0.72813640655689915</v>
      </c>
      <c r="C700" s="49">
        <f ca="1">RANDBETWEEN(0,VLOOKUP($B700,IBusJSQ!$E$6:$G$24,3,TRUE))</f>
        <v>0</v>
      </c>
      <c r="D700" s="44">
        <f ca="1">RANDBETWEEN(0,VLOOKUP($B700,ItrainJSQ!$F$5:$G$9,2,TRUE))</f>
        <v>29356</v>
      </c>
      <c r="E700" s="44" t="e">
        <f ca="1">RANDBETWEEN(0,VLOOKUP($B700,ItrainNP!$G$11:$G$16,2,TRUE))</f>
        <v>#N/A</v>
      </c>
      <c r="F700" s="44">
        <f t="shared" ca="1" si="81"/>
        <v>24</v>
      </c>
      <c r="G700" s="44">
        <f t="shared" ca="1" si="82"/>
        <v>7</v>
      </c>
      <c r="H700" s="44">
        <f t="shared" ca="1" si="83"/>
        <v>4</v>
      </c>
      <c r="I700" s="50">
        <f t="shared" ca="1" si="84"/>
        <v>0.74480307322356587</v>
      </c>
      <c r="J700" s="50" t="e">
        <f t="shared" ca="1" si="85"/>
        <v>#N/A</v>
      </c>
      <c r="K700" s="52">
        <f t="shared" ca="1" si="86"/>
        <v>24.000000000000075</v>
      </c>
      <c r="L700" s="52" t="e">
        <f t="shared" ca="1" si="87"/>
        <v>#N/A</v>
      </c>
      <c r="M700" s="44">
        <f ca="1">AVERAGE($K$4:K700)</f>
        <v>32.030129124820668</v>
      </c>
      <c r="N700" s="44">
        <f ca="1">M700 + 1.96 * _xlfn.STDEV.P($M$4:M700)/SQRT(COUNT($M$4:M700))</f>
        <v>32.057142634636328</v>
      </c>
      <c r="O700" s="44">
        <f ca="1">M700 - 1.96 * _xlfn.STDEV.P($M$4:M700)/SQRT(COUNT($M$4:M700))</f>
        <v>32.003115615005008</v>
      </c>
      <c r="P700" s="44" t="e">
        <f ca="1">AVERAGE($L$4:L700)</f>
        <v>#N/A</v>
      </c>
      <c r="Q700" s="44" t="e">
        <f ca="1">P700 + 1.96 * _xlfn.STDEV.P($P$4:P700)/SQRT(COUNT($P$4:P700))</f>
        <v>#N/A</v>
      </c>
      <c r="R700" s="44" t="e">
        <f ca="1">P700 - 1.96 * _xlfn.STDEV.P($P$4:P700)/SQRT(COUNT($P$4:P700))</f>
        <v>#N/A</v>
      </c>
    </row>
    <row r="701" spans="1:18" ht="14.5" x14ac:dyDescent="0.35">
      <c r="A701" s="47">
        <v>698</v>
      </c>
      <c r="B701" s="48">
        <f t="shared" ca="1" si="80"/>
        <v>0.43845974449889108</v>
      </c>
      <c r="C701" s="49">
        <f ca="1">RANDBETWEEN(0,VLOOKUP($B701,IBusJSQ!$E$6:$G$24,3,TRUE))</f>
        <v>2</v>
      </c>
      <c r="D701" s="44">
        <f ca="1">RANDBETWEEN(0,VLOOKUP($B701,ItrainJSQ!$F$5:$G$9,2,TRUE))</f>
        <v>0</v>
      </c>
      <c r="E701" s="44" t="e">
        <f ca="1">RANDBETWEEN(0,VLOOKUP($B701,ItrainNP!$G$11:$G$16,2,TRUE))</f>
        <v>#N/A</v>
      </c>
      <c r="F701" s="44">
        <f t="shared" ca="1" si="81"/>
        <v>25</v>
      </c>
      <c r="G701" s="44">
        <f t="shared" ca="1" si="82"/>
        <v>7</v>
      </c>
      <c r="H701" s="44">
        <f t="shared" ca="1" si="83"/>
        <v>5</v>
      </c>
      <c r="I701" s="50">
        <f t="shared" ca="1" si="84"/>
        <v>0.45720974449889107</v>
      </c>
      <c r="J701" s="50" t="e">
        <f t="shared" ca="1" si="85"/>
        <v>#N/A</v>
      </c>
      <c r="K701" s="52">
        <f t="shared" ca="1" si="86"/>
        <v>26.999999999999986</v>
      </c>
      <c r="L701" s="52" t="e">
        <f t="shared" ca="1" si="87"/>
        <v>#N/A</v>
      </c>
      <c r="M701" s="44">
        <f ca="1">AVERAGE($K$4:K701)</f>
        <v>32.022922636103154</v>
      </c>
      <c r="N701" s="44">
        <f ca="1">M701 + 1.96 * _xlfn.STDEV.P($M$4:M701)/SQRT(COUNT($M$4:M701))</f>
        <v>32.049905444360107</v>
      </c>
      <c r="O701" s="44">
        <f ca="1">M701 - 1.96 * _xlfn.STDEV.P($M$4:M701)/SQRT(COUNT($M$4:M701))</f>
        <v>31.995939827846197</v>
      </c>
      <c r="P701" s="44" t="e">
        <f ca="1">AVERAGE($L$4:L701)</f>
        <v>#N/A</v>
      </c>
      <c r="Q701" s="44" t="e">
        <f ca="1">P701 + 1.96 * _xlfn.STDEV.P($P$4:P701)/SQRT(COUNT($P$4:P701))</f>
        <v>#N/A</v>
      </c>
      <c r="R701" s="44" t="e">
        <f ca="1">P701 - 1.96 * _xlfn.STDEV.P($P$4:P701)/SQRT(COUNT($P$4:P701))</f>
        <v>#N/A</v>
      </c>
    </row>
    <row r="702" spans="1:18" ht="14.5" x14ac:dyDescent="0.35">
      <c r="A702" s="47">
        <v>699</v>
      </c>
      <c r="B702" s="48">
        <f t="shared" ca="1" si="80"/>
        <v>0.72239933095991149</v>
      </c>
      <c r="C702" s="49">
        <f ca="1">RANDBETWEEN(0,VLOOKUP($B702,IBusJSQ!$E$6:$G$24,3,TRUE))</f>
        <v>3</v>
      </c>
      <c r="D702" s="44">
        <f ca="1">RANDBETWEEN(0,VLOOKUP($B702,ItrainJSQ!$F$5:$G$9,2,TRUE))</f>
        <v>12565</v>
      </c>
      <c r="E702" s="44" t="e">
        <f ca="1">RANDBETWEEN(0,VLOOKUP($B702,ItrainNP!$G$11:$G$16,2,TRUE))</f>
        <v>#N/A</v>
      </c>
      <c r="F702" s="44">
        <f t="shared" ca="1" si="81"/>
        <v>25</v>
      </c>
      <c r="G702" s="44">
        <f t="shared" ca="1" si="82"/>
        <v>7</v>
      </c>
      <c r="H702" s="44">
        <f t="shared" ca="1" si="83"/>
        <v>4</v>
      </c>
      <c r="I702" s="50">
        <f t="shared" ca="1" si="84"/>
        <v>0.74184377540435598</v>
      </c>
      <c r="J702" s="50" t="e">
        <f t="shared" ca="1" si="85"/>
        <v>#N/A</v>
      </c>
      <c r="K702" s="52">
        <f t="shared" ca="1" si="86"/>
        <v>28.00000000000006</v>
      </c>
      <c r="L702" s="52" t="e">
        <f t="shared" ca="1" si="87"/>
        <v>#N/A</v>
      </c>
      <c r="M702" s="44">
        <f ca="1">AVERAGE($K$4:K702)</f>
        <v>32.017167381974254</v>
      </c>
      <c r="N702" s="44">
        <f ca="1">M702 + 1.96 * _xlfn.STDEV.P($M$4:M702)/SQRT(COUNT($M$4:M702))</f>
        <v>32.044119948100175</v>
      </c>
      <c r="O702" s="44">
        <f ca="1">M702 - 1.96 * _xlfn.STDEV.P($M$4:M702)/SQRT(COUNT($M$4:M702))</f>
        <v>31.990214815848336</v>
      </c>
      <c r="P702" s="44" t="e">
        <f ca="1">AVERAGE($L$4:L702)</f>
        <v>#N/A</v>
      </c>
      <c r="Q702" s="44" t="e">
        <f ca="1">P702 + 1.96 * _xlfn.STDEV.P($P$4:P702)/SQRT(COUNT($P$4:P702))</f>
        <v>#N/A</v>
      </c>
      <c r="R702" s="44" t="e">
        <f ca="1">P702 - 1.96 * _xlfn.STDEV.P($P$4:P702)/SQRT(COUNT($P$4:P702))</f>
        <v>#N/A</v>
      </c>
    </row>
    <row r="703" spans="1:18" ht="14.5" x14ac:dyDescent="0.35">
      <c r="A703" s="47">
        <v>700</v>
      </c>
      <c r="B703" s="48">
        <f t="shared" ca="1" si="80"/>
        <v>0.39539341683556017</v>
      </c>
      <c r="C703" s="49">
        <f ca="1">RANDBETWEEN(0,VLOOKUP($B703,IBusJSQ!$E$6:$G$24,3,TRUE))</f>
        <v>2</v>
      </c>
      <c r="D703" s="44">
        <f ca="1">RANDBETWEEN(0,VLOOKUP($B703,ItrainJSQ!$F$5:$G$9,2,TRUE))</f>
        <v>2</v>
      </c>
      <c r="E703" s="44" t="e">
        <f ca="1">RANDBETWEEN(0,VLOOKUP($B703,ItrainNP!$G$11:$G$16,2,TRUE))</f>
        <v>#N/A</v>
      </c>
      <c r="F703" s="44">
        <f t="shared" ca="1" si="81"/>
        <v>29</v>
      </c>
      <c r="G703" s="44">
        <f t="shared" ca="1" si="82"/>
        <v>8</v>
      </c>
      <c r="H703" s="44">
        <f t="shared" ca="1" si="83"/>
        <v>5</v>
      </c>
      <c r="I703" s="50">
        <f t="shared" ca="1" si="84"/>
        <v>0.41692119461333793</v>
      </c>
      <c r="J703" s="50" t="e">
        <f t="shared" ca="1" si="85"/>
        <v>#N/A</v>
      </c>
      <c r="K703" s="52">
        <f t="shared" ca="1" si="86"/>
        <v>30.999999999999972</v>
      </c>
      <c r="L703" s="52" t="e">
        <f t="shared" ca="1" si="87"/>
        <v>#N/A</v>
      </c>
      <c r="M703" s="44">
        <f ca="1">AVERAGE($K$4:K703)</f>
        <v>32.015714285714289</v>
      </c>
      <c r="N703" s="44">
        <f ca="1">M703 + 1.96 * _xlfn.STDEV.P($M$4:M703)/SQRT(COUNT($M$4:M703))</f>
        <v>32.042636771074008</v>
      </c>
      <c r="O703" s="44">
        <f ca="1">M703 - 1.96 * _xlfn.STDEV.P($M$4:M703)/SQRT(COUNT($M$4:M703))</f>
        <v>31.988791800354573</v>
      </c>
      <c r="P703" s="44" t="e">
        <f ca="1">AVERAGE($L$4:L703)</f>
        <v>#N/A</v>
      </c>
      <c r="Q703" s="44" t="e">
        <f ca="1">P703 + 1.96 * _xlfn.STDEV.P($P$4:P703)/SQRT(COUNT($P$4:P703))</f>
        <v>#N/A</v>
      </c>
      <c r="R703" s="44" t="e">
        <f ca="1">P703 - 1.96 * _xlfn.STDEV.P($P$4:P703)/SQRT(COUNT($P$4:P703))</f>
        <v>#N/A</v>
      </c>
    </row>
    <row r="704" spans="1:18" ht="14.5" x14ac:dyDescent="0.35">
      <c r="A704" s="47">
        <v>701</v>
      </c>
      <c r="B704" s="48">
        <f t="shared" ca="1" si="80"/>
        <v>0.48916978115086329</v>
      </c>
      <c r="C704" s="49">
        <f ca="1">RANDBETWEEN(0,VLOOKUP($B704,IBusJSQ!$E$6:$G$24,3,TRUE))</f>
        <v>5</v>
      </c>
      <c r="D704" s="44">
        <f ca="1">RANDBETWEEN(0,VLOOKUP($B704,ItrainJSQ!$F$5:$G$9,2,TRUE))</f>
        <v>2</v>
      </c>
      <c r="E704" s="44" t="e">
        <f ca="1">RANDBETWEEN(0,VLOOKUP($B704,ItrainNP!$G$11:$G$16,2,TRUE))</f>
        <v>#N/A</v>
      </c>
      <c r="F704" s="44">
        <f t="shared" ca="1" si="81"/>
        <v>28</v>
      </c>
      <c r="G704" s="44">
        <f t="shared" ca="1" si="82"/>
        <v>7</v>
      </c>
      <c r="H704" s="44">
        <f t="shared" ca="1" si="83"/>
        <v>5</v>
      </c>
      <c r="I704" s="50">
        <f t="shared" ca="1" si="84"/>
        <v>0.51208644781752999</v>
      </c>
      <c r="J704" s="50" t="e">
        <f t="shared" ca="1" si="85"/>
        <v>#N/A</v>
      </c>
      <c r="K704" s="52">
        <f t="shared" ca="1" si="86"/>
        <v>33.000000000000043</v>
      </c>
      <c r="L704" s="52" t="e">
        <f t="shared" ca="1" si="87"/>
        <v>#N/A</v>
      </c>
      <c r="M704" s="44">
        <f ca="1">AVERAGE($K$4:K704)</f>
        <v>32.017118402282456</v>
      </c>
      <c r="N704" s="44">
        <f ca="1">M704 + 1.96 * _xlfn.STDEV.P($M$4:M704)/SQRT(COUNT($M$4:M704))</f>
        <v>32.044010768412548</v>
      </c>
      <c r="O704" s="44">
        <f ca="1">M704 - 1.96 * _xlfn.STDEV.P($M$4:M704)/SQRT(COUNT($M$4:M704))</f>
        <v>31.990226036152364</v>
      </c>
      <c r="P704" s="44" t="e">
        <f ca="1">AVERAGE($L$4:L704)</f>
        <v>#N/A</v>
      </c>
      <c r="Q704" s="44" t="e">
        <f ca="1">P704 + 1.96 * _xlfn.STDEV.P($P$4:P704)/SQRT(COUNT($P$4:P704))</f>
        <v>#N/A</v>
      </c>
      <c r="R704" s="44" t="e">
        <f ca="1">P704 - 1.96 * _xlfn.STDEV.P($P$4:P704)/SQRT(COUNT($P$4:P704))</f>
        <v>#N/A</v>
      </c>
    </row>
    <row r="705" spans="1:18" ht="14.5" x14ac:dyDescent="0.35">
      <c r="A705" s="47">
        <v>702</v>
      </c>
      <c r="B705" s="48">
        <f t="shared" ca="1" si="80"/>
        <v>0.67085229819872327</v>
      </c>
      <c r="C705" s="49">
        <f ca="1">RANDBETWEEN(0,VLOOKUP($B705,IBusJSQ!$E$6:$G$24,3,TRUE))</f>
        <v>2</v>
      </c>
      <c r="D705" s="44">
        <f ca="1">RANDBETWEEN(0,VLOOKUP($B705,ItrainJSQ!$F$5:$G$9,2,TRUE))</f>
        <v>4</v>
      </c>
      <c r="E705" s="44" t="e">
        <f ca="1">RANDBETWEEN(0,VLOOKUP($B705,ItrainNP!$G$11:$G$16,2,TRUE))</f>
        <v>#N/A</v>
      </c>
      <c r="F705" s="44">
        <f t="shared" ca="1" si="81"/>
        <v>25</v>
      </c>
      <c r="G705" s="44">
        <f t="shared" ca="1" si="82"/>
        <v>8</v>
      </c>
      <c r="H705" s="44">
        <f t="shared" ca="1" si="83"/>
        <v>4</v>
      </c>
      <c r="I705" s="50">
        <f t="shared" ca="1" si="84"/>
        <v>0.68960229819872332</v>
      </c>
      <c r="J705" s="50" t="e">
        <f t="shared" ca="1" si="85"/>
        <v>#N/A</v>
      </c>
      <c r="K705" s="52">
        <f t="shared" ca="1" si="86"/>
        <v>27.000000000000064</v>
      </c>
      <c r="L705" s="52" t="e">
        <f t="shared" ca="1" si="87"/>
        <v>#N/A</v>
      </c>
      <c r="M705" s="44">
        <f ca="1">AVERAGE($K$4:K705)</f>
        <v>32.009971509971514</v>
      </c>
      <c r="N705" s="44">
        <f ca="1">M705 + 1.96 * _xlfn.STDEV.P($M$4:M705)/SQRT(COUNT($M$4:M705))</f>
        <v>32.036834318080849</v>
      </c>
      <c r="O705" s="44">
        <f ca="1">M705 - 1.96 * _xlfn.STDEV.P($M$4:M705)/SQRT(COUNT($M$4:M705))</f>
        <v>31.983108701862179</v>
      </c>
      <c r="P705" s="44" t="e">
        <f ca="1">AVERAGE($L$4:L705)</f>
        <v>#N/A</v>
      </c>
      <c r="Q705" s="44" t="e">
        <f ca="1">P705 + 1.96 * _xlfn.STDEV.P($P$4:P705)/SQRT(COUNT($P$4:P705))</f>
        <v>#N/A</v>
      </c>
      <c r="R705" s="44" t="e">
        <f ca="1">P705 - 1.96 * _xlfn.STDEV.P($P$4:P705)/SQRT(COUNT($P$4:P705))</f>
        <v>#N/A</v>
      </c>
    </row>
    <row r="706" spans="1:18" ht="14.5" x14ac:dyDescent="0.35">
      <c r="A706" s="47">
        <v>703</v>
      </c>
      <c r="B706" s="48">
        <f t="shared" ca="1" si="80"/>
        <v>0.6132937098984298</v>
      </c>
      <c r="C706" s="49">
        <f ca="1">RANDBETWEEN(0,VLOOKUP($B706,IBusJSQ!$E$6:$G$24,3,TRUE))</f>
        <v>6</v>
      </c>
      <c r="D706" s="44">
        <f ca="1">RANDBETWEEN(0,VLOOKUP($B706,ItrainJSQ!$F$5:$G$9,2,TRUE))</f>
        <v>0</v>
      </c>
      <c r="E706" s="44" t="e">
        <f ca="1">RANDBETWEEN(0,VLOOKUP($B706,ItrainNP!$G$11:$G$16,2,TRUE))</f>
        <v>#N/A</v>
      </c>
      <c r="F706" s="44">
        <f t="shared" ca="1" si="81"/>
        <v>27</v>
      </c>
      <c r="G706" s="44">
        <f t="shared" ca="1" si="82"/>
        <v>8</v>
      </c>
      <c r="H706" s="44">
        <f t="shared" ca="1" si="83"/>
        <v>5</v>
      </c>
      <c r="I706" s="50">
        <f t="shared" ca="1" si="84"/>
        <v>0.63621037656509649</v>
      </c>
      <c r="J706" s="50" t="e">
        <f t="shared" ca="1" si="85"/>
        <v>#N/A</v>
      </c>
      <c r="K706" s="52">
        <f t="shared" ca="1" si="86"/>
        <v>33.000000000000043</v>
      </c>
      <c r="L706" s="52" t="e">
        <f t="shared" ca="1" si="87"/>
        <v>#N/A</v>
      </c>
      <c r="M706" s="44">
        <f ca="1">AVERAGE($K$4:K706)</f>
        <v>32.01137980085349</v>
      </c>
      <c r="N706" s="44">
        <f ca="1">M706 + 1.96 * _xlfn.STDEV.P($M$4:M706)/SQRT(COUNT($M$4:M706))</f>
        <v>32.038213007665739</v>
      </c>
      <c r="O706" s="44">
        <f ca="1">M706 - 1.96 * _xlfn.STDEV.P($M$4:M706)/SQRT(COUNT($M$4:M706))</f>
        <v>31.984546594041245</v>
      </c>
      <c r="P706" s="44" t="e">
        <f ca="1">AVERAGE($L$4:L706)</f>
        <v>#N/A</v>
      </c>
      <c r="Q706" s="44" t="e">
        <f ca="1">P706 + 1.96 * _xlfn.STDEV.P($P$4:P706)/SQRT(COUNT($P$4:P706))</f>
        <v>#N/A</v>
      </c>
      <c r="R706" s="44" t="e">
        <f ca="1">P706 - 1.96 * _xlfn.STDEV.P($P$4:P706)/SQRT(COUNT($P$4:P706))</f>
        <v>#N/A</v>
      </c>
    </row>
    <row r="707" spans="1:18" ht="14.5" x14ac:dyDescent="0.35">
      <c r="A707" s="47">
        <v>704</v>
      </c>
      <c r="B707" s="48">
        <f t="shared" ca="1" si="80"/>
        <v>0.74023787911091565</v>
      </c>
      <c r="C707" s="49">
        <f ca="1">RANDBETWEEN(0,VLOOKUP($B707,IBusJSQ!$E$6:$G$24,3,TRUE))</f>
        <v>10</v>
      </c>
      <c r="D707" s="44">
        <f ca="1">RANDBETWEEN(0,VLOOKUP($B707,ItrainJSQ!$F$5:$G$9,2,TRUE))</f>
        <v>1412</v>
      </c>
      <c r="E707" s="44" t="e">
        <f ca="1">RANDBETWEEN(0,VLOOKUP($B707,ItrainNP!$G$11:$G$16,2,TRUE))</f>
        <v>#N/A</v>
      </c>
      <c r="F707" s="44">
        <f t="shared" ca="1" si="81"/>
        <v>29</v>
      </c>
      <c r="G707" s="44">
        <f t="shared" ca="1" si="82"/>
        <v>8</v>
      </c>
      <c r="H707" s="44">
        <f t="shared" ca="1" si="83"/>
        <v>5</v>
      </c>
      <c r="I707" s="50">
        <f t="shared" ca="1" si="84"/>
        <v>0.767321212444249</v>
      </c>
      <c r="J707" s="50" t="e">
        <f t="shared" ca="1" si="85"/>
        <v>#N/A</v>
      </c>
      <c r="K707" s="52">
        <f t="shared" ca="1" si="86"/>
        <v>39.000000000000021</v>
      </c>
      <c r="L707" s="52" t="e">
        <f t="shared" ca="1" si="87"/>
        <v>#N/A</v>
      </c>
      <c r="M707" s="44">
        <f ca="1">AVERAGE($K$4:K707)</f>
        <v>32.02130681818182</v>
      </c>
      <c r="N707" s="44">
        <f ca="1">M707 + 1.96 * _xlfn.STDEV.P($M$4:M707)/SQRT(COUNT($M$4:M707))</f>
        <v>32.048109796458427</v>
      </c>
      <c r="O707" s="44">
        <f ca="1">M707 - 1.96 * _xlfn.STDEV.P($M$4:M707)/SQRT(COUNT($M$4:M707))</f>
        <v>31.994503839905214</v>
      </c>
      <c r="P707" s="44" t="e">
        <f ca="1">AVERAGE($L$4:L707)</f>
        <v>#N/A</v>
      </c>
      <c r="Q707" s="44" t="e">
        <f ca="1">P707 + 1.96 * _xlfn.STDEV.P($P$4:P707)/SQRT(COUNT($P$4:P707))</f>
        <v>#N/A</v>
      </c>
      <c r="R707" s="44" t="e">
        <f ca="1">P707 - 1.96 * _xlfn.STDEV.P($P$4:P707)/SQRT(COUNT($P$4:P707))</f>
        <v>#N/A</v>
      </c>
    </row>
    <row r="708" spans="1:18" ht="14.5" x14ac:dyDescent="0.35">
      <c r="A708" s="47">
        <v>705</v>
      </c>
      <c r="B708" s="48">
        <f t="shared" ref="B708:B771" ca="1" si="88">RAND()*($G$1-$E$1)+$E$1</f>
        <v>0.88988800638632037</v>
      </c>
      <c r="C708" s="49">
        <f ca="1">RANDBETWEEN(0,VLOOKUP($B708,IBusJSQ!$E$6:$G$24,3,TRUE))</f>
        <v>2</v>
      </c>
      <c r="D708" s="44">
        <f ca="1">RANDBETWEEN(0,VLOOKUP($B708,ItrainJSQ!$F$5:$G$9,2,TRUE))</f>
        <v>39499</v>
      </c>
      <c r="E708" s="44" t="e">
        <f ca="1">RANDBETWEEN(0,VLOOKUP($B708,ItrainNP!$G$11:$G$16,2,TRUE))</f>
        <v>#N/A</v>
      </c>
      <c r="F708" s="44">
        <f t="shared" ca="1" si="81"/>
        <v>26</v>
      </c>
      <c r="G708" s="44">
        <f t="shared" ca="1" si="82"/>
        <v>8</v>
      </c>
      <c r="H708" s="44">
        <f t="shared" ca="1" si="83"/>
        <v>5</v>
      </c>
      <c r="I708" s="50">
        <f t="shared" ca="1" si="84"/>
        <v>0.90933245083076486</v>
      </c>
      <c r="J708" s="50" t="e">
        <f t="shared" ca="1" si="85"/>
        <v>#N/A</v>
      </c>
      <c r="K708" s="52">
        <f t="shared" ca="1" si="86"/>
        <v>28.00000000000006</v>
      </c>
      <c r="L708" s="52" t="e">
        <f t="shared" ca="1" si="87"/>
        <v>#N/A</v>
      </c>
      <c r="M708" s="44">
        <f ca="1">AVERAGE($K$4:K708)</f>
        <v>32.015602836879438</v>
      </c>
      <c r="N708" s="44">
        <f ca="1">M708 + 1.96 * _xlfn.STDEV.P($M$4:M708)/SQRT(COUNT($M$4:M708))</f>
        <v>32.042376036151033</v>
      </c>
      <c r="O708" s="44">
        <f ca="1">M708 - 1.96 * _xlfn.STDEV.P($M$4:M708)/SQRT(COUNT($M$4:M708))</f>
        <v>31.988829637607846</v>
      </c>
      <c r="P708" s="44" t="e">
        <f ca="1">AVERAGE($L$4:L708)</f>
        <v>#N/A</v>
      </c>
      <c r="Q708" s="44" t="e">
        <f ca="1">P708 + 1.96 * _xlfn.STDEV.P($P$4:P708)/SQRT(COUNT($P$4:P708))</f>
        <v>#N/A</v>
      </c>
      <c r="R708" s="44" t="e">
        <f ca="1">P708 - 1.96 * _xlfn.STDEV.P($P$4:P708)/SQRT(COUNT($P$4:P708))</f>
        <v>#N/A</v>
      </c>
    </row>
    <row r="709" spans="1:18" ht="14.5" x14ac:dyDescent="0.35">
      <c r="A709" s="47">
        <v>706</v>
      </c>
      <c r="B709" s="48">
        <f t="shared" ca="1" si="88"/>
        <v>0.58879328944962672</v>
      </c>
      <c r="C709" s="49">
        <f ca="1">RANDBETWEEN(0,VLOOKUP($B709,IBusJSQ!$E$6:$G$24,3,TRUE))</f>
        <v>2</v>
      </c>
      <c r="D709" s="44">
        <f ca="1">RANDBETWEEN(0,VLOOKUP($B709,ItrainJSQ!$F$5:$G$9,2,TRUE))</f>
        <v>3</v>
      </c>
      <c r="E709" s="44" t="e">
        <f ca="1">RANDBETWEEN(0,VLOOKUP($B709,ItrainNP!$G$11:$G$16,2,TRUE))</f>
        <v>#N/A</v>
      </c>
      <c r="F709" s="44">
        <f t="shared" ref="F709:F772" ca="1" si="89">RANDBETWEEN(24,29)</f>
        <v>24</v>
      </c>
      <c r="G709" s="44">
        <f t="shared" ref="G709:G772" ca="1" si="90">RANDBETWEEN(7,8)</f>
        <v>7</v>
      </c>
      <c r="H709" s="44">
        <f t="shared" ref="H709:H772" ca="1" si="91">RANDBETWEEN(4,5)</f>
        <v>4</v>
      </c>
      <c r="I709" s="50">
        <f t="shared" ref="I709:I772" ca="1" si="92">B709+TIMEVALUE("00:"&amp;(C709+F709))</f>
        <v>0.60684884500518232</v>
      </c>
      <c r="J709" s="50" t="e">
        <f t="shared" ref="J709:J772" ca="1" si="93">B709+TIMEVALUE("00:"&amp;(D709+G709+E709+H709))</f>
        <v>#N/A</v>
      </c>
      <c r="K709" s="52">
        <f t="shared" ref="K709:K772" ca="1" si="94">(I709-B709)*24*60</f>
        <v>26.000000000000068</v>
      </c>
      <c r="L709" s="52" t="e">
        <f t="shared" ref="L709:L772" ca="1" si="95">(J709-B709)*24*60</f>
        <v>#N/A</v>
      </c>
      <c r="M709" s="44">
        <f ca="1">AVERAGE($K$4:K709)</f>
        <v>32.007082152974512</v>
      </c>
      <c r="N709" s="44">
        <f ca="1">M709 + 1.96 * _xlfn.STDEV.P($M$4:M709)/SQRT(COUNT($M$4:M709))</f>
        <v>32.033826227606411</v>
      </c>
      <c r="O709" s="44">
        <f ca="1">M709 - 1.96 * _xlfn.STDEV.P($M$4:M709)/SQRT(COUNT($M$4:M709))</f>
        <v>31.980338078342609</v>
      </c>
      <c r="P709" s="44" t="e">
        <f ca="1">AVERAGE($L$4:L709)</f>
        <v>#N/A</v>
      </c>
      <c r="Q709" s="44" t="e">
        <f ca="1">P709 + 1.96 * _xlfn.STDEV.P($P$4:P709)/SQRT(COUNT($P$4:P709))</f>
        <v>#N/A</v>
      </c>
      <c r="R709" s="44" t="e">
        <f ca="1">P709 - 1.96 * _xlfn.STDEV.P($P$4:P709)/SQRT(COUNT($P$4:P709))</f>
        <v>#N/A</v>
      </c>
    </row>
    <row r="710" spans="1:18" ht="14.5" x14ac:dyDescent="0.35">
      <c r="A710" s="47">
        <v>707</v>
      </c>
      <c r="B710" s="48">
        <f t="shared" ca="1" si="88"/>
        <v>0.87407136423498888</v>
      </c>
      <c r="C710" s="49">
        <f ca="1">RANDBETWEEN(0,VLOOKUP($B710,IBusJSQ!$E$6:$G$24,3,TRUE))</f>
        <v>11</v>
      </c>
      <c r="D710" s="44">
        <f ca="1">RANDBETWEEN(0,VLOOKUP($B710,ItrainJSQ!$F$5:$G$9,2,TRUE))</f>
        <v>39730</v>
      </c>
      <c r="E710" s="44" t="e">
        <f ca="1">RANDBETWEEN(0,VLOOKUP($B710,ItrainNP!$G$11:$G$16,2,TRUE))</f>
        <v>#N/A</v>
      </c>
      <c r="F710" s="44">
        <f t="shared" ca="1" si="89"/>
        <v>24</v>
      </c>
      <c r="G710" s="44">
        <f t="shared" ca="1" si="90"/>
        <v>7</v>
      </c>
      <c r="H710" s="44">
        <f t="shared" ca="1" si="91"/>
        <v>5</v>
      </c>
      <c r="I710" s="50">
        <f t="shared" ca="1" si="92"/>
        <v>0.89837691979054446</v>
      </c>
      <c r="J710" s="50" t="e">
        <f t="shared" ca="1" si="93"/>
        <v>#N/A</v>
      </c>
      <c r="K710" s="52">
        <f t="shared" ca="1" si="94"/>
        <v>35.000000000000036</v>
      </c>
      <c r="L710" s="52" t="e">
        <f t="shared" ca="1" si="95"/>
        <v>#N/A</v>
      </c>
      <c r="M710" s="44">
        <f ca="1">AVERAGE($K$4:K710)</f>
        <v>32.011315417256014</v>
      </c>
      <c r="N710" s="44">
        <f ca="1">M710 + 1.96 * _xlfn.STDEV.P($M$4:M710)/SQRT(COUNT($M$4:M710))</f>
        <v>32.038030124220413</v>
      </c>
      <c r="O710" s="44">
        <f ca="1">M710 - 1.96 * _xlfn.STDEV.P($M$4:M710)/SQRT(COUNT($M$4:M710))</f>
        <v>31.98460071029162</v>
      </c>
      <c r="P710" s="44" t="e">
        <f ca="1">AVERAGE($L$4:L710)</f>
        <v>#N/A</v>
      </c>
      <c r="Q710" s="44" t="e">
        <f ca="1">P710 + 1.96 * _xlfn.STDEV.P($P$4:P710)/SQRT(COUNT($P$4:P710))</f>
        <v>#N/A</v>
      </c>
      <c r="R710" s="44" t="e">
        <f ca="1">P710 - 1.96 * _xlfn.STDEV.P($P$4:P710)/SQRT(COUNT($P$4:P710))</f>
        <v>#N/A</v>
      </c>
    </row>
    <row r="711" spans="1:18" ht="14.5" x14ac:dyDescent="0.35">
      <c r="A711" s="47">
        <v>708</v>
      </c>
      <c r="B711" s="48">
        <f t="shared" ca="1" si="88"/>
        <v>0.84576131403127341</v>
      </c>
      <c r="C711" s="49">
        <f ca="1">RANDBETWEEN(0,VLOOKUP($B711,IBusJSQ!$E$6:$G$24,3,TRUE))</f>
        <v>1</v>
      </c>
      <c r="D711" s="44">
        <f ca="1">RANDBETWEEN(0,VLOOKUP($B711,ItrainJSQ!$F$5:$G$9,2,TRUE))</f>
        <v>14580</v>
      </c>
      <c r="E711" s="44" t="e">
        <f ca="1">RANDBETWEEN(0,VLOOKUP($B711,ItrainNP!$G$11:$G$16,2,TRUE))</f>
        <v>#N/A</v>
      </c>
      <c r="F711" s="44">
        <f t="shared" ca="1" si="89"/>
        <v>25</v>
      </c>
      <c r="G711" s="44">
        <f t="shared" ca="1" si="90"/>
        <v>7</v>
      </c>
      <c r="H711" s="44">
        <f t="shared" ca="1" si="91"/>
        <v>5</v>
      </c>
      <c r="I711" s="50">
        <f t="shared" ca="1" si="92"/>
        <v>0.86381686958682902</v>
      </c>
      <c r="J711" s="50" t="e">
        <f t="shared" ca="1" si="93"/>
        <v>#N/A</v>
      </c>
      <c r="K711" s="52">
        <f t="shared" ca="1" si="94"/>
        <v>26.000000000000068</v>
      </c>
      <c r="L711" s="52" t="e">
        <f t="shared" ca="1" si="95"/>
        <v>#N/A</v>
      </c>
      <c r="M711" s="44">
        <f ca="1">AVERAGE($K$4:K711)</f>
        <v>32.002824858757066</v>
      </c>
      <c r="N711" s="44">
        <f ca="1">M711 + 1.96 * _xlfn.STDEV.P($M$4:M711)/SQRT(COUNT($M$4:M711))</f>
        <v>32.029510854865805</v>
      </c>
      <c r="O711" s="44">
        <f ca="1">M711 - 1.96 * _xlfn.STDEV.P($M$4:M711)/SQRT(COUNT($M$4:M711))</f>
        <v>31.97613886264833</v>
      </c>
      <c r="P711" s="44" t="e">
        <f ca="1">AVERAGE($L$4:L711)</f>
        <v>#N/A</v>
      </c>
      <c r="Q711" s="44" t="e">
        <f ca="1">P711 + 1.96 * _xlfn.STDEV.P($P$4:P711)/SQRT(COUNT($P$4:P711))</f>
        <v>#N/A</v>
      </c>
      <c r="R711" s="44" t="e">
        <f ca="1">P711 - 1.96 * _xlfn.STDEV.P($P$4:P711)/SQRT(COUNT($P$4:P711))</f>
        <v>#N/A</v>
      </c>
    </row>
    <row r="712" spans="1:18" ht="14.5" x14ac:dyDescent="0.35">
      <c r="A712" s="47">
        <v>709</v>
      </c>
      <c r="B712" s="48">
        <f t="shared" ca="1" si="88"/>
        <v>0.53818496301652685</v>
      </c>
      <c r="C712" s="49">
        <f ca="1">RANDBETWEEN(0,VLOOKUP($B712,IBusJSQ!$E$6:$G$24,3,TRUE))</f>
        <v>1</v>
      </c>
      <c r="D712" s="44">
        <f ca="1">RANDBETWEEN(0,VLOOKUP($B712,ItrainJSQ!$F$5:$G$9,2,TRUE))</f>
        <v>0</v>
      </c>
      <c r="E712" s="44" t="e">
        <f ca="1">RANDBETWEEN(0,VLOOKUP($B712,ItrainNP!$G$11:$G$16,2,TRUE))</f>
        <v>#N/A</v>
      </c>
      <c r="F712" s="44">
        <f t="shared" ca="1" si="89"/>
        <v>24</v>
      </c>
      <c r="G712" s="44">
        <f t="shared" ca="1" si="90"/>
        <v>8</v>
      </c>
      <c r="H712" s="44">
        <f t="shared" ca="1" si="91"/>
        <v>5</v>
      </c>
      <c r="I712" s="50">
        <f t="shared" ca="1" si="92"/>
        <v>0.55554607412763801</v>
      </c>
      <c r="J712" s="50" t="e">
        <f t="shared" ca="1" si="93"/>
        <v>#N/A</v>
      </c>
      <c r="K712" s="52">
        <f t="shared" ca="1" si="94"/>
        <v>25.000000000000071</v>
      </c>
      <c r="L712" s="52" t="e">
        <f t="shared" ca="1" si="95"/>
        <v>#N/A</v>
      </c>
      <c r="M712" s="44">
        <f ca="1">AVERAGE($K$4:K712)</f>
        <v>31.99294781382229</v>
      </c>
      <c r="N712" s="44">
        <f ca="1">M712 + 1.96 * _xlfn.STDEV.P($M$4:M712)/SQRT(COUNT($M$4:M712))</f>
        <v>32.019605873770033</v>
      </c>
      <c r="O712" s="44">
        <f ca="1">M712 - 1.96 * _xlfn.STDEV.P($M$4:M712)/SQRT(COUNT($M$4:M712))</f>
        <v>31.966289753874548</v>
      </c>
      <c r="P712" s="44" t="e">
        <f ca="1">AVERAGE($L$4:L712)</f>
        <v>#N/A</v>
      </c>
      <c r="Q712" s="44" t="e">
        <f ca="1">P712 + 1.96 * _xlfn.STDEV.P($P$4:P712)/SQRT(COUNT($P$4:P712))</f>
        <v>#N/A</v>
      </c>
      <c r="R712" s="44" t="e">
        <f ca="1">P712 - 1.96 * _xlfn.STDEV.P($P$4:P712)/SQRT(COUNT($P$4:P712))</f>
        <v>#N/A</v>
      </c>
    </row>
    <row r="713" spans="1:18" ht="14.5" x14ac:dyDescent="0.35">
      <c r="A713" s="47">
        <v>710</v>
      </c>
      <c r="B713" s="48">
        <f t="shared" ca="1" si="88"/>
        <v>0.37424579138809921</v>
      </c>
      <c r="C713" s="49">
        <f ca="1">RANDBETWEEN(0,VLOOKUP($B713,IBusJSQ!$E$6:$G$24,3,TRUE))</f>
        <v>6</v>
      </c>
      <c r="D713" s="44">
        <f ca="1">RANDBETWEEN(0,VLOOKUP($B713,ItrainJSQ!$F$5:$G$9,2,TRUE))</f>
        <v>2</v>
      </c>
      <c r="E713" s="44" t="e">
        <f ca="1">RANDBETWEEN(0,VLOOKUP($B713,ItrainNP!$G$11:$G$16,2,TRUE))</f>
        <v>#N/A</v>
      </c>
      <c r="F713" s="44">
        <f t="shared" ca="1" si="89"/>
        <v>24</v>
      </c>
      <c r="G713" s="44">
        <f t="shared" ca="1" si="90"/>
        <v>7</v>
      </c>
      <c r="H713" s="44">
        <f t="shared" ca="1" si="91"/>
        <v>5</v>
      </c>
      <c r="I713" s="50">
        <f t="shared" ca="1" si="92"/>
        <v>0.39507912472143253</v>
      </c>
      <c r="J713" s="50" t="e">
        <f t="shared" ca="1" si="93"/>
        <v>#N/A</v>
      </c>
      <c r="K713" s="52">
        <f t="shared" ca="1" si="94"/>
        <v>29.999999999999972</v>
      </c>
      <c r="L713" s="52" t="e">
        <f t="shared" ca="1" si="95"/>
        <v>#N/A</v>
      </c>
      <c r="M713" s="44">
        <f ca="1">AVERAGE($K$4:K713)</f>
        <v>31.990140845070428</v>
      </c>
      <c r="N713" s="44">
        <f ca="1">M713 + 1.96 * _xlfn.STDEV.P($M$4:M713)/SQRT(COUNT($M$4:M713))</f>
        <v>32.016771226401687</v>
      </c>
      <c r="O713" s="44">
        <f ca="1">M713 - 1.96 * _xlfn.STDEV.P($M$4:M713)/SQRT(COUNT($M$4:M713))</f>
        <v>31.963510463739169</v>
      </c>
      <c r="P713" s="44" t="e">
        <f ca="1">AVERAGE($L$4:L713)</f>
        <v>#N/A</v>
      </c>
      <c r="Q713" s="44" t="e">
        <f ca="1">P713 + 1.96 * _xlfn.STDEV.P($P$4:P713)/SQRT(COUNT($P$4:P713))</f>
        <v>#N/A</v>
      </c>
      <c r="R713" s="44" t="e">
        <f ca="1">P713 - 1.96 * _xlfn.STDEV.P($P$4:P713)/SQRT(COUNT($P$4:P713))</f>
        <v>#N/A</v>
      </c>
    </row>
    <row r="714" spans="1:18" ht="14.5" x14ac:dyDescent="0.35">
      <c r="A714" s="47">
        <v>711</v>
      </c>
      <c r="B714" s="48">
        <f t="shared" ca="1" si="88"/>
        <v>0.34094431665848302</v>
      </c>
      <c r="C714" s="49">
        <f ca="1">RANDBETWEEN(0,VLOOKUP($B714,IBusJSQ!$E$6:$G$24,3,TRUE))</f>
        <v>1</v>
      </c>
      <c r="D714" s="44">
        <f ca="1">RANDBETWEEN(0,VLOOKUP($B714,ItrainJSQ!$F$5:$G$9,2,TRUE))</f>
        <v>1</v>
      </c>
      <c r="E714" s="44" t="e">
        <f ca="1">RANDBETWEEN(0,VLOOKUP($B714,ItrainNP!$G$11:$G$16,2,TRUE))</f>
        <v>#N/A</v>
      </c>
      <c r="F714" s="44">
        <f t="shared" ca="1" si="89"/>
        <v>24</v>
      </c>
      <c r="G714" s="44">
        <f t="shared" ca="1" si="90"/>
        <v>8</v>
      </c>
      <c r="H714" s="44">
        <f t="shared" ca="1" si="91"/>
        <v>4</v>
      </c>
      <c r="I714" s="50">
        <f t="shared" ca="1" si="92"/>
        <v>0.35830542776959412</v>
      </c>
      <c r="J714" s="50" t="e">
        <f t="shared" ca="1" si="93"/>
        <v>#N/A</v>
      </c>
      <c r="K714" s="52">
        <f t="shared" ca="1" si="94"/>
        <v>24.999999999999993</v>
      </c>
      <c r="L714" s="52" t="e">
        <f t="shared" ca="1" si="95"/>
        <v>#N/A</v>
      </c>
      <c r="M714" s="44">
        <f ca="1">AVERAGE($K$4:K714)</f>
        <v>31.980309423347403</v>
      </c>
      <c r="N714" s="44">
        <f ca="1">M714 + 1.96 * _xlfn.STDEV.P($M$4:M714)/SQRT(COUNT($M$4:M714))</f>
        <v>32.006912922252042</v>
      </c>
      <c r="O714" s="44">
        <f ca="1">M714 - 1.96 * _xlfn.STDEV.P($M$4:M714)/SQRT(COUNT($M$4:M714))</f>
        <v>31.953705924442765</v>
      </c>
      <c r="P714" s="44" t="e">
        <f ca="1">AVERAGE($L$4:L714)</f>
        <v>#N/A</v>
      </c>
      <c r="Q714" s="44" t="e">
        <f ca="1">P714 + 1.96 * _xlfn.STDEV.P($P$4:P714)/SQRT(COUNT($P$4:P714))</f>
        <v>#N/A</v>
      </c>
      <c r="R714" s="44" t="e">
        <f ca="1">P714 - 1.96 * _xlfn.STDEV.P($P$4:P714)/SQRT(COUNT($P$4:P714))</f>
        <v>#N/A</v>
      </c>
    </row>
    <row r="715" spans="1:18" ht="14.5" x14ac:dyDescent="0.35">
      <c r="A715" s="47">
        <v>712</v>
      </c>
      <c r="B715" s="48">
        <f t="shared" ca="1" si="88"/>
        <v>0.4055704681115882</v>
      </c>
      <c r="C715" s="49">
        <f ca="1">RANDBETWEEN(0,VLOOKUP($B715,IBusJSQ!$E$6:$G$24,3,TRUE))</f>
        <v>6</v>
      </c>
      <c r="D715" s="44">
        <f ca="1">RANDBETWEEN(0,VLOOKUP($B715,ItrainJSQ!$F$5:$G$9,2,TRUE))</f>
        <v>0</v>
      </c>
      <c r="E715" s="44" t="e">
        <f ca="1">RANDBETWEEN(0,VLOOKUP($B715,ItrainNP!$G$11:$G$16,2,TRUE))</f>
        <v>#N/A</v>
      </c>
      <c r="F715" s="44">
        <f t="shared" ca="1" si="89"/>
        <v>29</v>
      </c>
      <c r="G715" s="44">
        <f t="shared" ca="1" si="90"/>
        <v>8</v>
      </c>
      <c r="H715" s="44">
        <f t="shared" ca="1" si="91"/>
        <v>4</v>
      </c>
      <c r="I715" s="50">
        <f t="shared" ca="1" si="92"/>
        <v>0.42987602366714378</v>
      </c>
      <c r="J715" s="50" t="e">
        <f t="shared" ca="1" si="93"/>
        <v>#N/A</v>
      </c>
      <c r="K715" s="52">
        <f t="shared" ca="1" si="94"/>
        <v>35.000000000000036</v>
      </c>
      <c r="L715" s="52" t="e">
        <f t="shared" ca="1" si="95"/>
        <v>#N/A</v>
      </c>
      <c r="M715" s="44">
        <f ca="1">AVERAGE($K$4:K715)</f>
        <v>31.984550561797757</v>
      </c>
      <c r="N715" s="44">
        <f ca="1">M715 + 1.96 * _xlfn.STDEV.P($M$4:M715)/SQRT(COUNT($M$4:M715))</f>
        <v>32.011126894223068</v>
      </c>
      <c r="O715" s="44">
        <f ca="1">M715 - 1.96 * _xlfn.STDEV.P($M$4:M715)/SQRT(COUNT($M$4:M715))</f>
        <v>31.957974229372446</v>
      </c>
      <c r="P715" s="44" t="e">
        <f ca="1">AVERAGE($L$4:L715)</f>
        <v>#N/A</v>
      </c>
      <c r="Q715" s="44" t="e">
        <f ca="1">P715 + 1.96 * _xlfn.STDEV.P($P$4:P715)/SQRT(COUNT($P$4:P715))</f>
        <v>#N/A</v>
      </c>
      <c r="R715" s="44" t="e">
        <f ca="1">P715 - 1.96 * _xlfn.STDEV.P($P$4:P715)/SQRT(COUNT($P$4:P715))</f>
        <v>#N/A</v>
      </c>
    </row>
    <row r="716" spans="1:18" ht="14.5" x14ac:dyDescent="0.35">
      <c r="A716" s="47">
        <v>713</v>
      </c>
      <c r="B716" s="48">
        <f t="shared" ca="1" si="88"/>
        <v>0.359001818654961</v>
      </c>
      <c r="C716" s="49">
        <f ca="1">RANDBETWEEN(0,VLOOKUP($B716,IBusJSQ!$E$6:$G$24,3,TRUE))</f>
        <v>1</v>
      </c>
      <c r="D716" s="44">
        <f ca="1">RANDBETWEEN(0,VLOOKUP($B716,ItrainJSQ!$F$5:$G$9,2,TRUE))</f>
        <v>3</v>
      </c>
      <c r="E716" s="44" t="e">
        <f ca="1">RANDBETWEEN(0,VLOOKUP($B716,ItrainNP!$G$11:$G$16,2,TRUE))</f>
        <v>#N/A</v>
      </c>
      <c r="F716" s="44">
        <f t="shared" ca="1" si="89"/>
        <v>27</v>
      </c>
      <c r="G716" s="44">
        <f t="shared" ca="1" si="90"/>
        <v>7</v>
      </c>
      <c r="H716" s="44">
        <f t="shared" ca="1" si="91"/>
        <v>4</v>
      </c>
      <c r="I716" s="50">
        <f t="shared" ca="1" si="92"/>
        <v>0.37844626309940543</v>
      </c>
      <c r="J716" s="50" t="e">
        <f t="shared" ca="1" si="93"/>
        <v>#N/A</v>
      </c>
      <c r="K716" s="52">
        <f t="shared" ca="1" si="94"/>
        <v>27.999999999999979</v>
      </c>
      <c r="L716" s="52" t="e">
        <f t="shared" ca="1" si="95"/>
        <v>#N/A</v>
      </c>
      <c r="M716" s="44">
        <f ca="1">AVERAGE($K$4:K716)</f>
        <v>31.978962131837314</v>
      </c>
      <c r="N716" s="44">
        <f ca="1">M716 + 1.96 * _xlfn.STDEV.P($M$4:M716)/SQRT(COUNT($M$4:M716))</f>
        <v>32.005511770447221</v>
      </c>
      <c r="O716" s="44">
        <f ca="1">M716 - 1.96 * _xlfn.STDEV.P($M$4:M716)/SQRT(COUNT($M$4:M716))</f>
        <v>31.952412493227406</v>
      </c>
      <c r="P716" s="44" t="e">
        <f ca="1">AVERAGE($L$4:L716)</f>
        <v>#N/A</v>
      </c>
      <c r="Q716" s="44" t="e">
        <f ca="1">P716 + 1.96 * _xlfn.STDEV.P($P$4:P716)/SQRT(COUNT($P$4:P716))</f>
        <v>#N/A</v>
      </c>
      <c r="R716" s="44" t="e">
        <f ca="1">P716 - 1.96 * _xlfn.STDEV.P($P$4:P716)/SQRT(COUNT($P$4:P716))</f>
        <v>#N/A</v>
      </c>
    </row>
    <row r="717" spans="1:18" ht="14.5" x14ac:dyDescent="0.35">
      <c r="A717" s="47">
        <v>714</v>
      </c>
      <c r="B717" s="48">
        <f t="shared" ca="1" si="88"/>
        <v>0.4261642241568715</v>
      </c>
      <c r="C717" s="49">
        <f ca="1">RANDBETWEEN(0,VLOOKUP($B717,IBusJSQ!$E$6:$G$24,3,TRUE))</f>
        <v>2</v>
      </c>
      <c r="D717" s="44">
        <f ca="1">RANDBETWEEN(0,VLOOKUP($B717,ItrainJSQ!$F$5:$G$9,2,TRUE))</f>
        <v>3</v>
      </c>
      <c r="E717" s="44" t="e">
        <f ca="1">RANDBETWEEN(0,VLOOKUP($B717,ItrainNP!$G$11:$G$16,2,TRUE))</f>
        <v>#N/A</v>
      </c>
      <c r="F717" s="44">
        <f t="shared" ca="1" si="89"/>
        <v>29</v>
      </c>
      <c r="G717" s="44">
        <f t="shared" ca="1" si="90"/>
        <v>7</v>
      </c>
      <c r="H717" s="44">
        <f t="shared" ca="1" si="91"/>
        <v>5</v>
      </c>
      <c r="I717" s="50">
        <f t="shared" ca="1" si="92"/>
        <v>0.44769200193464925</v>
      </c>
      <c r="J717" s="50" t="e">
        <f t="shared" ca="1" si="93"/>
        <v>#N/A</v>
      </c>
      <c r="K717" s="52">
        <f t="shared" ca="1" si="94"/>
        <v>30.999999999999972</v>
      </c>
      <c r="L717" s="52" t="e">
        <f t="shared" ca="1" si="95"/>
        <v>#N/A</v>
      </c>
      <c r="M717" s="44">
        <f ca="1">AVERAGE($K$4:K717)</f>
        <v>31.977591036414569</v>
      </c>
      <c r="N717" s="44">
        <f ca="1">M717 + 1.96 * _xlfn.STDEV.P($M$4:M717)/SQRT(COUNT($M$4:M717))</f>
        <v>32.004114128443348</v>
      </c>
      <c r="O717" s="44">
        <f ca="1">M717 - 1.96 * _xlfn.STDEV.P($M$4:M717)/SQRT(COUNT($M$4:M717))</f>
        <v>31.951067944385791</v>
      </c>
      <c r="P717" s="44" t="e">
        <f ca="1">AVERAGE($L$4:L717)</f>
        <v>#N/A</v>
      </c>
      <c r="Q717" s="44" t="e">
        <f ca="1">P717 + 1.96 * _xlfn.STDEV.P($P$4:P717)/SQRT(COUNT($P$4:P717))</f>
        <v>#N/A</v>
      </c>
      <c r="R717" s="44" t="e">
        <f ca="1">P717 - 1.96 * _xlfn.STDEV.P($P$4:P717)/SQRT(COUNT($P$4:P717))</f>
        <v>#N/A</v>
      </c>
    </row>
    <row r="718" spans="1:18" ht="14.5" x14ac:dyDescent="0.35">
      <c r="A718" s="47">
        <v>715</v>
      </c>
      <c r="B718" s="48">
        <f t="shared" ca="1" si="88"/>
        <v>0.72471318929307482</v>
      </c>
      <c r="C718" s="49">
        <f ca="1">RANDBETWEEN(0,VLOOKUP($B718,IBusJSQ!$E$6:$G$24,3,TRUE))</f>
        <v>8</v>
      </c>
      <c r="D718" s="44">
        <f ca="1">RANDBETWEEN(0,VLOOKUP($B718,ItrainJSQ!$F$5:$G$9,2,TRUE))</f>
        <v>14103</v>
      </c>
      <c r="E718" s="44" t="e">
        <f ca="1">RANDBETWEEN(0,VLOOKUP($B718,ItrainNP!$G$11:$G$16,2,TRUE))</f>
        <v>#N/A</v>
      </c>
      <c r="F718" s="44">
        <f t="shared" ca="1" si="89"/>
        <v>26</v>
      </c>
      <c r="G718" s="44">
        <f t="shared" ca="1" si="90"/>
        <v>8</v>
      </c>
      <c r="H718" s="44">
        <f t="shared" ca="1" si="91"/>
        <v>5</v>
      </c>
      <c r="I718" s="50">
        <f t="shared" ca="1" si="92"/>
        <v>0.74832430040418596</v>
      </c>
      <c r="J718" s="50" t="e">
        <f t="shared" ca="1" si="93"/>
        <v>#N/A</v>
      </c>
      <c r="K718" s="52">
        <f t="shared" ca="1" si="94"/>
        <v>34.000000000000043</v>
      </c>
      <c r="L718" s="52" t="e">
        <f t="shared" ca="1" si="95"/>
        <v>#N/A</v>
      </c>
      <c r="M718" s="44">
        <f ca="1">AVERAGE($K$4:K718)</f>
        <v>31.980419580419586</v>
      </c>
      <c r="N718" s="44">
        <f ca="1">M718 + 1.96 * _xlfn.STDEV.P($M$4:M718)/SQRT(COUNT($M$4:M718))</f>
        <v>32.006915948265615</v>
      </c>
      <c r="O718" s="44">
        <f ca="1">M718 - 1.96 * _xlfn.STDEV.P($M$4:M718)/SQRT(COUNT($M$4:M718))</f>
        <v>31.95392321257356</v>
      </c>
      <c r="P718" s="44" t="e">
        <f ca="1">AVERAGE($L$4:L718)</f>
        <v>#N/A</v>
      </c>
      <c r="Q718" s="44" t="e">
        <f ca="1">P718 + 1.96 * _xlfn.STDEV.P($P$4:P718)/SQRT(COUNT($P$4:P718))</f>
        <v>#N/A</v>
      </c>
      <c r="R718" s="44" t="e">
        <f ca="1">P718 - 1.96 * _xlfn.STDEV.P($P$4:P718)/SQRT(COUNT($P$4:P718))</f>
        <v>#N/A</v>
      </c>
    </row>
    <row r="719" spans="1:18" ht="14.5" x14ac:dyDescent="0.35">
      <c r="A719" s="47">
        <v>716</v>
      </c>
      <c r="B719" s="48">
        <f t="shared" ca="1" si="88"/>
        <v>0.40171355811293136</v>
      </c>
      <c r="C719" s="49">
        <f ca="1">RANDBETWEEN(0,VLOOKUP($B719,IBusJSQ!$E$6:$G$24,3,TRUE))</f>
        <v>3</v>
      </c>
      <c r="D719" s="44">
        <f ca="1">RANDBETWEEN(0,VLOOKUP($B719,ItrainJSQ!$F$5:$G$9,2,TRUE))</f>
        <v>4</v>
      </c>
      <c r="E719" s="44" t="e">
        <f ca="1">RANDBETWEEN(0,VLOOKUP($B719,ItrainNP!$G$11:$G$16,2,TRUE))</f>
        <v>#N/A</v>
      </c>
      <c r="F719" s="44">
        <f t="shared" ca="1" si="89"/>
        <v>25</v>
      </c>
      <c r="G719" s="44">
        <f t="shared" ca="1" si="90"/>
        <v>7</v>
      </c>
      <c r="H719" s="44">
        <f t="shared" ca="1" si="91"/>
        <v>5</v>
      </c>
      <c r="I719" s="50">
        <f t="shared" ca="1" si="92"/>
        <v>0.42115800255737579</v>
      </c>
      <c r="J719" s="50" t="e">
        <f t="shared" ca="1" si="93"/>
        <v>#N/A</v>
      </c>
      <c r="K719" s="52">
        <f t="shared" ca="1" si="94"/>
        <v>27.999999999999979</v>
      </c>
      <c r="L719" s="52" t="e">
        <f t="shared" ca="1" si="95"/>
        <v>#N/A</v>
      </c>
      <c r="M719" s="44">
        <f ca="1">AVERAGE($K$4:K719)</f>
        <v>31.974860335195537</v>
      </c>
      <c r="N719" s="44">
        <f ca="1">M719 + 1.96 * _xlfn.STDEV.P($M$4:M719)/SQRT(COUNT($M$4:M719))</f>
        <v>32.001330449595571</v>
      </c>
      <c r="O719" s="44">
        <f ca="1">M719 - 1.96 * _xlfn.STDEV.P($M$4:M719)/SQRT(COUNT($M$4:M719))</f>
        <v>31.948390220795503</v>
      </c>
      <c r="P719" s="44" t="e">
        <f ca="1">AVERAGE($L$4:L719)</f>
        <v>#N/A</v>
      </c>
      <c r="Q719" s="44" t="e">
        <f ca="1">P719 + 1.96 * _xlfn.STDEV.P($P$4:P719)/SQRT(COUNT($P$4:P719))</f>
        <v>#N/A</v>
      </c>
      <c r="R719" s="44" t="e">
        <f ca="1">P719 - 1.96 * _xlfn.STDEV.P($P$4:P719)/SQRT(COUNT($P$4:P719))</f>
        <v>#N/A</v>
      </c>
    </row>
    <row r="720" spans="1:18" ht="14.5" x14ac:dyDescent="0.35">
      <c r="A720" s="47">
        <v>717</v>
      </c>
      <c r="B720" s="48">
        <f t="shared" ca="1" si="88"/>
        <v>0.47892525360897004</v>
      </c>
      <c r="C720" s="49">
        <f ca="1">RANDBETWEEN(0,VLOOKUP($B720,IBusJSQ!$E$6:$G$24,3,TRUE))</f>
        <v>2</v>
      </c>
      <c r="D720" s="44">
        <f ca="1">RANDBETWEEN(0,VLOOKUP($B720,ItrainJSQ!$F$5:$G$9,2,TRUE))</f>
        <v>2</v>
      </c>
      <c r="E720" s="44" t="e">
        <f ca="1">RANDBETWEEN(0,VLOOKUP($B720,ItrainNP!$G$11:$G$16,2,TRUE))</f>
        <v>#N/A</v>
      </c>
      <c r="F720" s="44">
        <f t="shared" ca="1" si="89"/>
        <v>28</v>
      </c>
      <c r="G720" s="44">
        <f t="shared" ca="1" si="90"/>
        <v>8</v>
      </c>
      <c r="H720" s="44">
        <f t="shared" ca="1" si="91"/>
        <v>5</v>
      </c>
      <c r="I720" s="50">
        <f t="shared" ca="1" si="92"/>
        <v>0.49975858694230335</v>
      </c>
      <c r="J720" s="50" t="e">
        <f t="shared" ca="1" si="93"/>
        <v>#N/A</v>
      </c>
      <c r="K720" s="52">
        <f t="shared" ca="1" si="94"/>
        <v>29.999999999999972</v>
      </c>
      <c r="L720" s="52" t="e">
        <f t="shared" ca="1" si="95"/>
        <v>#N/A</v>
      </c>
      <c r="M720" s="44">
        <f ca="1">AVERAGE($K$4:K720)</f>
        <v>31.972105997210605</v>
      </c>
      <c r="N720" s="44">
        <f ca="1">M720 + 1.96 * _xlfn.STDEV.P($M$4:M720)/SQRT(COUNT($M$4:M720))</f>
        <v>31.998550112224187</v>
      </c>
      <c r="O720" s="44">
        <f ca="1">M720 - 1.96 * _xlfn.STDEV.P($M$4:M720)/SQRT(COUNT($M$4:M720))</f>
        <v>31.945661882197022</v>
      </c>
      <c r="P720" s="44" t="e">
        <f ca="1">AVERAGE($L$4:L720)</f>
        <v>#N/A</v>
      </c>
      <c r="Q720" s="44" t="e">
        <f ca="1">P720 + 1.96 * _xlfn.STDEV.P($P$4:P720)/SQRT(COUNT($P$4:P720))</f>
        <v>#N/A</v>
      </c>
      <c r="R720" s="44" t="e">
        <f ca="1">P720 - 1.96 * _xlfn.STDEV.P($P$4:P720)/SQRT(COUNT($P$4:P720))</f>
        <v>#N/A</v>
      </c>
    </row>
    <row r="721" spans="1:18" ht="14.5" x14ac:dyDescent="0.35">
      <c r="A721" s="47">
        <v>718</v>
      </c>
      <c r="B721" s="48">
        <f t="shared" ca="1" si="88"/>
        <v>0.671262132623615</v>
      </c>
      <c r="C721" s="49">
        <f ca="1">RANDBETWEEN(0,VLOOKUP($B721,IBusJSQ!$E$6:$G$24,3,TRUE))</f>
        <v>1</v>
      </c>
      <c r="D721" s="44">
        <f ca="1">RANDBETWEEN(0,VLOOKUP($B721,ItrainJSQ!$F$5:$G$9,2,TRUE))</f>
        <v>4</v>
      </c>
      <c r="E721" s="44" t="e">
        <f ca="1">RANDBETWEEN(0,VLOOKUP($B721,ItrainNP!$G$11:$G$16,2,TRUE))</f>
        <v>#N/A</v>
      </c>
      <c r="F721" s="44">
        <f t="shared" ca="1" si="89"/>
        <v>27</v>
      </c>
      <c r="G721" s="44">
        <f t="shared" ca="1" si="90"/>
        <v>8</v>
      </c>
      <c r="H721" s="44">
        <f t="shared" ca="1" si="91"/>
        <v>4</v>
      </c>
      <c r="I721" s="50">
        <f t="shared" ca="1" si="92"/>
        <v>0.69070657706805949</v>
      </c>
      <c r="J721" s="50" t="e">
        <f t="shared" ca="1" si="93"/>
        <v>#N/A</v>
      </c>
      <c r="K721" s="52">
        <f t="shared" ca="1" si="94"/>
        <v>28.00000000000006</v>
      </c>
      <c r="L721" s="52" t="e">
        <f t="shared" ca="1" si="95"/>
        <v>#N/A</v>
      </c>
      <c r="M721" s="44">
        <f ca="1">AVERAGE($K$4:K721)</f>
        <v>31.966573816155993</v>
      </c>
      <c r="N721" s="44">
        <f ca="1">M721 + 1.96 * _xlfn.STDEV.P($M$4:M721)/SQRT(COUNT($M$4:M721))</f>
        <v>31.99299240649956</v>
      </c>
      <c r="O721" s="44">
        <f ca="1">M721 - 1.96 * _xlfn.STDEV.P($M$4:M721)/SQRT(COUNT($M$4:M721))</f>
        <v>31.940155225812425</v>
      </c>
      <c r="P721" s="44" t="e">
        <f ca="1">AVERAGE($L$4:L721)</f>
        <v>#N/A</v>
      </c>
      <c r="Q721" s="44" t="e">
        <f ca="1">P721 + 1.96 * _xlfn.STDEV.P($P$4:P721)/SQRT(COUNT($P$4:P721))</f>
        <v>#N/A</v>
      </c>
      <c r="R721" s="44" t="e">
        <f ca="1">P721 - 1.96 * _xlfn.STDEV.P($P$4:P721)/SQRT(COUNT($P$4:P721))</f>
        <v>#N/A</v>
      </c>
    </row>
    <row r="722" spans="1:18" ht="14.5" x14ac:dyDescent="0.35">
      <c r="A722" s="47">
        <v>719</v>
      </c>
      <c r="B722" s="48">
        <f t="shared" ca="1" si="88"/>
        <v>0.69085071100023965</v>
      </c>
      <c r="C722" s="49">
        <f ca="1">RANDBETWEEN(0,VLOOKUP($B722,IBusJSQ!$E$6:$G$24,3,TRUE))</f>
        <v>11</v>
      </c>
      <c r="D722" s="44">
        <f ca="1">RANDBETWEEN(0,VLOOKUP($B722,ItrainJSQ!$F$5:$G$9,2,TRUE))</f>
        <v>4</v>
      </c>
      <c r="E722" s="44" t="e">
        <f ca="1">RANDBETWEEN(0,VLOOKUP($B722,ItrainNP!$G$11:$G$16,2,TRUE))</f>
        <v>#N/A</v>
      </c>
      <c r="F722" s="44">
        <f t="shared" ca="1" si="89"/>
        <v>26</v>
      </c>
      <c r="G722" s="44">
        <f t="shared" ca="1" si="90"/>
        <v>7</v>
      </c>
      <c r="H722" s="44">
        <f t="shared" ca="1" si="91"/>
        <v>5</v>
      </c>
      <c r="I722" s="50">
        <f t="shared" ca="1" si="92"/>
        <v>0.71654515544468411</v>
      </c>
      <c r="J722" s="50" t="e">
        <f t="shared" ca="1" si="93"/>
        <v>#N/A</v>
      </c>
      <c r="K722" s="52">
        <f t="shared" ca="1" si="94"/>
        <v>37.000000000000028</v>
      </c>
      <c r="L722" s="52" t="e">
        <f t="shared" ca="1" si="95"/>
        <v>#N/A</v>
      </c>
      <c r="M722" s="44">
        <f ca="1">AVERAGE($K$4:K722)</f>
        <v>31.973574408901257</v>
      </c>
      <c r="N722" s="44">
        <f ca="1">M722 + 1.96 * _xlfn.STDEV.P($M$4:M722)/SQRT(COUNT($M$4:M722))</f>
        <v>31.999966959406663</v>
      </c>
      <c r="O722" s="44">
        <f ca="1">M722 - 1.96 * _xlfn.STDEV.P($M$4:M722)/SQRT(COUNT($M$4:M722))</f>
        <v>31.947181858395851</v>
      </c>
      <c r="P722" s="44" t="e">
        <f ca="1">AVERAGE($L$4:L722)</f>
        <v>#N/A</v>
      </c>
      <c r="Q722" s="44" t="e">
        <f ca="1">P722 + 1.96 * _xlfn.STDEV.P($P$4:P722)/SQRT(COUNT($P$4:P722))</f>
        <v>#N/A</v>
      </c>
      <c r="R722" s="44" t="e">
        <f ca="1">P722 - 1.96 * _xlfn.STDEV.P($P$4:P722)/SQRT(COUNT($P$4:P722))</f>
        <v>#N/A</v>
      </c>
    </row>
    <row r="723" spans="1:18" ht="14.5" x14ac:dyDescent="0.35">
      <c r="A723" s="47">
        <v>720</v>
      </c>
      <c r="B723" s="48">
        <f t="shared" ca="1" si="88"/>
        <v>0.59936053087929619</v>
      </c>
      <c r="C723" s="49">
        <f ca="1">RANDBETWEEN(0,VLOOKUP($B723,IBusJSQ!$E$6:$G$24,3,TRUE))</f>
        <v>5</v>
      </c>
      <c r="D723" s="44">
        <f ca="1">RANDBETWEEN(0,VLOOKUP($B723,ItrainJSQ!$F$5:$G$9,2,TRUE))</f>
        <v>1</v>
      </c>
      <c r="E723" s="44" t="e">
        <f ca="1">RANDBETWEEN(0,VLOOKUP($B723,ItrainNP!$G$11:$G$16,2,TRUE))</f>
        <v>#N/A</v>
      </c>
      <c r="F723" s="44">
        <f t="shared" ca="1" si="89"/>
        <v>28</v>
      </c>
      <c r="G723" s="44">
        <f t="shared" ca="1" si="90"/>
        <v>8</v>
      </c>
      <c r="H723" s="44">
        <f t="shared" ca="1" si="91"/>
        <v>4</v>
      </c>
      <c r="I723" s="50">
        <f t="shared" ca="1" si="92"/>
        <v>0.62227719754596289</v>
      </c>
      <c r="J723" s="50" t="e">
        <f t="shared" ca="1" si="93"/>
        <v>#N/A</v>
      </c>
      <c r="K723" s="52">
        <f t="shared" ca="1" si="94"/>
        <v>33.000000000000043</v>
      </c>
      <c r="L723" s="52" t="e">
        <f t="shared" ca="1" si="95"/>
        <v>#N/A</v>
      </c>
      <c r="M723" s="44">
        <f ca="1">AVERAGE($K$4:K723)</f>
        <v>31.975000000000005</v>
      </c>
      <c r="N723" s="44">
        <f ca="1">M723 + 1.96 * _xlfn.STDEV.P($M$4:M723)/SQRT(COUNT($M$4:M723))</f>
        <v>32.001366439040133</v>
      </c>
      <c r="O723" s="44">
        <f ca="1">M723 - 1.96 * _xlfn.STDEV.P($M$4:M723)/SQRT(COUNT($M$4:M723))</f>
        <v>31.94863356095988</v>
      </c>
      <c r="P723" s="44" t="e">
        <f ca="1">AVERAGE($L$4:L723)</f>
        <v>#N/A</v>
      </c>
      <c r="Q723" s="44" t="e">
        <f ca="1">P723 + 1.96 * _xlfn.STDEV.P($P$4:P723)/SQRT(COUNT($P$4:P723))</f>
        <v>#N/A</v>
      </c>
      <c r="R723" s="44" t="e">
        <f ca="1">P723 - 1.96 * _xlfn.STDEV.P($P$4:P723)/SQRT(COUNT($P$4:P723))</f>
        <v>#N/A</v>
      </c>
    </row>
    <row r="724" spans="1:18" ht="14.5" x14ac:dyDescent="0.35">
      <c r="A724" s="47">
        <v>721</v>
      </c>
      <c r="B724" s="48">
        <f t="shared" ca="1" si="88"/>
        <v>0.73339905698093932</v>
      </c>
      <c r="C724" s="49">
        <f ca="1">RANDBETWEEN(0,VLOOKUP($B724,IBusJSQ!$E$6:$G$24,3,TRUE))</f>
        <v>8</v>
      </c>
      <c r="D724" s="44">
        <f ca="1">RANDBETWEEN(0,VLOOKUP($B724,ItrainJSQ!$F$5:$G$9,2,TRUE))</f>
        <v>13987</v>
      </c>
      <c r="E724" s="44" t="e">
        <f ca="1">RANDBETWEEN(0,VLOOKUP($B724,ItrainNP!$G$11:$G$16,2,TRUE))</f>
        <v>#N/A</v>
      </c>
      <c r="F724" s="44">
        <f t="shared" ca="1" si="89"/>
        <v>28</v>
      </c>
      <c r="G724" s="44">
        <f t="shared" ca="1" si="90"/>
        <v>8</v>
      </c>
      <c r="H724" s="44">
        <f t="shared" ca="1" si="91"/>
        <v>4</v>
      </c>
      <c r="I724" s="50">
        <f t="shared" ca="1" si="92"/>
        <v>0.75839905698093935</v>
      </c>
      <c r="J724" s="50" t="e">
        <f t="shared" ca="1" si="93"/>
        <v>#N/A</v>
      </c>
      <c r="K724" s="52">
        <f t="shared" ca="1" si="94"/>
        <v>36.000000000000028</v>
      </c>
      <c r="L724" s="52" t="e">
        <f t="shared" ca="1" si="95"/>
        <v>#N/A</v>
      </c>
      <c r="M724" s="44">
        <f ca="1">AVERAGE($K$4:K724)</f>
        <v>31.980582524271849</v>
      </c>
      <c r="N724" s="44">
        <f ca="1">M724 + 1.96 * _xlfn.STDEV.P($M$4:M724)/SQRT(COUNT($M$4:M724))</f>
        <v>32.006922467143148</v>
      </c>
      <c r="O724" s="44">
        <f ca="1">M724 - 1.96 * _xlfn.STDEV.P($M$4:M724)/SQRT(COUNT($M$4:M724))</f>
        <v>31.95424258140055</v>
      </c>
      <c r="P724" s="44" t="e">
        <f ca="1">AVERAGE($L$4:L724)</f>
        <v>#N/A</v>
      </c>
      <c r="Q724" s="44" t="e">
        <f ca="1">P724 + 1.96 * _xlfn.STDEV.P($P$4:P724)/SQRT(COUNT($P$4:P724))</f>
        <v>#N/A</v>
      </c>
      <c r="R724" s="44" t="e">
        <f ca="1">P724 - 1.96 * _xlfn.STDEV.P($P$4:P724)/SQRT(COUNT($P$4:P724))</f>
        <v>#N/A</v>
      </c>
    </row>
    <row r="725" spans="1:18" ht="14.5" x14ac:dyDescent="0.35">
      <c r="A725" s="47">
        <v>722</v>
      </c>
      <c r="B725" s="48">
        <f t="shared" ca="1" si="88"/>
        <v>0.45479219601168869</v>
      </c>
      <c r="C725" s="49">
        <f ca="1">RANDBETWEEN(0,VLOOKUP($B725,IBusJSQ!$E$6:$G$24,3,TRUE))</f>
        <v>0</v>
      </c>
      <c r="D725" s="44">
        <f ca="1">RANDBETWEEN(0,VLOOKUP($B725,ItrainJSQ!$F$5:$G$9,2,TRUE))</f>
        <v>4</v>
      </c>
      <c r="E725" s="44" t="e">
        <f ca="1">RANDBETWEEN(0,VLOOKUP($B725,ItrainNP!$G$11:$G$16,2,TRUE))</f>
        <v>#N/A</v>
      </c>
      <c r="F725" s="44">
        <f t="shared" ca="1" si="89"/>
        <v>24</v>
      </c>
      <c r="G725" s="44">
        <f t="shared" ca="1" si="90"/>
        <v>8</v>
      </c>
      <c r="H725" s="44">
        <f t="shared" ca="1" si="91"/>
        <v>5</v>
      </c>
      <c r="I725" s="50">
        <f t="shared" ca="1" si="92"/>
        <v>0.47145886267835535</v>
      </c>
      <c r="J725" s="50" t="e">
        <f t="shared" ca="1" si="93"/>
        <v>#N/A</v>
      </c>
      <c r="K725" s="52">
        <f t="shared" ca="1" si="94"/>
        <v>23.999999999999993</v>
      </c>
      <c r="L725" s="52" t="e">
        <f t="shared" ca="1" si="95"/>
        <v>#N/A</v>
      </c>
      <c r="M725" s="44">
        <f ca="1">AVERAGE($K$4:K725)</f>
        <v>31.96952908587258</v>
      </c>
      <c r="N725" s="44">
        <f ca="1">M725 + 1.96 * _xlfn.STDEV.P($M$4:M725)/SQRT(COUNT($M$4:M725))</f>
        <v>31.995843419091148</v>
      </c>
      <c r="O725" s="44">
        <f ca="1">M725 - 1.96 * _xlfn.STDEV.P($M$4:M725)/SQRT(COUNT($M$4:M725))</f>
        <v>31.943214752654011</v>
      </c>
      <c r="P725" s="44" t="e">
        <f ca="1">AVERAGE($L$4:L725)</f>
        <v>#N/A</v>
      </c>
      <c r="Q725" s="44" t="e">
        <f ca="1">P725 + 1.96 * _xlfn.STDEV.P($P$4:P725)/SQRT(COUNT($P$4:P725))</f>
        <v>#N/A</v>
      </c>
      <c r="R725" s="44" t="e">
        <f ca="1">P725 - 1.96 * _xlfn.STDEV.P($P$4:P725)/SQRT(COUNT($P$4:P725))</f>
        <v>#N/A</v>
      </c>
    </row>
    <row r="726" spans="1:18" ht="14.5" x14ac:dyDescent="0.35">
      <c r="A726" s="47">
        <v>723</v>
      </c>
      <c r="B726" s="48">
        <f t="shared" ca="1" si="88"/>
        <v>0.62639015904374906</v>
      </c>
      <c r="C726" s="49">
        <f ca="1">RANDBETWEEN(0,VLOOKUP($B726,IBusJSQ!$E$6:$G$24,3,TRUE))</f>
        <v>4</v>
      </c>
      <c r="D726" s="44">
        <f ca="1">RANDBETWEEN(0,VLOOKUP($B726,ItrainJSQ!$F$5:$G$9,2,TRUE))</f>
        <v>1</v>
      </c>
      <c r="E726" s="44" t="e">
        <f ca="1">RANDBETWEEN(0,VLOOKUP($B726,ItrainNP!$G$11:$G$16,2,TRUE))</f>
        <v>#N/A</v>
      </c>
      <c r="F726" s="44">
        <f t="shared" ca="1" si="89"/>
        <v>27</v>
      </c>
      <c r="G726" s="44">
        <f t="shared" ca="1" si="90"/>
        <v>8</v>
      </c>
      <c r="H726" s="44">
        <f t="shared" ca="1" si="91"/>
        <v>5</v>
      </c>
      <c r="I726" s="50">
        <f t="shared" ca="1" si="92"/>
        <v>0.64791793682152687</v>
      </c>
      <c r="J726" s="50" t="e">
        <f t="shared" ca="1" si="93"/>
        <v>#N/A</v>
      </c>
      <c r="K726" s="52">
        <f t="shared" ca="1" si="94"/>
        <v>31.00000000000005</v>
      </c>
      <c r="L726" s="52" t="e">
        <f t="shared" ca="1" si="95"/>
        <v>#N/A</v>
      </c>
      <c r="M726" s="44">
        <f ca="1">AVERAGE($K$4:K726)</f>
        <v>31.968188105117569</v>
      </c>
      <c r="N726" s="44">
        <f ca="1">M726 + 1.96 * _xlfn.STDEV.P($M$4:M726)/SQRT(COUNT($M$4:M726))</f>
        <v>31.994476969507843</v>
      </c>
      <c r="O726" s="44">
        <f ca="1">M726 - 1.96 * _xlfn.STDEV.P($M$4:M726)/SQRT(COUNT($M$4:M726))</f>
        <v>31.941899240727295</v>
      </c>
      <c r="P726" s="44" t="e">
        <f ca="1">AVERAGE($L$4:L726)</f>
        <v>#N/A</v>
      </c>
      <c r="Q726" s="44" t="e">
        <f ca="1">P726 + 1.96 * _xlfn.STDEV.P($P$4:P726)/SQRT(COUNT($P$4:P726))</f>
        <v>#N/A</v>
      </c>
      <c r="R726" s="44" t="e">
        <f ca="1">P726 - 1.96 * _xlfn.STDEV.P($P$4:P726)/SQRT(COUNT($P$4:P726))</f>
        <v>#N/A</v>
      </c>
    </row>
    <row r="727" spans="1:18" ht="14.5" x14ac:dyDescent="0.35">
      <c r="A727" s="47">
        <v>724</v>
      </c>
      <c r="B727" s="48">
        <f t="shared" ca="1" si="88"/>
        <v>0.76111392271737643</v>
      </c>
      <c r="C727" s="49">
        <f ca="1">RANDBETWEEN(0,VLOOKUP($B727,IBusJSQ!$E$6:$G$24,3,TRUE))</f>
        <v>3</v>
      </c>
      <c r="D727" s="44">
        <f ca="1">RANDBETWEEN(0,VLOOKUP($B727,ItrainJSQ!$F$5:$G$9,2,TRUE))</f>
        <v>8286</v>
      </c>
      <c r="E727" s="44" t="e">
        <f ca="1">RANDBETWEEN(0,VLOOKUP($B727,ItrainNP!$G$11:$G$16,2,TRUE))</f>
        <v>#N/A</v>
      </c>
      <c r="F727" s="44">
        <f t="shared" ca="1" si="89"/>
        <v>25</v>
      </c>
      <c r="G727" s="44">
        <f t="shared" ca="1" si="90"/>
        <v>8</v>
      </c>
      <c r="H727" s="44">
        <f t="shared" ca="1" si="91"/>
        <v>4</v>
      </c>
      <c r="I727" s="50">
        <f t="shared" ca="1" si="92"/>
        <v>0.78055836716182092</v>
      </c>
      <c r="J727" s="50" t="e">
        <f t="shared" ca="1" si="93"/>
        <v>#N/A</v>
      </c>
      <c r="K727" s="52">
        <f t="shared" ca="1" si="94"/>
        <v>28.00000000000006</v>
      </c>
      <c r="L727" s="52" t="e">
        <f t="shared" ca="1" si="95"/>
        <v>#N/A</v>
      </c>
      <c r="M727" s="44">
        <f ca="1">AVERAGE($K$4:K727)</f>
        <v>31.962707182320447</v>
      </c>
      <c r="N727" s="44">
        <f ca="1">M727 + 1.96 * _xlfn.STDEV.P($M$4:M727)/SQRT(COUNT($M$4:M727))</f>
        <v>31.988971044467604</v>
      </c>
      <c r="O727" s="44">
        <f ca="1">M727 - 1.96 * _xlfn.STDEV.P($M$4:M727)/SQRT(COUNT($M$4:M727))</f>
        <v>31.936443320173289</v>
      </c>
      <c r="P727" s="44" t="e">
        <f ca="1">AVERAGE($L$4:L727)</f>
        <v>#N/A</v>
      </c>
      <c r="Q727" s="44" t="e">
        <f ca="1">P727 + 1.96 * _xlfn.STDEV.P($P$4:P727)/SQRT(COUNT($P$4:P727))</f>
        <v>#N/A</v>
      </c>
      <c r="R727" s="44" t="e">
        <f ca="1">P727 - 1.96 * _xlfn.STDEV.P($P$4:P727)/SQRT(COUNT($P$4:P727))</f>
        <v>#N/A</v>
      </c>
    </row>
    <row r="728" spans="1:18" ht="14.5" x14ac:dyDescent="0.35">
      <c r="A728" s="47">
        <v>725</v>
      </c>
      <c r="B728" s="48">
        <f t="shared" ca="1" si="88"/>
        <v>0.45256463864040952</v>
      </c>
      <c r="C728" s="49">
        <f ca="1">RANDBETWEEN(0,VLOOKUP($B728,IBusJSQ!$E$6:$G$24,3,TRUE))</f>
        <v>7</v>
      </c>
      <c r="D728" s="44">
        <f ca="1">RANDBETWEEN(0,VLOOKUP($B728,ItrainJSQ!$F$5:$G$9,2,TRUE))</f>
        <v>1</v>
      </c>
      <c r="E728" s="44" t="e">
        <f ca="1">RANDBETWEEN(0,VLOOKUP($B728,ItrainNP!$G$11:$G$16,2,TRUE))</f>
        <v>#N/A</v>
      </c>
      <c r="F728" s="44">
        <f t="shared" ca="1" si="89"/>
        <v>29</v>
      </c>
      <c r="G728" s="44">
        <f t="shared" ca="1" si="90"/>
        <v>8</v>
      </c>
      <c r="H728" s="44">
        <f t="shared" ca="1" si="91"/>
        <v>4</v>
      </c>
      <c r="I728" s="50">
        <f t="shared" ca="1" si="92"/>
        <v>0.47756463864040954</v>
      </c>
      <c r="J728" s="50" t="e">
        <f t="shared" ca="1" si="93"/>
        <v>#N/A</v>
      </c>
      <c r="K728" s="52">
        <f t="shared" ca="1" si="94"/>
        <v>36.000000000000028</v>
      </c>
      <c r="L728" s="52" t="e">
        <f t="shared" ca="1" si="95"/>
        <v>#N/A</v>
      </c>
      <c r="M728" s="44">
        <f ca="1">AVERAGE($K$4:K728)</f>
        <v>31.968275862068971</v>
      </c>
      <c r="N728" s="44">
        <f ca="1">M728 + 1.96 * _xlfn.STDEV.P($M$4:M728)/SQRT(COUNT($M$4:M728))</f>
        <v>31.994514318632717</v>
      </c>
      <c r="O728" s="44">
        <f ca="1">M728 - 1.96 * _xlfn.STDEV.P($M$4:M728)/SQRT(COUNT($M$4:M728))</f>
        <v>31.942037405505225</v>
      </c>
      <c r="P728" s="44" t="e">
        <f ca="1">AVERAGE($L$4:L728)</f>
        <v>#N/A</v>
      </c>
      <c r="Q728" s="44" t="e">
        <f ca="1">P728 + 1.96 * _xlfn.STDEV.P($P$4:P728)/SQRT(COUNT($P$4:P728))</f>
        <v>#N/A</v>
      </c>
      <c r="R728" s="44" t="e">
        <f ca="1">P728 - 1.96 * _xlfn.STDEV.P($P$4:P728)/SQRT(COUNT($P$4:P728))</f>
        <v>#N/A</v>
      </c>
    </row>
    <row r="729" spans="1:18" ht="14.5" x14ac:dyDescent="0.35">
      <c r="A729" s="47">
        <v>726</v>
      </c>
      <c r="B729" s="48">
        <f t="shared" ca="1" si="88"/>
        <v>0.90991637282500615</v>
      </c>
      <c r="C729" s="49">
        <f ca="1">RANDBETWEEN(0,VLOOKUP($B729,IBusJSQ!$E$6:$G$24,3,TRUE))</f>
        <v>12</v>
      </c>
      <c r="D729" s="44">
        <f ca="1">RANDBETWEEN(0,VLOOKUP($B729,ItrainJSQ!$F$5:$G$9,2,TRUE))</f>
        <v>10067</v>
      </c>
      <c r="E729" s="44" t="e">
        <f ca="1">RANDBETWEEN(0,VLOOKUP($B729,ItrainNP!$G$11:$G$16,2,TRUE))</f>
        <v>#N/A</v>
      </c>
      <c r="F729" s="44">
        <f t="shared" ca="1" si="89"/>
        <v>26</v>
      </c>
      <c r="G729" s="44">
        <f t="shared" ca="1" si="90"/>
        <v>8</v>
      </c>
      <c r="H729" s="44">
        <f t="shared" ca="1" si="91"/>
        <v>4</v>
      </c>
      <c r="I729" s="50">
        <f t="shared" ca="1" si="92"/>
        <v>0.93630526171389505</v>
      </c>
      <c r="J729" s="50" t="e">
        <f t="shared" ca="1" si="93"/>
        <v>#N/A</v>
      </c>
      <c r="K729" s="52">
        <f t="shared" ca="1" si="94"/>
        <v>38.000000000000028</v>
      </c>
      <c r="L729" s="52" t="e">
        <f t="shared" ca="1" si="95"/>
        <v>#N/A</v>
      </c>
      <c r="M729" s="44">
        <f ca="1">AVERAGE($K$4:K729)</f>
        <v>31.976584022038573</v>
      </c>
      <c r="N729" s="44">
        <f ca="1">M729 + 1.96 * _xlfn.STDEV.P($M$4:M729)/SQRT(COUNT($M$4:M729))</f>
        <v>32.002796475882299</v>
      </c>
      <c r="O729" s="44">
        <f ca="1">M729 - 1.96 * _xlfn.STDEV.P($M$4:M729)/SQRT(COUNT($M$4:M729))</f>
        <v>31.95037156819485</v>
      </c>
      <c r="P729" s="44" t="e">
        <f ca="1">AVERAGE($L$4:L729)</f>
        <v>#N/A</v>
      </c>
      <c r="Q729" s="44" t="e">
        <f ca="1">P729 + 1.96 * _xlfn.STDEV.P($P$4:P729)/SQRT(COUNT($P$4:P729))</f>
        <v>#N/A</v>
      </c>
      <c r="R729" s="44" t="e">
        <f ca="1">P729 - 1.96 * _xlfn.STDEV.P($P$4:P729)/SQRT(COUNT($P$4:P729))</f>
        <v>#N/A</v>
      </c>
    </row>
    <row r="730" spans="1:18" ht="14.5" x14ac:dyDescent="0.35">
      <c r="A730" s="47">
        <v>727</v>
      </c>
      <c r="B730" s="48">
        <f t="shared" ca="1" si="88"/>
        <v>0.85262290084854064</v>
      </c>
      <c r="C730" s="49">
        <f ca="1">RANDBETWEEN(0,VLOOKUP($B730,IBusJSQ!$E$6:$G$24,3,TRUE))</f>
        <v>14</v>
      </c>
      <c r="D730" s="44">
        <f ca="1">RANDBETWEEN(0,VLOOKUP($B730,ItrainJSQ!$F$5:$G$9,2,TRUE))</f>
        <v>9102</v>
      </c>
      <c r="E730" s="44" t="e">
        <f ca="1">RANDBETWEEN(0,VLOOKUP($B730,ItrainNP!$G$11:$G$16,2,TRUE))</f>
        <v>#N/A</v>
      </c>
      <c r="F730" s="44">
        <f t="shared" ca="1" si="89"/>
        <v>27</v>
      </c>
      <c r="G730" s="44">
        <f t="shared" ca="1" si="90"/>
        <v>8</v>
      </c>
      <c r="H730" s="44">
        <f t="shared" ca="1" si="91"/>
        <v>5</v>
      </c>
      <c r="I730" s="50">
        <f t="shared" ca="1" si="92"/>
        <v>0.88109512307076288</v>
      </c>
      <c r="J730" s="50" t="e">
        <f t="shared" ca="1" si="93"/>
        <v>#N/A</v>
      </c>
      <c r="K730" s="52">
        <f t="shared" ca="1" si="94"/>
        <v>41.000000000000014</v>
      </c>
      <c r="L730" s="52" t="e">
        <f t="shared" ca="1" si="95"/>
        <v>#N/A</v>
      </c>
      <c r="M730" s="44">
        <f ca="1">AVERAGE($K$4:K730)</f>
        <v>31.988995873452549</v>
      </c>
      <c r="N730" s="44">
        <f ca="1">M730 + 1.96 * _xlfn.STDEV.P($M$4:M730)/SQRT(COUNT($M$4:M730))</f>
        <v>32.015181457374574</v>
      </c>
      <c r="O730" s="44">
        <f ca="1">M730 - 1.96 * _xlfn.STDEV.P($M$4:M730)/SQRT(COUNT($M$4:M730))</f>
        <v>31.962810289530523</v>
      </c>
      <c r="P730" s="44" t="e">
        <f ca="1">AVERAGE($L$4:L730)</f>
        <v>#N/A</v>
      </c>
      <c r="Q730" s="44" t="e">
        <f ca="1">P730 + 1.96 * _xlfn.STDEV.P($P$4:P730)/SQRT(COUNT($P$4:P730))</f>
        <v>#N/A</v>
      </c>
      <c r="R730" s="44" t="e">
        <f ca="1">P730 - 1.96 * _xlfn.STDEV.P($P$4:P730)/SQRT(COUNT($P$4:P730))</f>
        <v>#N/A</v>
      </c>
    </row>
    <row r="731" spans="1:18" ht="14.5" x14ac:dyDescent="0.35">
      <c r="A731" s="47">
        <v>728</v>
      </c>
      <c r="B731" s="48">
        <f t="shared" ca="1" si="88"/>
        <v>0.43497705708315776</v>
      </c>
      <c r="C731" s="49">
        <f ca="1">RANDBETWEEN(0,VLOOKUP($B731,IBusJSQ!$E$6:$G$24,3,TRUE))</f>
        <v>0</v>
      </c>
      <c r="D731" s="44">
        <f ca="1">RANDBETWEEN(0,VLOOKUP($B731,ItrainJSQ!$F$5:$G$9,2,TRUE))</f>
        <v>0</v>
      </c>
      <c r="E731" s="44" t="e">
        <f ca="1">RANDBETWEEN(0,VLOOKUP($B731,ItrainNP!$G$11:$G$16,2,TRUE))</f>
        <v>#N/A</v>
      </c>
      <c r="F731" s="44">
        <f t="shared" ca="1" si="89"/>
        <v>28</v>
      </c>
      <c r="G731" s="44">
        <f t="shared" ca="1" si="90"/>
        <v>7</v>
      </c>
      <c r="H731" s="44">
        <f t="shared" ca="1" si="91"/>
        <v>4</v>
      </c>
      <c r="I731" s="50">
        <f t="shared" ca="1" si="92"/>
        <v>0.45442150152760219</v>
      </c>
      <c r="J731" s="50" t="e">
        <f t="shared" ca="1" si="93"/>
        <v>#N/A</v>
      </c>
      <c r="K731" s="52">
        <f t="shared" ca="1" si="94"/>
        <v>27.999999999999979</v>
      </c>
      <c r="L731" s="52" t="e">
        <f t="shared" ca="1" si="95"/>
        <v>#N/A</v>
      </c>
      <c r="M731" s="44">
        <f ca="1">AVERAGE($K$4:K731)</f>
        <v>31.983516483516489</v>
      </c>
      <c r="N731" s="44">
        <f ca="1">M731 + 1.96 * _xlfn.STDEV.P($M$4:M731)/SQRT(COUNT($M$4:M731))</f>
        <v>32.009675636854915</v>
      </c>
      <c r="O731" s="44">
        <f ca="1">M731 - 1.96 * _xlfn.STDEV.P($M$4:M731)/SQRT(COUNT($M$4:M731))</f>
        <v>31.957357330178063</v>
      </c>
      <c r="P731" s="44" t="e">
        <f ca="1">AVERAGE($L$4:L731)</f>
        <v>#N/A</v>
      </c>
      <c r="Q731" s="44" t="e">
        <f ca="1">P731 + 1.96 * _xlfn.STDEV.P($P$4:P731)/SQRT(COUNT($P$4:P731))</f>
        <v>#N/A</v>
      </c>
      <c r="R731" s="44" t="e">
        <f ca="1">P731 - 1.96 * _xlfn.STDEV.P($P$4:P731)/SQRT(COUNT($P$4:P731))</f>
        <v>#N/A</v>
      </c>
    </row>
    <row r="732" spans="1:18" ht="14.5" x14ac:dyDescent="0.35">
      <c r="A732" s="47">
        <v>729</v>
      </c>
      <c r="B732" s="48">
        <f t="shared" ca="1" si="88"/>
        <v>0.75507822889878262</v>
      </c>
      <c r="C732" s="49">
        <f ca="1">RANDBETWEEN(0,VLOOKUP($B732,IBusJSQ!$E$6:$G$24,3,TRUE))</f>
        <v>13</v>
      </c>
      <c r="D732" s="44">
        <f ca="1">RANDBETWEEN(0,VLOOKUP($B732,ItrainJSQ!$F$5:$G$9,2,TRUE))</f>
        <v>8063</v>
      </c>
      <c r="E732" s="44" t="e">
        <f ca="1">RANDBETWEEN(0,VLOOKUP($B732,ItrainNP!$G$11:$G$16,2,TRUE))</f>
        <v>#N/A</v>
      </c>
      <c r="F732" s="44">
        <f t="shared" ca="1" si="89"/>
        <v>26</v>
      </c>
      <c r="G732" s="44">
        <f t="shared" ca="1" si="90"/>
        <v>8</v>
      </c>
      <c r="H732" s="44">
        <f t="shared" ca="1" si="91"/>
        <v>4</v>
      </c>
      <c r="I732" s="50">
        <f t="shared" ca="1" si="92"/>
        <v>0.78216156223211597</v>
      </c>
      <c r="J732" s="50" t="e">
        <f t="shared" ca="1" si="93"/>
        <v>#N/A</v>
      </c>
      <c r="K732" s="52">
        <f t="shared" ca="1" si="94"/>
        <v>39.000000000000021</v>
      </c>
      <c r="L732" s="52" t="e">
        <f t="shared" ca="1" si="95"/>
        <v>#N/A</v>
      </c>
      <c r="M732" s="44">
        <f ca="1">AVERAGE($K$4:K732)</f>
        <v>31.993141289437592</v>
      </c>
      <c r="N732" s="44">
        <f ca="1">M732 + 1.96 * _xlfn.STDEV.P($M$4:M732)/SQRT(COUNT($M$4:M732))</f>
        <v>32.019273370832053</v>
      </c>
      <c r="O732" s="44">
        <f ca="1">M732 - 1.96 * _xlfn.STDEV.P($M$4:M732)/SQRT(COUNT($M$4:M732))</f>
        <v>31.96700920804313</v>
      </c>
      <c r="P732" s="44" t="e">
        <f ca="1">AVERAGE($L$4:L732)</f>
        <v>#N/A</v>
      </c>
      <c r="Q732" s="44" t="e">
        <f ca="1">P732 + 1.96 * _xlfn.STDEV.P($P$4:P732)/SQRT(COUNT($P$4:P732))</f>
        <v>#N/A</v>
      </c>
      <c r="R732" s="44" t="e">
        <f ca="1">P732 - 1.96 * _xlfn.STDEV.P($P$4:P732)/SQRT(COUNT($P$4:P732))</f>
        <v>#N/A</v>
      </c>
    </row>
    <row r="733" spans="1:18" ht="14.5" x14ac:dyDescent="0.35">
      <c r="A733" s="47">
        <v>730</v>
      </c>
      <c r="B733" s="48">
        <f t="shared" ca="1" si="88"/>
        <v>0.48443692773424429</v>
      </c>
      <c r="C733" s="49">
        <f ca="1">RANDBETWEEN(0,VLOOKUP($B733,IBusJSQ!$E$6:$G$24,3,TRUE))</f>
        <v>3</v>
      </c>
      <c r="D733" s="44">
        <f ca="1">RANDBETWEEN(0,VLOOKUP($B733,ItrainJSQ!$F$5:$G$9,2,TRUE))</f>
        <v>3</v>
      </c>
      <c r="E733" s="44" t="e">
        <f ca="1">RANDBETWEEN(0,VLOOKUP($B733,ItrainNP!$G$11:$G$16,2,TRUE))</f>
        <v>#N/A</v>
      </c>
      <c r="F733" s="44">
        <f t="shared" ca="1" si="89"/>
        <v>24</v>
      </c>
      <c r="G733" s="44">
        <f t="shared" ca="1" si="90"/>
        <v>8</v>
      </c>
      <c r="H733" s="44">
        <f t="shared" ca="1" si="91"/>
        <v>5</v>
      </c>
      <c r="I733" s="50">
        <f t="shared" ca="1" si="92"/>
        <v>0.50318692773424434</v>
      </c>
      <c r="J733" s="50" t="e">
        <f t="shared" ca="1" si="93"/>
        <v>#N/A</v>
      </c>
      <c r="K733" s="52">
        <f t="shared" ca="1" si="94"/>
        <v>27.000000000000064</v>
      </c>
      <c r="L733" s="52" t="e">
        <f t="shared" ca="1" si="95"/>
        <v>#N/A</v>
      </c>
      <c r="M733" s="44">
        <f ca="1">AVERAGE($K$4:K733)</f>
        <v>31.986301369863018</v>
      </c>
      <c r="N733" s="44">
        <f ca="1">M733 + 1.96 * _xlfn.STDEV.P($M$4:M733)/SQRT(COUNT($M$4:M733))</f>
        <v>32.012406908602337</v>
      </c>
      <c r="O733" s="44">
        <f ca="1">M733 - 1.96 * _xlfn.STDEV.P($M$4:M733)/SQRT(COUNT($M$4:M733))</f>
        <v>31.960195831123702</v>
      </c>
      <c r="P733" s="44" t="e">
        <f ca="1">AVERAGE($L$4:L733)</f>
        <v>#N/A</v>
      </c>
      <c r="Q733" s="44" t="e">
        <f ca="1">P733 + 1.96 * _xlfn.STDEV.P($P$4:P733)/SQRT(COUNT($P$4:P733))</f>
        <v>#N/A</v>
      </c>
      <c r="R733" s="44" t="e">
        <f ca="1">P733 - 1.96 * _xlfn.STDEV.P($P$4:P733)/SQRT(COUNT($P$4:P733))</f>
        <v>#N/A</v>
      </c>
    </row>
    <row r="734" spans="1:18" ht="14.5" x14ac:dyDescent="0.35">
      <c r="A734" s="47">
        <v>731</v>
      </c>
      <c r="B734" s="48">
        <f t="shared" ca="1" si="88"/>
        <v>0.447039739554355</v>
      </c>
      <c r="C734" s="49">
        <f ca="1">RANDBETWEEN(0,VLOOKUP($B734,IBusJSQ!$E$6:$G$24,3,TRUE))</f>
        <v>3</v>
      </c>
      <c r="D734" s="44">
        <f ca="1">RANDBETWEEN(0,VLOOKUP($B734,ItrainJSQ!$F$5:$G$9,2,TRUE))</f>
        <v>2</v>
      </c>
      <c r="E734" s="44" t="e">
        <f ca="1">RANDBETWEEN(0,VLOOKUP($B734,ItrainNP!$G$11:$G$16,2,TRUE))</f>
        <v>#N/A</v>
      </c>
      <c r="F734" s="44">
        <f t="shared" ca="1" si="89"/>
        <v>26</v>
      </c>
      <c r="G734" s="44">
        <f t="shared" ca="1" si="90"/>
        <v>7</v>
      </c>
      <c r="H734" s="44">
        <f t="shared" ca="1" si="91"/>
        <v>4</v>
      </c>
      <c r="I734" s="50">
        <f t="shared" ca="1" si="92"/>
        <v>0.46717862844324387</v>
      </c>
      <c r="J734" s="50" t="e">
        <f t="shared" ca="1" si="93"/>
        <v>#N/A</v>
      </c>
      <c r="K734" s="52">
        <f t="shared" ca="1" si="94"/>
        <v>28.999999999999979</v>
      </c>
      <c r="L734" s="52" t="e">
        <f t="shared" ca="1" si="95"/>
        <v>#N/A</v>
      </c>
      <c r="M734" s="44">
        <f ca="1">AVERAGE($K$4:K734)</f>
        <v>31.982216142270868</v>
      </c>
      <c r="N734" s="44">
        <f ca="1">M734 + 1.96 * _xlfn.STDEV.P($M$4:M734)/SQRT(COUNT($M$4:M734))</f>
        <v>32.008295475661193</v>
      </c>
      <c r="O734" s="44">
        <f ca="1">M734 - 1.96 * _xlfn.STDEV.P($M$4:M734)/SQRT(COUNT($M$4:M734))</f>
        <v>31.956136808880544</v>
      </c>
      <c r="P734" s="44" t="e">
        <f ca="1">AVERAGE($L$4:L734)</f>
        <v>#N/A</v>
      </c>
      <c r="Q734" s="44" t="e">
        <f ca="1">P734 + 1.96 * _xlfn.STDEV.P($P$4:P734)/SQRT(COUNT($P$4:P734))</f>
        <v>#N/A</v>
      </c>
      <c r="R734" s="44" t="e">
        <f ca="1">P734 - 1.96 * _xlfn.STDEV.P($P$4:P734)/SQRT(COUNT($P$4:P734))</f>
        <v>#N/A</v>
      </c>
    </row>
    <row r="735" spans="1:18" ht="14.5" x14ac:dyDescent="0.35">
      <c r="A735" s="47">
        <v>732</v>
      </c>
      <c r="B735" s="48">
        <f t="shared" ca="1" si="88"/>
        <v>0.68993750522500419</v>
      </c>
      <c r="C735" s="49">
        <f ca="1">RANDBETWEEN(0,VLOOKUP($B735,IBusJSQ!$E$6:$G$24,3,TRUE))</f>
        <v>2</v>
      </c>
      <c r="D735" s="44">
        <f ca="1">RANDBETWEEN(0,VLOOKUP($B735,ItrainJSQ!$F$5:$G$9,2,TRUE))</f>
        <v>2</v>
      </c>
      <c r="E735" s="44" t="e">
        <f ca="1">RANDBETWEEN(0,VLOOKUP($B735,ItrainNP!$G$11:$G$16,2,TRUE))</f>
        <v>#N/A</v>
      </c>
      <c r="F735" s="44">
        <f t="shared" ca="1" si="89"/>
        <v>27</v>
      </c>
      <c r="G735" s="44">
        <f t="shared" ca="1" si="90"/>
        <v>8</v>
      </c>
      <c r="H735" s="44">
        <f t="shared" ca="1" si="91"/>
        <v>4</v>
      </c>
      <c r="I735" s="50">
        <f t="shared" ca="1" si="92"/>
        <v>0.71007639411389312</v>
      </c>
      <c r="J735" s="50" t="e">
        <f t="shared" ca="1" si="93"/>
        <v>#N/A</v>
      </c>
      <c r="K735" s="52">
        <f t="shared" ca="1" si="94"/>
        <v>29.000000000000057</v>
      </c>
      <c r="L735" s="52" t="e">
        <f t="shared" ca="1" si="95"/>
        <v>#N/A</v>
      </c>
      <c r="M735" s="44">
        <f ca="1">AVERAGE($K$4:K735)</f>
        <v>31.978142076502738</v>
      </c>
      <c r="N735" s="44">
        <f ca="1">M735 + 1.96 * _xlfn.STDEV.P($M$4:M735)/SQRT(COUNT($M$4:M735))</f>
        <v>32.004195542848286</v>
      </c>
      <c r="O735" s="44">
        <f ca="1">M735 - 1.96 * _xlfn.STDEV.P($M$4:M735)/SQRT(COUNT($M$4:M735))</f>
        <v>31.952088610157187</v>
      </c>
      <c r="P735" s="44" t="e">
        <f ca="1">AVERAGE($L$4:L735)</f>
        <v>#N/A</v>
      </c>
      <c r="Q735" s="44" t="e">
        <f ca="1">P735 + 1.96 * _xlfn.STDEV.P($P$4:P735)/SQRT(COUNT($P$4:P735))</f>
        <v>#N/A</v>
      </c>
      <c r="R735" s="44" t="e">
        <f ca="1">P735 - 1.96 * _xlfn.STDEV.P($P$4:P735)/SQRT(COUNT($P$4:P735))</f>
        <v>#N/A</v>
      </c>
    </row>
    <row r="736" spans="1:18" ht="14.5" x14ac:dyDescent="0.35">
      <c r="A736" s="47">
        <v>733</v>
      </c>
      <c r="B736" s="48">
        <f t="shared" ca="1" si="88"/>
        <v>0.38813435705348598</v>
      </c>
      <c r="C736" s="49">
        <f ca="1">RANDBETWEEN(0,VLOOKUP($B736,IBusJSQ!$E$6:$G$24,3,TRUE))</f>
        <v>0</v>
      </c>
      <c r="D736" s="44">
        <f ca="1">RANDBETWEEN(0,VLOOKUP($B736,ItrainJSQ!$F$5:$G$9,2,TRUE))</f>
        <v>3</v>
      </c>
      <c r="E736" s="44" t="e">
        <f ca="1">RANDBETWEEN(0,VLOOKUP($B736,ItrainNP!$G$11:$G$16,2,TRUE))</f>
        <v>#N/A</v>
      </c>
      <c r="F736" s="44">
        <f t="shared" ca="1" si="89"/>
        <v>25</v>
      </c>
      <c r="G736" s="44">
        <f t="shared" ca="1" si="90"/>
        <v>7</v>
      </c>
      <c r="H736" s="44">
        <f t="shared" ca="1" si="91"/>
        <v>4</v>
      </c>
      <c r="I736" s="50">
        <f t="shared" ca="1" si="92"/>
        <v>0.40549546816459708</v>
      </c>
      <c r="J736" s="50" t="e">
        <f t="shared" ca="1" si="93"/>
        <v>#N/A</v>
      </c>
      <c r="K736" s="52">
        <f t="shared" ca="1" si="94"/>
        <v>24.999999999999993</v>
      </c>
      <c r="L736" s="52" t="e">
        <f t="shared" ca="1" si="95"/>
        <v>#N/A</v>
      </c>
      <c r="M736" s="44">
        <f ca="1">AVERAGE($K$4:K736)</f>
        <v>31.968622100954985</v>
      </c>
      <c r="N736" s="44">
        <f ca="1">M736 + 1.96 * _xlfn.STDEV.P($M$4:M736)/SQRT(COUNT($M$4:M736))</f>
        <v>31.994650448070225</v>
      </c>
      <c r="O736" s="44">
        <f ca="1">M736 - 1.96 * _xlfn.STDEV.P($M$4:M736)/SQRT(COUNT($M$4:M736))</f>
        <v>31.942593753839745</v>
      </c>
      <c r="P736" s="44" t="e">
        <f ca="1">AVERAGE($L$4:L736)</f>
        <v>#N/A</v>
      </c>
      <c r="Q736" s="44" t="e">
        <f ca="1">P736 + 1.96 * _xlfn.STDEV.P($P$4:P736)/SQRT(COUNT($P$4:P736))</f>
        <v>#N/A</v>
      </c>
      <c r="R736" s="44" t="e">
        <f ca="1">P736 - 1.96 * _xlfn.STDEV.P($P$4:P736)/SQRT(COUNT($P$4:P736))</f>
        <v>#N/A</v>
      </c>
    </row>
    <row r="737" spans="1:18" ht="14.5" x14ac:dyDescent="0.35">
      <c r="A737" s="47">
        <v>734</v>
      </c>
      <c r="B737" s="48">
        <f t="shared" ca="1" si="88"/>
        <v>0.56447268379307136</v>
      </c>
      <c r="C737" s="49">
        <f ca="1">RANDBETWEEN(0,VLOOKUP($B737,IBusJSQ!$E$6:$G$24,3,TRUE))</f>
        <v>1</v>
      </c>
      <c r="D737" s="44">
        <f ca="1">RANDBETWEEN(0,VLOOKUP($B737,ItrainJSQ!$F$5:$G$9,2,TRUE))</f>
        <v>0</v>
      </c>
      <c r="E737" s="44" t="e">
        <f ca="1">RANDBETWEEN(0,VLOOKUP($B737,ItrainNP!$G$11:$G$16,2,TRUE))</f>
        <v>#N/A</v>
      </c>
      <c r="F737" s="44">
        <f t="shared" ca="1" si="89"/>
        <v>24</v>
      </c>
      <c r="G737" s="44">
        <f t="shared" ca="1" si="90"/>
        <v>8</v>
      </c>
      <c r="H737" s="44">
        <f t="shared" ca="1" si="91"/>
        <v>5</v>
      </c>
      <c r="I737" s="50">
        <f t="shared" ca="1" si="92"/>
        <v>0.58183379490418252</v>
      </c>
      <c r="J737" s="50" t="e">
        <f t="shared" ca="1" si="93"/>
        <v>#N/A</v>
      </c>
      <c r="K737" s="52">
        <f t="shared" ca="1" si="94"/>
        <v>25.000000000000071</v>
      </c>
      <c r="L737" s="52" t="e">
        <f t="shared" ca="1" si="95"/>
        <v>#N/A</v>
      </c>
      <c r="M737" s="44">
        <f ca="1">AVERAGE($K$4:K737)</f>
        <v>31.959128065395099</v>
      </c>
      <c r="N737" s="44">
        <f ca="1">M737 + 1.96 * _xlfn.STDEV.P($M$4:M737)/SQRT(COUNT($M$4:M737))</f>
        <v>31.985132057225652</v>
      </c>
      <c r="O737" s="44">
        <f ca="1">M737 - 1.96 * _xlfn.STDEV.P($M$4:M737)/SQRT(COUNT($M$4:M737))</f>
        <v>31.933124073564546</v>
      </c>
      <c r="P737" s="44" t="e">
        <f ca="1">AVERAGE($L$4:L737)</f>
        <v>#N/A</v>
      </c>
      <c r="Q737" s="44" t="e">
        <f ca="1">P737 + 1.96 * _xlfn.STDEV.P($P$4:P737)/SQRT(COUNT($P$4:P737))</f>
        <v>#N/A</v>
      </c>
      <c r="R737" s="44" t="e">
        <f ca="1">P737 - 1.96 * _xlfn.STDEV.P($P$4:P737)/SQRT(COUNT($P$4:P737))</f>
        <v>#N/A</v>
      </c>
    </row>
    <row r="738" spans="1:18" ht="14.5" x14ac:dyDescent="0.35">
      <c r="A738" s="47">
        <v>735</v>
      </c>
      <c r="B738" s="48">
        <f t="shared" ca="1" si="88"/>
        <v>0.43596309836675728</v>
      </c>
      <c r="C738" s="49">
        <f ca="1">RANDBETWEEN(0,VLOOKUP($B738,IBusJSQ!$E$6:$G$24,3,TRUE))</f>
        <v>7</v>
      </c>
      <c r="D738" s="44">
        <f ca="1">RANDBETWEEN(0,VLOOKUP($B738,ItrainJSQ!$F$5:$G$9,2,TRUE))</f>
        <v>0</v>
      </c>
      <c r="E738" s="44" t="e">
        <f ca="1">RANDBETWEEN(0,VLOOKUP($B738,ItrainNP!$G$11:$G$16,2,TRUE))</f>
        <v>#N/A</v>
      </c>
      <c r="F738" s="44">
        <f t="shared" ca="1" si="89"/>
        <v>29</v>
      </c>
      <c r="G738" s="44">
        <f t="shared" ca="1" si="90"/>
        <v>8</v>
      </c>
      <c r="H738" s="44">
        <f t="shared" ca="1" si="91"/>
        <v>4</v>
      </c>
      <c r="I738" s="50">
        <f t="shared" ca="1" si="92"/>
        <v>0.46096309836675731</v>
      </c>
      <c r="J738" s="50" t="e">
        <f t="shared" ca="1" si="93"/>
        <v>#N/A</v>
      </c>
      <c r="K738" s="52">
        <f t="shared" ca="1" si="94"/>
        <v>36.000000000000028</v>
      </c>
      <c r="L738" s="52" t="e">
        <f t="shared" ca="1" si="95"/>
        <v>#N/A</v>
      </c>
      <c r="M738" s="44">
        <f ca="1">AVERAGE($K$4:K738)</f>
        <v>31.964625850340141</v>
      </c>
      <c r="N738" s="44">
        <f ca="1">M738 + 1.96 * _xlfn.STDEV.P($M$4:M738)/SQRT(COUNT($M$4:M738))</f>
        <v>31.990605095021444</v>
      </c>
      <c r="O738" s="44">
        <f ca="1">M738 - 1.96 * _xlfn.STDEV.P($M$4:M738)/SQRT(COUNT($M$4:M738))</f>
        <v>31.938646605658839</v>
      </c>
      <c r="P738" s="44" t="e">
        <f ca="1">AVERAGE($L$4:L738)</f>
        <v>#N/A</v>
      </c>
      <c r="Q738" s="44" t="e">
        <f ca="1">P738 + 1.96 * _xlfn.STDEV.P($P$4:P738)/SQRT(COUNT($P$4:P738))</f>
        <v>#N/A</v>
      </c>
      <c r="R738" s="44" t="e">
        <f ca="1">P738 - 1.96 * _xlfn.STDEV.P($P$4:P738)/SQRT(COUNT($P$4:P738))</f>
        <v>#N/A</v>
      </c>
    </row>
    <row r="739" spans="1:18" ht="14.5" x14ac:dyDescent="0.35">
      <c r="A739" s="47">
        <v>736</v>
      </c>
      <c r="B739" s="48">
        <f t="shared" ca="1" si="88"/>
        <v>0.43101527839507525</v>
      </c>
      <c r="C739" s="49">
        <f ca="1">RANDBETWEEN(0,VLOOKUP($B739,IBusJSQ!$E$6:$G$24,3,TRUE))</f>
        <v>3</v>
      </c>
      <c r="D739" s="44">
        <f ca="1">RANDBETWEEN(0,VLOOKUP($B739,ItrainJSQ!$F$5:$G$9,2,TRUE))</f>
        <v>2</v>
      </c>
      <c r="E739" s="44" t="e">
        <f ca="1">RANDBETWEEN(0,VLOOKUP($B739,ItrainNP!$G$11:$G$16,2,TRUE))</f>
        <v>#N/A</v>
      </c>
      <c r="F739" s="44">
        <f t="shared" ca="1" si="89"/>
        <v>27</v>
      </c>
      <c r="G739" s="44">
        <f t="shared" ca="1" si="90"/>
        <v>7</v>
      </c>
      <c r="H739" s="44">
        <f t="shared" ca="1" si="91"/>
        <v>5</v>
      </c>
      <c r="I739" s="50">
        <f t="shared" ca="1" si="92"/>
        <v>0.45184861172840857</v>
      </c>
      <c r="J739" s="50" t="e">
        <f t="shared" ca="1" si="93"/>
        <v>#N/A</v>
      </c>
      <c r="K739" s="52">
        <f t="shared" ca="1" si="94"/>
        <v>29.999999999999972</v>
      </c>
      <c r="L739" s="52" t="e">
        <f t="shared" ca="1" si="95"/>
        <v>#N/A</v>
      </c>
      <c r="M739" s="44">
        <f ca="1">AVERAGE($K$4:K739)</f>
        <v>31.961956521739136</v>
      </c>
      <c r="N739" s="44">
        <f ca="1">M739 + 1.96 * _xlfn.STDEV.P($M$4:M739)/SQRT(COUNT($M$4:M739))</f>
        <v>31.987911257168165</v>
      </c>
      <c r="O739" s="44">
        <f ca="1">M739 - 1.96 * _xlfn.STDEV.P($M$4:M739)/SQRT(COUNT($M$4:M739))</f>
        <v>31.936001786310108</v>
      </c>
      <c r="P739" s="44" t="e">
        <f ca="1">AVERAGE($L$4:L739)</f>
        <v>#N/A</v>
      </c>
      <c r="Q739" s="44" t="e">
        <f ca="1">P739 + 1.96 * _xlfn.STDEV.P($P$4:P739)/SQRT(COUNT($P$4:P739))</f>
        <v>#N/A</v>
      </c>
      <c r="R739" s="44" t="e">
        <f ca="1">P739 - 1.96 * _xlfn.STDEV.P($P$4:P739)/SQRT(COUNT($P$4:P739))</f>
        <v>#N/A</v>
      </c>
    </row>
    <row r="740" spans="1:18" ht="14.5" x14ac:dyDescent="0.35">
      <c r="A740" s="47">
        <v>737</v>
      </c>
      <c r="B740" s="48">
        <f t="shared" ca="1" si="88"/>
        <v>0.90119941929283076</v>
      </c>
      <c r="C740" s="49">
        <f ca="1">RANDBETWEEN(0,VLOOKUP($B740,IBusJSQ!$E$6:$G$24,3,TRUE))</f>
        <v>9</v>
      </c>
      <c r="D740" s="44">
        <f ca="1">RANDBETWEEN(0,VLOOKUP($B740,ItrainJSQ!$F$5:$G$9,2,TRUE))</f>
        <v>23032</v>
      </c>
      <c r="E740" s="44" t="e">
        <f ca="1">RANDBETWEEN(0,VLOOKUP($B740,ItrainNP!$G$11:$G$16,2,TRUE))</f>
        <v>#N/A</v>
      </c>
      <c r="F740" s="44">
        <f t="shared" ca="1" si="89"/>
        <v>25</v>
      </c>
      <c r="G740" s="44">
        <f t="shared" ca="1" si="90"/>
        <v>8</v>
      </c>
      <c r="H740" s="44">
        <f t="shared" ca="1" si="91"/>
        <v>5</v>
      </c>
      <c r="I740" s="50">
        <f t="shared" ca="1" si="92"/>
        <v>0.9248105304039419</v>
      </c>
      <c r="J740" s="50" t="e">
        <f t="shared" ca="1" si="93"/>
        <v>#N/A</v>
      </c>
      <c r="K740" s="52">
        <f t="shared" ca="1" si="94"/>
        <v>34.000000000000043</v>
      </c>
      <c r="L740" s="52" t="e">
        <f t="shared" ca="1" si="95"/>
        <v>#N/A</v>
      </c>
      <c r="M740" s="44">
        <f ca="1">AVERAGE($K$4:K740)</f>
        <v>31.964721845318866</v>
      </c>
      <c r="N740" s="44">
        <f ca="1">M740 + 1.96 * _xlfn.STDEV.P($M$4:M740)/SQRT(COUNT($M$4:M740))</f>
        <v>31.990651893849254</v>
      </c>
      <c r="O740" s="44">
        <f ca="1">M740 - 1.96 * _xlfn.STDEV.P($M$4:M740)/SQRT(COUNT($M$4:M740))</f>
        <v>31.938791796788479</v>
      </c>
      <c r="P740" s="44" t="e">
        <f ca="1">AVERAGE($L$4:L740)</f>
        <v>#N/A</v>
      </c>
      <c r="Q740" s="44" t="e">
        <f ca="1">P740 + 1.96 * _xlfn.STDEV.P($P$4:P740)/SQRT(COUNT($P$4:P740))</f>
        <v>#N/A</v>
      </c>
      <c r="R740" s="44" t="e">
        <f ca="1">P740 - 1.96 * _xlfn.STDEV.P($P$4:P740)/SQRT(COUNT($P$4:P740))</f>
        <v>#N/A</v>
      </c>
    </row>
    <row r="741" spans="1:18" ht="14.5" x14ac:dyDescent="0.35">
      <c r="A741" s="47">
        <v>738</v>
      </c>
      <c r="B741" s="48">
        <f t="shared" ca="1" si="88"/>
        <v>0.40388241037153927</v>
      </c>
      <c r="C741" s="49">
        <f ca="1">RANDBETWEEN(0,VLOOKUP($B741,IBusJSQ!$E$6:$G$24,3,TRUE))</f>
        <v>3</v>
      </c>
      <c r="D741" s="44">
        <f ca="1">RANDBETWEEN(0,VLOOKUP($B741,ItrainJSQ!$F$5:$G$9,2,TRUE))</f>
        <v>0</v>
      </c>
      <c r="E741" s="44" t="e">
        <f ca="1">RANDBETWEEN(0,VLOOKUP($B741,ItrainNP!$G$11:$G$16,2,TRUE))</f>
        <v>#N/A</v>
      </c>
      <c r="F741" s="44">
        <f t="shared" ca="1" si="89"/>
        <v>27</v>
      </c>
      <c r="G741" s="44">
        <f t="shared" ca="1" si="90"/>
        <v>7</v>
      </c>
      <c r="H741" s="44">
        <f t="shared" ca="1" si="91"/>
        <v>4</v>
      </c>
      <c r="I741" s="50">
        <f t="shared" ca="1" si="92"/>
        <v>0.42471574370487258</v>
      </c>
      <c r="J741" s="50" t="e">
        <f t="shared" ca="1" si="93"/>
        <v>#N/A</v>
      </c>
      <c r="K741" s="52">
        <f t="shared" ca="1" si="94"/>
        <v>29.999999999999972</v>
      </c>
      <c r="L741" s="52" t="e">
        <f t="shared" ca="1" si="95"/>
        <v>#N/A</v>
      </c>
      <c r="M741" s="44">
        <f ca="1">AVERAGE($K$4:K741)</f>
        <v>31.962059620596211</v>
      </c>
      <c r="N741" s="44">
        <f ca="1">M741 + 1.96 * _xlfn.STDEV.P($M$4:M741)/SQRT(COUNT($M$4:M741))</f>
        <v>31.987965218329894</v>
      </c>
      <c r="O741" s="44">
        <f ca="1">M741 - 1.96 * _xlfn.STDEV.P($M$4:M741)/SQRT(COUNT($M$4:M741))</f>
        <v>31.936154022862528</v>
      </c>
      <c r="P741" s="44" t="e">
        <f ca="1">AVERAGE($L$4:L741)</f>
        <v>#N/A</v>
      </c>
      <c r="Q741" s="44" t="e">
        <f ca="1">P741 + 1.96 * _xlfn.STDEV.P($P$4:P741)/SQRT(COUNT($P$4:P741))</f>
        <v>#N/A</v>
      </c>
      <c r="R741" s="44" t="e">
        <f ca="1">P741 - 1.96 * _xlfn.STDEV.P($P$4:P741)/SQRT(COUNT($P$4:P741))</f>
        <v>#N/A</v>
      </c>
    </row>
    <row r="742" spans="1:18" ht="14.5" x14ac:dyDescent="0.35">
      <c r="A742" s="47">
        <v>739</v>
      </c>
      <c r="B742" s="48">
        <f t="shared" ca="1" si="88"/>
        <v>0.51555293031058302</v>
      </c>
      <c r="C742" s="49">
        <f ca="1">RANDBETWEEN(0,VLOOKUP($B742,IBusJSQ!$E$6:$G$24,3,TRUE))</f>
        <v>7</v>
      </c>
      <c r="D742" s="44">
        <f ca="1">RANDBETWEEN(0,VLOOKUP($B742,ItrainJSQ!$F$5:$G$9,2,TRUE))</f>
        <v>0</v>
      </c>
      <c r="E742" s="44" t="e">
        <f ca="1">RANDBETWEEN(0,VLOOKUP($B742,ItrainNP!$G$11:$G$16,2,TRUE))</f>
        <v>#N/A</v>
      </c>
      <c r="F742" s="44">
        <f t="shared" ca="1" si="89"/>
        <v>26</v>
      </c>
      <c r="G742" s="44">
        <f t="shared" ca="1" si="90"/>
        <v>7</v>
      </c>
      <c r="H742" s="44">
        <f t="shared" ca="1" si="91"/>
        <v>5</v>
      </c>
      <c r="I742" s="50">
        <f t="shared" ca="1" si="92"/>
        <v>0.53846959697724972</v>
      </c>
      <c r="J742" s="50" t="e">
        <f t="shared" ca="1" si="93"/>
        <v>#N/A</v>
      </c>
      <c r="K742" s="52">
        <f t="shared" ca="1" si="94"/>
        <v>33.000000000000043</v>
      </c>
      <c r="L742" s="52" t="e">
        <f t="shared" ca="1" si="95"/>
        <v>#N/A</v>
      </c>
      <c r="M742" s="44">
        <f ca="1">AVERAGE($K$4:K742)</f>
        <v>31.963464140730721</v>
      </c>
      <c r="N742" s="44">
        <f ca="1">M742 + 1.96 * _xlfn.STDEV.P($M$4:M742)/SQRT(COUNT($M$4:M742))</f>
        <v>31.989345214131596</v>
      </c>
      <c r="O742" s="44">
        <f ca="1">M742 - 1.96 * _xlfn.STDEV.P($M$4:M742)/SQRT(COUNT($M$4:M742))</f>
        <v>31.937583067329847</v>
      </c>
      <c r="P742" s="44" t="e">
        <f ca="1">AVERAGE($L$4:L742)</f>
        <v>#N/A</v>
      </c>
      <c r="Q742" s="44" t="e">
        <f ca="1">P742 + 1.96 * _xlfn.STDEV.P($P$4:P742)/SQRT(COUNT($P$4:P742))</f>
        <v>#N/A</v>
      </c>
      <c r="R742" s="44" t="e">
        <f ca="1">P742 - 1.96 * _xlfn.STDEV.P($P$4:P742)/SQRT(COUNT($P$4:P742))</f>
        <v>#N/A</v>
      </c>
    </row>
    <row r="743" spans="1:18" ht="14.5" x14ac:dyDescent="0.35">
      <c r="A743" s="47">
        <v>740</v>
      </c>
      <c r="B743" s="48">
        <f t="shared" ca="1" si="88"/>
        <v>0.39347996836015209</v>
      </c>
      <c r="C743" s="49">
        <f ca="1">RANDBETWEEN(0,VLOOKUP($B743,IBusJSQ!$E$6:$G$24,3,TRUE))</f>
        <v>6</v>
      </c>
      <c r="D743" s="44">
        <f ca="1">RANDBETWEEN(0,VLOOKUP($B743,ItrainJSQ!$F$5:$G$9,2,TRUE))</f>
        <v>2</v>
      </c>
      <c r="E743" s="44" t="e">
        <f ca="1">RANDBETWEEN(0,VLOOKUP($B743,ItrainNP!$G$11:$G$16,2,TRUE))</f>
        <v>#N/A</v>
      </c>
      <c r="F743" s="44">
        <f t="shared" ca="1" si="89"/>
        <v>24</v>
      </c>
      <c r="G743" s="44">
        <f t="shared" ca="1" si="90"/>
        <v>7</v>
      </c>
      <c r="H743" s="44">
        <f t="shared" ca="1" si="91"/>
        <v>5</v>
      </c>
      <c r="I743" s="50">
        <f t="shared" ca="1" si="92"/>
        <v>0.4143133016934854</v>
      </c>
      <c r="J743" s="50" t="e">
        <f t="shared" ca="1" si="93"/>
        <v>#N/A</v>
      </c>
      <c r="K743" s="52">
        <f t="shared" ca="1" si="94"/>
        <v>29.999999999999972</v>
      </c>
      <c r="L743" s="52" t="e">
        <f t="shared" ca="1" si="95"/>
        <v>#N/A</v>
      </c>
      <c r="M743" s="44">
        <f ca="1">AVERAGE($K$4:K743)</f>
        <v>31.960810810810816</v>
      </c>
      <c r="N743" s="44">
        <f ca="1">M743 + 1.96 * _xlfn.STDEV.P($M$4:M743)/SQRT(COUNT($M$4:M743))</f>
        <v>31.986667594401158</v>
      </c>
      <c r="O743" s="44">
        <f ca="1">M743 - 1.96 * _xlfn.STDEV.P($M$4:M743)/SQRT(COUNT($M$4:M743))</f>
        <v>31.934954027220474</v>
      </c>
      <c r="P743" s="44" t="e">
        <f ca="1">AVERAGE($L$4:L743)</f>
        <v>#N/A</v>
      </c>
      <c r="Q743" s="44" t="e">
        <f ca="1">P743 + 1.96 * _xlfn.STDEV.P($P$4:P743)/SQRT(COUNT($P$4:P743))</f>
        <v>#N/A</v>
      </c>
      <c r="R743" s="44" t="e">
        <f ca="1">P743 - 1.96 * _xlfn.STDEV.P($P$4:P743)/SQRT(COUNT($P$4:P743))</f>
        <v>#N/A</v>
      </c>
    </row>
    <row r="744" spans="1:18" ht="14.5" x14ac:dyDescent="0.35">
      <c r="A744" s="47">
        <v>741</v>
      </c>
      <c r="B744" s="48">
        <f t="shared" ca="1" si="88"/>
        <v>0.7324684375485826</v>
      </c>
      <c r="C744" s="49">
        <f ca="1">RANDBETWEEN(0,VLOOKUP($B744,IBusJSQ!$E$6:$G$24,3,TRUE))</f>
        <v>4</v>
      </c>
      <c r="D744" s="44">
        <f ca="1">RANDBETWEEN(0,VLOOKUP($B744,ItrainJSQ!$F$5:$G$9,2,TRUE))</f>
        <v>16068</v>
      </c>
      <c r="E744" s="44" t="e">
        <f ca="1">RANDBETWEEN(0,VLOOKUP($B744,ItrainNP!$G$11:$G$16,2,TRUE))</f>
        <v>#N/A</v>
      </c>
      <c r="F744" s="44">
        <f t="shared" ca="1" si="89"/>
        <v>26</v>
      </c>
      <c r="G744" s="44">
        <f t="shared" ca="1" si="90"/>
        <v>8</v>
      </c>
      <c r="H744" s="44">
        <f t="shared" ca="1" si="91"/>
        <v>4</v>
      </c>
      <c r="I744" s="50">
        <f t="shared" ca="1" si="92"/>
        <v>0.75330177088191597</v>
      </c>
      <c r="J744" s="50" t="e">
        <f t="shared" ca="1" si="93"/>
        <v>#N/A</v>
      </c>
      <c r="K744" s="52">
        <f t="shared" ca="1" si="94"/>
        <v>30.000000000000053</v>
      </c>
      <c r="L744" s="52" t="e">
        <f t="shared" ca="1" si="95"/>
        <v>#N/A</v>
      </c>
      <c r="M744" s="44">
        <f ca="1">AVERAGE($K$4:K744)</f>
        <v>31.958164642375174</v>
      </c>
      <c r="N744" s="44">
        <f ca="1">M744 + 1.96 * _xlfn.STDEV.P($M$4:M744)/SQRT(COUNT($M$4:M744))</f>
        <v>31.983997370176922</v>
      </c>
      <c r="O744" s="44">
        <f ca="1">M744 - 1.96 * _xlfn.STDEV.P($M$4:M744)/SQRT(COUNT($M$4:M744))</f>
        <v>31.932331914573425</v>
      </c>
      <c r="P744" s="44" t="e">
        <f ca="1">AVERAGE($L$4:L744)</f>
        <v>#N/A</v>
      </c>
      <c r="Q744" s="44" t="e">
        <f ca="1">P744 + 1.96 * _xlfn.STDEV.P($P$4:P744)/SQRT(COUNT($P$4:P744))</f>
        <v>#N/A</v>
      </c>
      <c r="R744" s="44" t="e">
        <f ca="1">P744 - 1.96 * _xlfn.STDEV.P($P$4:P744)/SQRT(COUNT($P$4:P744))</f>
        <v>#N/A</v>
      </c>
    </row>
    <row r="745" spans="1:18" ht="14.5" x14ac:dyDescent="0.35">
      <c r="A745" s="47">
        <v>742</v>
      </c>
      <c r="B745" s="48">
        <f t="shared" ca="1" si="88"/>
        <v>0.5479457379107403</v>
      </c>
      <c r="C745" s="49">
        <f ca="1">RANDBETWEEN(0,VLOOKUP($B745,IBusJSQ!$E$6:$G$24,3,TRUE))</f>
        <v>6</v>
      </c>
      <c r="D745" s="44">
        <f ca="1">RANDBETWEEN(0,VLOOKUP($B745,ItrainJSQ!$F$5:$G$9,2,TRUE))</f>
        <v>4</v>
      </c>
      <c r="E745" s="44" t="e">
        <f ca="1">RANDBETWEEN(0,VLOOKUP($B745,ItrainNP!$G$11:$G$16,2,TRUE))</f>
        <v>#N/A</v>
      </c>
      <c r="F745" s="44">
        <f t="shared" ca="1" si="89"/>
        <v>27</v>
      </c>
      <c r="G745" s="44">
        <f t="shared" ca="1" si="90"/>
        <v>7</v>
      </c>
      <c r="H745" s="44">
        <f t="shared" ca="1" si="91"/>
        <v>5</v>
      </c>
      <c r="I745" s="50">
        <f t="shared" ca="1" si="92"/>
        <v>0.570862404577407</v>
      </c>
      <c r="J745" s="50" t="e">
        <f t="shared" ca="1" si="93"/>
        <v>#N/A</v>
      </c>
      <c r="K745" s="52">
        <f t="shared" ca="1" si="94"/>
        <v>33.000000000000043</v>
      </c>
      <c r="L745" s="52" t="e">
        <f t="shared" ca="1" si="95"/>
        <v>#N/A</v>
      </c>
      <c r="M745" s="44">
        <f ca="1">AVERAGE($K$4:K745)</f>
        <v>31.959568733153645</v>
      </c>
      <c r="N745" s="44">
        <f ca="1">M745 + 1.96 * _xlfn.STDEV.P($M$4:M745)/SQRT(COUNT($M$4:M745))</f>
        <v>31.985377329410124</v>
      </c>
      <c r="O745" s="44">
        <f ca="1">M745 - 1.96 * _xlfn.STDEV.P($M$4:M745)/SQRT(COUNT($M$4:M745))</f>
        <v>31.933760136897167</v>
      </c>
      <c r="P745" s="44" t="e">
        <f ca="1">AVERAGE($L$4:L745)</f>
        <v>#N/A</v>
      </c>
      <c r="Q745" s="44" t="e">
        <f ca="1">P745 + 1.96 * _xlfn.STDEV.P($P$4:P745)/SQRT(COUNT($P$4:P745))</f>
        <v>#N/A</v>
      </c>
      <c r="R745" s="44" t="e">
        <f ca="1">P745 - 1.96 * _xlfn.STDEV.P($P$4:P745)/SQRT(COUNT($P$4:P745))</f>
        <v>#N/A</v>
      </c>
    </row>
    <row r="746" spans="1:18" ht="14.5" x14ac:dyDescent="0.35">
      <c r="A746" s="47">
        <v>743</v>
      </c>
      <c r="B746" s="48">
        <f t="shared" ca="1" si="88"/>
        <v>0.73481907101672173</v>
      </c>
      <c r="C746" s="49">
        <f ca="1">RANDBETWEEN(0,VLOOKUP($B746,IBusJSQ!$E$6:$G$24,3,TRUE))</f>
        <v>6</v>
      </c>
      <c r="D746" s="44">
        <f ca="1">RANDBETWEEN(0,VLOOKUP($B746,ItrainJSQ!$F$5:$G$9,2,TRUE))</f>
        <v>16843</v>
      </c>
      <c r="E746" s="44" t="e">
        <f ca="1">RANDBETWEEN(0,VLOOKUP($B746,ItrainNP!$G$11:$G$16,2,TRUE))</f>
        <v>#N/A</v>
      </c>
      <c r="F746" s="44">
        <f t="shared" ca="1" si="89"/>
        <v>26</v>
      </c>
      <c r="G746" s="44">
        <f t="shared" ca="1" si="90"/>
        <v>8</v>
      </c>
      <c r="H746" s="44">
        <f t="shared" ca="1" si="91"/>
        <v>4</v>
      </c>
      <c r="I746" s="50">
        <f t="shared" ca="1" si="92"/>
        <v>0.75704129323894398</v>
      </c>
      <c r="J746" s="50" t="e">
        <f t="shared" ca="1" si="93"/>
        <v>#N/A</v>
      </c>
      <c r="K746" s="52">
        <f t="shared" ca="1" si="94"/>
        <v>32.000000000000043</v>
      </c>
      <c r="L746" s="52" t="e">
        <f t="shared" ca="1" si="95"/>
        <v>#N/A</v>
      </c>
      <c r="M746" s="44">
        <f ca="1">AVERAGE($K$4:K746)</f>
        <v>31.959623149394353</v>
      </c>
      <c r="N746" s="44">
        <f ca="1">M746 + 1.96 * _xlfn.STDEV.P($M$4:M746)/SQRT(COUNT($M$4:M746))</f>
        <v>31.985407641827425</v>
      </c>
      <c r="O746" s="44">
        <f ca="1">M746 - 1.96 * _xlfn.STDEV.P($M$4:M746)/SQRT(COUNT($M$4:M746))</f>
        <v>31.933838656961282</v>
      </c>
      <c r="P746" s="44" t="e">
        <f ca="1">AVERAGE($L$4:L746)</f>
        <v>#N/A</v>
      </c>
      <c r="Q746" s="44" t="e">
        <f ca="1">P746 + 1.96 * _xlfn.STDEV.P($P$4:P746)/SQRT(COUNT($P$4:P746))</f>
        <v>#N/A</v>
      </c>
      <c r="R746" s="44" t="e">
        <f ca="1">P746 - 1.96 * _xlfn.STDEV.P($P$4:P746)/SQRT(COUNT($P$4:P746))</f>
        <v>#N/A</v>
      </c>
    </row>
    <row r="747" spans="1:18" ht="14.5" x14ac:dyDescent="0.35">
      <c r="A747" s="47">
        <v>744</v>
      </c>
      <c r="B747" s="48">
        <f t="shared" ca="1" si="88"/>
        <v>0.82422320681283989</v>
      </c>
      <c r="C747" s="49">
        <f ca="1">RANDBETWEEN(0,VLOOKUP($B747,IBusJSQ!$E$6:$G$24,3,TRUE))</f>
        <v>15</v>
      </c>
      <c r="D747" s="44">
        <f ca="1">RANDBETWEEN(0,VLOOKUP($B747,ItrainJSQ!$F$5:$G$9,2,TRUE))</f>
        <v>23280</v>
      </c>
      <c r="E747" s="44" t="e">
        <f ca="1">RANDBETWEEN(0,VLOOKUP($B747,ItrainNP!$G$11:$G$16,2,TRUE))</f>
        <v>#N/A</v>
      </c>
      <c r="F747" s="44">
        <f t="shared" ca="1" si="89"/>
        <v>29</v>
      </c>
      <c r="G747" s="44">
        <f t="shared" ca="1" si="90"/>
        <v>8</v>
      </c>
      <c r="H747" s="44">
        <f t="shared" ca="1" si="91"/>
        <v>5</v>
      </c>
      <c r="I747" s="50">
        <f t="shared" ca="1" si="92"/>
        <v>0.85477876236839545</v>
      </c>
      <c r="J747" s="50" t="e">
        <f t="shared" ca="1" si="93"/>
        <v>#N/A</v>
      </c>
      <c r="K747" s="52">
        <f t="shared" ca="1" si="94"/>
        <v>44</v>
      </c>
      <c r="L747" s="52" t="e">
        <f t="shared" ca="1" si="95"/>
        <v>#N/A</v>
      </c>
      <c r="M747" s="44">
        <f ca="1">AVERAGE($K$4:K747)</f>
        <v>31.975806451612907</v>
      </c>
      <c r="N747" s="44">
        <f ca="1">M747 + 1.96 * _xlfn.STDEV.P($M$4:M747)/SQRT(COUNT($M$4:M747))</f>
        <v>32.001565686111917</v>
      </c>
      <c r="O747" s="44">
        <f ca="1">M747 - 1.96 * _xlfn.STDEV.P($M$4:M747)/SQRT(COUNT($M$4:M747))</f>
        <v>31.950047217113895</v>
      </c>
      <c r="P747" s="44" t="e">
        <f ca="1">AVERAGE($L$4:L747)</f>
        <v>#N/A</v>
      </c>
      <c r="Q747" s="44" t="e">
        <f ca="1">P747 + 1.96 * _xlfn.STDEV.P($P$4:P747)/SQRT(COUNT($P$4:P747))</f>
        <v>#N/A</v>
      </c>
      <c r="R747" s="44" t="e">
        <f ca="1">P747 - 1.96 * _xlfn.STDEV.P($P$4:P747)/SQRT(COUNT($P$4:P747))</f>
        <v>#N/A</v>
      </c>
    </row>
    <row r="748" spans="1:18" ht="14.5" x14ac:dyDescent="0.35">
      <c r="A748" s="47">
        <v>745</v>
      </c>
      <c r="B748" s="48">
        <f t="shared" ca="1" si="88"/>
        <v>0.661105269606173</v>
      </c>
      <c r="C748" s="49">
        <f ca="1">RANDBETWEEN(0,VLOOKUP($B748,IBusJSQ!$E$6:$G$24,3,TRUE))</f>
        <v>7</v>
      </c>
      <c r="D748" s="44">
        <f ca="1">RANDBETWEEN(0,VLOOKUP($B748,ItrainJSQ!$F$5:$G$9,2,TRUE))</f>
        <v>2</v>
      </c>
      <c r="E748" s="44" t="e">
        <f ca="1">RANDBETWEEN(0,VLOOKUP($B748,ItrainNP!$G$11:$G$16,2,TRUE))</f>
        <v>#N/A</v>
      </c>
      <c r="F748" s="44">
        <f t="shared" ca="1" si="89"/>
        <v>29</v>
      </c>
      <c r="G748" s="44">
        <f t="shared" ca="1" si="90"/>
        <v>8</v>
      </c>
      <c r="H748" s="44">
        <f t="shared" ca="1" si="91"/>
        <v>5</v>
      </c>
      <c r="I748" s="50">
        <f t="shared" ca="1" si="92"/>
        <v>0.68610526960617302</v>
      </c>
      <c r="J748" s="50" t="e">
        <f t="shared" ca="1" si="93"/>
        <v>#N/A</v>
      </c>
      <c r="K748" s="52">
        <f t="shared" ca="1" si="94"/>
        <v>36.000000000000028</v>
      </c>
      <c r="L748" s="52" t="e">
        <f t="shared" ca="1" si="95"/>
        <v>#N/A</v>
      </c>
      <c r="M748" s="44">
        <f ca="1">AVERAGE($K$4:K748)</f>
        <v>31.98120805369128</v>
      </c>
      <c r="N748" s="44">
        <f ca="1">M748 + 1.96 * _xlfn.STDEV.P($M$4:M748)/SQRT(COUNT($M$4:M748))</f>
        <v>32.006941690431724</v>
      </c>
      <c r="O748" s="44">
        <f ca="1">M748 - 1.96 * _xlfn.STDEV.P($M$4:M748)/SQRT(COUNT($M$4:M748))</f>
        <v>31.955474416950835</v>
      </c>
      <c r="P748" s="44" t="e">
        <f ca="1">AVERAGE($L$4:L748)</f>
        <v>#N/A</v>
      </c>
      <c r="Q748" s="44" t="e">
        <f ca="1">P748 + 1.96 * _xlfn.STDEV.P($P$4:P748)/SQRT(COUNT($P$4:P748))</f>
        <v>#N/A</v>
      </c>
      <c r="R748" s="44" t="e">
        <f ca="1">P748 - 1.96 * _xlfn.STDEV.P($P$4:P748)/SQRT(COUNT($P$4:P748))</f>
        <v>#N/A</v>
      </c>
    </row>
    <row r="749" spans="1:18" ht="14.5" x14ac:dyDescent="0.35">
      <c r="A749" s="47">
        <v>746</v>
      </c>
      <c r="B749" s="48">
        <f t="shared" ca="1" si="88"/>
        <v>0.45395841010966709</v>
      </c>
      <c r="C749" s="49">
        <f ca="1">RANDBETWEEN(0,VLOOKUP($B749,IBusJSQ!$E$6:$G$24,3,TRUE))</f>
        <v>7</v>
      </c>
      <c r="D749" s="44">
        <f ca="1">RANDBETWEEN(0,VLOOKUP($B749,ItrainJSQ!$F$5:$G$9,2,TRUE))</f>
        <v>0</v>
      </c>
      <c r="E749" s="44" t="e">
        <f ca="1">RANDBETWEEN(0,VLOOKUP($B749,ItrainNP!$G$11:$G$16,2,TRUE))</f>
        <v>#N/A</v>
      </c>
      <c r="F749" s="44">
        <f t="shared" ca="1" si="89"/>
        <v>24</v>
      </c>
      <c r="G749" s="44">
        <f t="shared" ca="1" si="90"/>
        <v>8</v>
      </c>
      <c r="H749" s="44">
        <f t="shared" ca="1" si="91"/>
        <v>5</v>
      </c>
      <c r="I749" s="50">
        <f t="shared" ca="1" si="92"/>
        <v>0.47548618788744484</v>
      </c>
      <c r="J749" s="50" t="e">
        <f t="shared" ca="1" si="93"/>
        <v>#N/A</v>
      </c>
      <c r="K749" s="52">
        <f t="shared" ca="1" si="94"/>
        <v>30.999999999999972</v>
      </c>
      <c r="L749" s="52" t="e">
        <f t="shared" ca="1" si="95"/>
        <v>#N/A</v>
      </c>
      <c r="M749" s="44">
        <f ca="1">AVERAGE($K$4:K749)</f>
        <v>31.979892761394108</v>
      </c>
      <c r="N749" s="44">
        <f ca="1">M749 + 1.96 * _xlfn.STDEV.P($M$4:M749)/SQRT(COUNT($M$4:M749))</f>
        <v>32.00560093314391</v>
      </c>
      <c r="O749" s="44">
        <f ca="1">M749 - 1.96 * _xlfn.STDEV.P($M$4:M749)/SQRT(COUNT($M$4:M749))</f>
        <v>31.954184589644306</v>
      </c>
      <c r="P749" s="44" t="e">
        <f ca="1">AVERAGE($L$4:L749)</f>
        <v>#N/A</v>
      </c>
      <c r="Q749" s="44" t="e">
        <f ca="1">P749 + 1.96 * _xlfn.STDEV.P($P$4:P749)/SQRT(COUNT($P$4:P749))</f>
        <v>#N/A</v>
      </c>
      <c r="R749" s="44" t="e">
        <f ca="1">P749 - 1.96 * _xlfn.STDEV.P($P$4:P749)/SQRT(COUNT($P$4:P749))</f>
        <v>#N/A</v>
      </c>
    </row>
    <row r="750" spans="1:18" ht="14.5" x14ac:dyDescent="0.35">
      <c r="A750" s="47">
        <v>747</v>
      </c>
      <c r="B750" s="48">
        <f t="shared" ca="1" si="88"/>
        <v>0.33853571318635256</v>
      </c>
      <c r="C750" s="49">
        <f ca="1">RANDBETWEEN(0,VLOOKUP($B750,IBusJSQ!$E$6:$G$24,3,TRUE))</f>
        <v>6</v>
      </c>
      <c r="D750" s="44">
        <f ca="1">RANDBETWEEN(0,VLOOKUP($B750,ItrainJSQ!$F$5:$G$9,2,TRUE))</f>
        <v>4</v>
      </c>
      <c r="E750" s="44" t="e">
        <f ca="1">RANDBETWEEN(0,VLOOKUP($B750,ItrainNP!$G$11:$G$16,2,TRUE))</f>
        <v>#N/A</v>
      </c>
      <c r="F750" s="44">
        <f t="shared" ca="1" si="89"/>
        <v>26</v>
      </c>
      <c r="G750" s="44">
        <f t="shared" ca="1" si="90"/>
        <v>7</v>
      </c>
      <c r="H750" s="44">
        <f t="shared" ca="1" si="91"/>
        <v>4</v>
      </c>
      <c r="I750" s="50">
        <f t="shared" ca="1" si="92"/>
        <v>0.36075793540857476</v>
      </c>
      <c r="J750" s="50" t="e">
        <f t="shared" ca="1" si="93"/>
        <v>#N/A</v>
      </c>
      <c r="K750" s="52">
        <f t="shared" ca="1" si="94"/>
        <v>31.999999999999964</v>
      </c>
      <c r="L750" s="52" t="e">
        <f t="shared" ca="1" si="95"/>
        <v>#N/A</v>
      </c>
      <c r="M750" s="44">
        <f ca="1">AVERAGE($K$4:K750)</f>
        <v>31.979919678714865</v>
      </c>
      <c r="N750" s="44">
        <f ca="1">M750 + 1.96 * _xlfn.STDEV.P($M$4:M750)/SQRT(COUNT($M$4:M750))</f>
        <v>32.005602424486312</v>
      </c>
      <c r="O750" s="44">
        <f ca="1">M750 - 1.96 * _xlfn.STDEV.P($M$4:M750)/SQRT(COUNT($M$4:M750))</f>
        <v>31.954236932943417</v>
      </c>
      <c r="P750" s="44" t="e">
        <f ca="1">AVERAGE($L$4:L750)</f>
        <v>#N/A</v>
      </c>
      <c r="Q750" s="44" t="e">
        <f ca="1">P750 + 1.96 * _xlfn.STDEV.P($P$4:P750)/SQRT(COUNT($P$4:P750))</f>
        <v>#N/A</v>
      </c>
      <c r="R750" s="44" t="e">
        <f ca="1">P750 - 1.96 * _xlfn.STDEV.P($P$4:P750)/SQRT(COUNT($P$4:P750))</f>
        <v>#N/A</v>
      </c>
    </row>
    <row r="751" spans="1:18" ht="14.5" x14ac:dyDescent="0.35">
      <c r="A751" s="47">
        <v>748</v>
      </c>
      <c r="B751" s="48">
        <f t="shared" ca="1" si="88"/>
        <v>0.53788107406721408</v>
      </c>
      <c r="C751" s="49">
        <f ca="1">RANDBETWEEN(0,VLOOKUP($B751,IBusJSQ!$E$6:$G$24,3,TRUE))</f>
        <v>0</v>
      </c>
      <c r="D751" s="44">
        <f ca="1">RANDBETWEEN(0,VLOOKUP($B751,ItrainJSQ!$F$5:$G$9,2,TRUE))</f>
        <v>2</v>
      </c>
      <c r="E751" s="44" t="e">
        <f ca="1">RANDBETWEEN(0,VLOOKUP($B751,ItrainNP!$G$11:$G$16,2,TRUE))</f>
        <v>#N/A</v>
      </c>
      <c r="F751" s="44">
        <f t="shared" ca="1" si="89"/>
        <v>27</v>
      </c>
      <c r="G751" s="44">
        <f t="shared" ca="1" si="90"/>
        <v>7</v>
      </c>
      <c r="H751" s="44">
        <f t="shared" ca="1" si="91"/>
        <v>4</v>
      </c>
      <c r="I751" s="50">
        <f t="shared" ca="1" si="92"/>
        <v>0.55663107406721413</v>
      </c>
      <c r="J751" s="50" t="e">
        <f t="shared" ca="1" si="93"/>
        <v>#N/A</v>
      </c>
      <c r="K751" s="52">
        <f t="shared" ca="1" si="94"/>
        <v>27.000000000000064</v>
      </c>
      <c r="L751" s="52" t="e">
        <f t="shared" ca="1" si="95"/>
        <v>#N/A</v>
      </c>
      <c r="M751" s="44">
        <f ca="1">AVERAGE($K$4:K751)</f>
        <v>31.973262032085568</v>
      </c>
      <c r="N751" s="44">
        <f ca="1">M751 + 1.96 * _xlfn.STDEV.P($M$4:M751)/SQRT(COUNT($M$4:M751))</f>
        <v>31.998919859085834</v>
      </c>
      <c r="O751" s="44">
        <f ca="1">M751 - 1.96 * _xlfn.STDEV.P($M$4:M751)/SQRT(COUNT($M$4:M751))</f>
        <v>31.947604205085302</v>
      </c>
      <c r="P751" s="44" t="e">
        <f ca="1">AVERAGE($L$4:L751)</f>
        <v>#N/A</v>
      </c>
      <c r="Q751" s="44" t="e">
        <f ca="1">P751 + 1.96 * _xlfn.STDEV.P($P$4:P751)/SQRT(COUNT($P$4:P751))</f>
        <v>#N/A</v>
      </c>
      <c r="R751" s="44" t="e">
        <f ca="1">P751 - 1.96 * _xlfn.STDEV.P($P$4:P751)/SQRT(COUNT($P$4:P751))</f>
        <v>#N/A</v>
      </c>
    </row>
    <row r="752" spans="1:18" ht="14.5" x14ac:dyDescent="0.35">
      <c r="A752" s="47">
        <v>749</v>
      </c>
      <c r="B752" s="48">
        <f t="shared" ca="1" si="88"/>
        <v>0.57925662996855443</v>
      </c>
      <c r="C752" s="49">
        <f ca="1">RANDBETWEEN(0,VLOOKUP($B752,IBusJSQ!$E$6:$G$24,3,TRUE))</f>
        <v>1</v>
      </c>
      <c r="D752" s="44">
        <f ca="1">RANDBETWEEN(0,VLOOKUP($B752,ItrainJSQ!$F$5:$G$9,2,TRUE))</f>
        <v>4</v>
      </c>
      <c r="E752" s="44" t="e">
        <f ca="1">RANDBETWEEN(0,VLOOKUP($B752,ItrainNP!$G$11:$G$16,2,TRUE))</f>
        <v>#N/A</v>
      </c>
      <c r="F752" s="44">
        <f t="shared" ca="1" si="89"/>
        <v>29</v>
      </c>
      <c r="G752" s="44">
        <f t="shared" ca="1" si="90"/>
        <v>8</v>
      </c>
      <c r="H752" s="44">
        <f t="shared" ca="1" si="91"/>
        <v>4</v>
      </c>
      <c r="I752" s="50">
        <f t="shared" ca="1" si="92"/>
        <v>0.6000899633018878</v>
      </c>
      <c r="J752" s="50" t="e">
        <f t="shared" ca="1" si="93"/>
        <v>#N/A</v>
      </c>
      <c r="K752" s="52">
        <f t="shared" ca="1" si="94"/>
        <v>30.000000000000053</v>
      </c>
      <c r="L752" s="52" t="e">
        <f t="shared" ca="1" si="95"/>
        <v>#N/A</v>
      </c>
      <c r="M752" s="44">
        <f ca="1">AVERAGE($K$4:K752)</f>
        <v>31.970627503337788</v>
      </c>
      <c r="N752" s="44">
        <f ca="1">M752 + 1.96 * _xlfn.STDEV.P($M$4:M752)/SQRT(COUNT($M$4:M752))</f>
        <v>31.996260636802859</v>
      </c>
      <c r="O752" s="44">
        <f ca="1">M752 - 1.96 * _xlfn.STDEV.P($M$4:M752)/SQRT(COUNT($M$4:M752))</f>
        <v>31.944994369872717</v>
      </c>
      <c r="P752" s="44" t="e">
        <f ca="1">AVERAGE($L$4:L752)</f>
        <v>#N/A</v>
      </c>
      <c r="Q752" s="44" t="e">
        <f ca="1">P752 + 1.96 * _xlfn.STDEV.P($P$4:P752)/SQRT(COUNT($P$4:P752))</f>
        <v>#N/A</v>
      </c>
      <c r="R752" s="44" t="e">
        <f ca="1">P752 - 1.96 * _xlfn.STDEV.P($P$4:P752)/SQRT(COUNT($P$4:P752))</f>
        <v>#N/A</v>
      </c>
    </row>
    <row r="753" spans="1:18" ht="14.5" x14ac:dyDescent="0.35">
      <c r="A753" s="47">
        <v>750</v>
      </c>
      <c r="B753" s="48">
        <f t="shared" ca="1" si="88"/>
        <v>0.47174572478746624</v>
      </c>
      <c r="C753" s="49">
        <f ca="1">RANDBETWEEN(0,VLOOKUP($B753,IBusJSQ!$E$6:$G$24,3,TRUE))</f>
        <v>2</v>
      </c>
      <c r="D753" s="44">
        <f ca="1">RANDBETWEEN(0,VLOOKUP($B753,ItrainJSQ!$F$5:$G$9,2,TRUE))</f>
        <v>1</v>
      </c>
      <c r="E753" s="44" t="e">
        <f ca="1">RANDBETWEEN(0,VLOOKUP($B753,ItrainNP!$G$11:$G$16,2,TRUE))</f>
        <v>#N/A</v>
      </c>
      <c r="F753" s="44">
        <f t="shared" ca="1" si="89"/>
        <v>27</v>
      </c>
      <c r="G753" s="44">
        <f t="shared" ca="1" si="90"/>
        <v>8</v>
      </c>
      <c r="H753" s="44">
        <f t="shared" ca="1" si="91"/>
        <v>5</v>
      </c>
      <c r="I753" s="50">
        <f t="shared" ca="1" si="92"/>
        <v>0.49188461367635511</v>
      </c>
      <c r="J753" s="50" t="e">
        <f t="shared" ca="1" si="93"/>
        <v>#N/A</v>
      </c>
      <c r="K753" s="52">
        <f t="shared" ca="1" si="94"/>
        <v>28.999999999999979</v>
      </c>
      <c r="L753" s="52" t="e">
        <f t="shared" ca="1" si="95"/>
        <v>#N/A</v>
      </c>
      <c r="M753" s="44">
        <f ca="1">AVERAGE($K$4:K753)</f>
        <v>31.966666666666672</v>
      </c>
      <c r="N753" s="44">
        <f ca="1">M753 + 1.96 * _xlfn.STDEV.P($M$4:M753)/SQRT(COUNT($M$4:M753))</f>
        <v>31.99227542756099</v>
      </c>
      <c r="O753" s="44">
        <f ca="1">M753 - 1.96 * _xlfn.STDEV.P($M$4:M753)/SQRT(COUNT($M$4:M753))</f>
        <v>31.941057905772354</v>
      </c>
      <c r="P753" s="44" t="e">
        <f ca="1">AVERAGE($L$4:L753)</f>
        <v>#N/A</v>
      </c>
      <c r="Q753" s="44" t="e">
        <f ca="1">P753 + 1.96 * _xlfn.STDEV.P($P$4:P753)/SQRT(COUNT($P$4:P753))</f>
        <v>#N/A</v>
      </c>
      <c r="R753" s="44" t="e">
        <f ca="1">P753 - 1.96 * _xlfn.STDEV.P($P$4:P753)/SQRT(COUNT($P$4:P753))</f>
        <v>#N/A</v>
      </c>
    </row>
    <row r="754" spans="1:18" ht="14.5" x14ac:dyDescent="0.35">
      <c r="A754" s="47">
        <v>751</v>
      </c>
      <c r="B754" s="48">
        <f t="shared" ca="1" si="88"/>
        <v>0.39550963374653531</v>
      </c>
      <c r="C754" s="49">
        <f ca="1">RANDBETWEEN(0,VLOOKUP($B754,IBusJSQ!$E$6:$G$24,3,TRUE))</f>
        <v>6</v>
      </c>
      <c r="D754" s="44">
        <f ca="1">RANDBETWEEN(0,VLOOKUP($B754,ItrainJSQ!$F$5:$G$9,2,TRUE))</f>
        <v>1</v>
      </c>
      <c r="E754" s="44" t="e">
        <f ca="1">RANDBETWEEN(0,VLOOKUP($B754,ItrainNP!$G$11:$G$16,2,TRUE))</f>
        <v>#N/A</v>
      </c>
      <c r="F754" s="44">
        <f t="shared" ca="1" si="89"/>
        <v>28</v>
      </c>
      <c r="G754" s="44">
        <f t="shared" ca="1" si="90"/>
        <v>7</v>
      </c>
      <c r="H754" s="44">
        <f t="shared" ca="1" si="91"/>
        <v>4</v>
      </c>
      <c r="I754" s="50">
        <f t="shared" ca="1" si="92"/>
        <v>0.41912074485764639</v>
      </c>
      <c r="J754" s="50" t="e">
        <f t="shared" ca="1" si="93"/>
        <v>#N/A</v>
      </c>
      <c r="K754" s="52">
        <f t="shared" ca="1" si="94"/>
        <v>33.999999999999957</v>
      </c>
      <c r="L754" s="52" t="e">
        <f t="shared" ca="1" si="95"/>
        <v>#N/A</v>
      </c>
      <c r="M754" s="44">
        <f ca="1">AVERAGE($K$4:K754)</f>
        <v>31.969374167776301</v>
      </c>
      <c r="N754" s="44">
        <f ca="1">M754 + 1.96 * _xlfn.STDEV.P($M$4:M754)/SQRT(COUNT($M$4:M754))</f>
        <v>31.994958397118189</v>
      </c>
      <c r="O754" s="44">
        <f ca="1">M754 - 1.96 * _xlfn.STDEV.P($M$4:M754)/SQRT(COUNT($M$4:M754))</f>
        <v>31.943789938434414</v>
      </c>
      <c r="P754" s="44" t="e">
        <f ca="1">AVERAGE($L$4:L754)</f>
        <v>#N/A</v>
      </c>
      <c r="Q754" s="44" t="e">
        <f ca="1">P754 + 1.96 * _xlfn.STDEV.P($P$4:P754)/SQRT(COUNT($P$4:P754))</f>
        <v>#N/A</v>
      </c>
      <c r="R754" s="44" t="e">
        <f ca="1">P754 - 1.96 * _xlfn.STDEV.P($P$4:P754)/SQRT(COUNT($P$4:P754))</f>
        <v>#N/A</v>
      </c>
    </row>
    <row r="755" spans="1:18" ht="14.5" x14ac:dyDescent="0.35">
      <c r="A755" s="47">
        <v>752</v>
      </c>
      <c r="B755" s="48">
        <f t="shared" ca="1" si="88"/>
        <v>0.86839798484684461</v>
      </c>
      <c r="C755" s="49">
        <f ca="1">RANDBETWEEN(0,VLOOKUP($B755,IBusJSQ!$E$6:$G$24,3,TRUE))</f>
        <v>15</v>
      </c>
      <c r="D755" s="44">
        <f ca="1">RANDBETWEEN(0,VLOOKUP($B755,ItrainJSQ!$F$5:$G$9,2,TRUE))</f>
        <v>4854</v>
      </c>
      <c r="E755" s="44" t="e">
        <f ca="1">RANDBETWEEN(0,VLOOKUP($B755,ItrainNP!$G$11:$G$16,2,TRUE))</f>
        <v>#N/A</v>
      </c>
      <c r="F755" s="44">
        <f t="shared" ca="1" si="89"/>
        <v>26</v>
      </c>
      <c r="G755" s="44">
        <f t="shared" ca="1" si="90"/>
        <v>7</v>
      </c>
      <c r="H755" s="44">
        <f t="shared" ca="1" si="91"/>
        <v>5</v>
      </c>
      <c r="I755" s="50">
        <f t="shared" ca="1" si="92"/>
        <v>0.89687020706906684</v>
      </c>
      <c r="J755" s="50" t="e">
        <f t="shared" ca="1" si="93"/>
        <v>#N/A</v>
      </c>
      <c r="K755" s="52">
        <f t="shared" ca="1" si="94"/>
        <v>41.000000000000014</v>
      </c>
      <c r="L755" s="52" t="e">
        <f t="shared" ca="1" si="95"/>
        <v>#N/A</v>
      </c>
      <c r="M755" s="44">
        <f ca="1">AVERAGE($K$4:K755)</f>
        <v>31.98138297872341</v>
      </c>
      <c r="N755" s="44">
        <f ca="1">M755 + 1.96 * _xlfn.STDEV.P($M$4:M755)/SQRT(COUNT($M$4:M755))</f>
        <v>32.006941878008966</v>
      </c>
      <c r="O755" s="44">
        <f ca="1">M755 - 1.96 * _xlfn.STDEV.P($M$4:M755)/SQRT(COUNT($M$4:M755))</f>
        <v>31.955824079437853</v>
      </c>
      <c r="P755" s="44" t="e">
        <f ca="1">AVERAGE($L$4:L755)</f>
        <v>#N/A</v>
      </c>
      <c r="Q755" s="44" t="e">
        <f ca="1">P755 + 1.96 * _xlfn.STDEV.P($P$4:P755)/SQRT(COUNT($P$4:P755))</f>
        <v>#N/A</v>
      </c>
      <c r="R755" s="44" t="e">
        <f ca="1">P755 - 1.96 * _xlfn.STDEV.P($P$4:P755)/SQRT(COUNT($P$4:P755))</f>
        <v>#N/A</v>
      </c>
    </row>
    <row r="756" spans="1:18" ht="14.5" x14ac:dyDescent="0.35">
      <c r="A756" s="47">
        <v>753</v>
      </c>
      <c r="B756" s="48">
        <f t="shared" ca="1" si="88"/>
        <v>0.4448202295854341</v>
      </c>
      <c r="C756" s="49">
        <f ca="1">RANDBETWEEN(0,VLOOKUP($B756,IBusJSQ!$E$6:$G$24,3,TRUE))</f>
        <v>4</v>
      </c>
      <c r="D756" s="44">
        <f ca="1">RANDBETWEEN(0,VLOOKUP($B756,ItrainJSQ!$F$5:$G$9,2,TRUE))</f>
        <v>0</v>
      </c>
      <c r="E756" s="44" t="e">
        <f ca="1">RANDBETWEEN(0,VLOOKUP($B756,ItrainNP!$G$11:$G$16,2,TRUE))</f>
        <v>#N/A</v>
      </c>
      <c r="F756" s="44">
        <f t="shared" ca="1" si="89"/>
        <v>28</v>
      </c>
      <c r="G756" s="44">
        <f t="shared" ca="1" si="90"/>
        <v>7</v>
      </c>
      <c r="H756" s="44">
        <f t="shared" ca="1" si="91"/>
        <v>5</v>
      </c>
      <c r="I756" s="50">
        <f t="shared" ca="1" si="92"/>
        <v>0.4670424518076563</v>
      </c>
      <c r="J756" s="50" t="e">
        <f t="shared" ca="1" si="93"/>
        <v>#N/A</v>
      </c>
      <c r="K756" s="52">
        <f t="shared" ca="1" si="94"/>
        <v>31.999999999999964</v>
      </c>
      <c r="L756" s="52" t="e">
        <f t="shared" ca="1" si="95"/>
        <v>#N/A</v>
      </c>
      <c r="M756" s="44">
        <f ca="1">AVERAGE($K$4:K756)</f>
        <v>31.981407702523246</v>
      </c>
      <c r="N756" s="44">
        <f ca="1">M756 + 1.96 * _xlfn.STDEV.P($M$4:M756)/SQRT(COUNT($M$4:M756))</f>
        <v>32.006941311362652</v>
      </c>
      <c r="O756" s="44">
        <f ca="1">M756 - 1.96 * _xlfn.STDEV.P($M$4:M756)/SQRT(COUNT($M$4:M756))</f>
        <v>31.955874093683835</v>
      </c>
      <c r="P756" s="44" t="e">
        <f ca="1">AVERAGE($L$4:L756)</f>
        <v>#N/A</v>
      </c>
      <c r="Q756" s="44" t="e">
        <f ca="1">P756 + 1.96 * _xlfn.STDEV.P($P$4:P756)/SQRT(COUNT($P$4:P756))</f>
        <v>#N/A</v>
      </c>
      <c r="R756" s="44" t="e">
        <f ca="1">P756 - 1.96 * _xlfn.STDEV.P($P$4:P756)/SQRT(COUNT($P$4:P756))</f>
        <v>#N/A</v>
      </c>
    </row>
    <row r="757" spans="1:18" ht="14.5" x14ac:dyDescent="0.35">
      <c r="A757" s="47">
        <v>754</v>
      </c>
      <c r="B757" s="48">
        <f t="shared" ca="1" si="88"/>
        <v>0.78993115903896205</v>
      </c>
      <c r="C757" s="49">
        <f ca="1">RANDBETWEEN(0,VLOOKUP($B757,IBusJSQ!$E$6:$G$24,3,TRUE))</f>
        <v>6</v>
      </c>
      <c r="D757" s="44">
        <f ca="1">RANDBETWEEN(0,VLOOKUP($B757,ItrainJSQ!$F$5:$G$9,2,TRUE))</f>
        <v>24906</v>
      </c>
      <c r="E757" s="44" t="e">
        <f ca="1">RANDBETWEEN(0,VLOOKUP($B757,ItrainNP!$G$11:$G$16,2,TRUE))</f>
        <v>#N/A</v>
      </c>
      <c r="F757" s="44">
        <f t="shared" ca="1" si="89"/>
        <v>24</v>
      </c>
      <c r="G757" s="44">
        <f t="shared" ca="1" si="90"/>
        <v>8</v>
      </c>
      <c r="H757" s="44">
        <f t="shared" ca="1" si="91"/>
        <v>4</v>
      </c>
      <c r="I757" s="50">
        <f t="shared" ca="1" si="92"/>
        <v>0.81076449237229542</v>
      </c>
      <c r="J757" s="50" t="e">
        <f t="shared" ca="1" si="93"/>
        <v>#N/A</v>
      </c>
      <c r="K757" s="52">
        <f t="shared" ca="1" si="94"/>
        <v>30.000000000000053</v>
      </c>
      <c r="L757" s="52" t="e">
        <f t="shared" ca="1" si="95"/>
        <v>#N/A</v>
      </c>
      <c r="M757" s="44">
        <f ca="1">AVERAGE($K$4:K757)</f>
        <v>31.978779840848812</v>
      </c>
      <c r="N757" s="44">
        <f ca="1">M757 + 1.96 * _xlfn.STDEV.P($M$4:M757)/SQRT(COUNT($M$4:M757))</f>
        <v>32.00428837880709</v>
      </c>
      <c r="O757" s="44">
        <f ca="1">M757 - 1.96 * _xlfn.STDEV.P($M$4:M757)/SQRT(COUNT($M$4:M757))</f>
        <v>31.953271302890535</v>
      </c>
      <c r="P757" s="44" t="e">
        <f ca="1">AVERAGE($L$4:L757)</f>
        <v>#N/A</v>
      </c>
      <c r="Q757" s="44" t="e">
        <f ca="1">P757 + 1.96 * _xlfn.STDEV.P($P$4:P757)/SQRT(COUNT($P$4:P757))</f>
        <v>#N/A</v>
      </c>
      <c r="R757" s="44" t="e">
        <f ca="1">P757 - 1.96 * _xlfn.STDEV.P($P$4:P757)/SQRT(COUNT($P$4:P757))</f>
        <v>#N/A</v>
      </c>
    </row>
    <row r="758" spans="1:18" ht="14.5" x14ac:dyDescent="0.35">
      <c r="A758" s="47">
        <v>755</v>
      </c>
      <c r="B758" s="48">
        <f t="shared" ca="1" si="88"/>
        <v>0.57102839503782987</v>
      </c>
      <c r="C758" s="49">
        <f ca="1">RANDBETWEEN(0,VLOOKUP($B758,IBusJSQ!$E$6:$G$24,3,TRUE))</f>
        <v>2</v>
      </c>
      <c r="D758" s="44">
        <f ca="1">RANDBETWEEN(0,VLOOKUP($B758,ItrainJSQ!$F$5:$G$9,2,TRUE))</f>
        <v>0</v>
      </c>
      <c r="E758" s="44" t="e">
        <f ca="1">RANDBETWEEN(0,VLOOKUP($B758,ItrainNP!$G$11:$G$16,2,TRUE))</f>
        <v>#N/A</v>
      </c>
      <c r="F758" s="44">
        <f t="shared" ca="1" si="89"/>
        <v>26</v>
      </c>
      <c r="G758" s="44">
        <f t="shared" ca="1" si="90"/>
        <v>7</v>
      </c>
      <c r="H758" s="44">
        <f t="shared" ca="1" si="91"/>
        <v>5</v>
      </c>
      <c r="I758" s="50">
        <f t="shared" ca="1" si="92"/>
        <v>0.59047283948227436</v>
      </c>
      <c r="J758" s="50" t="e">
        <f t="shared" ca="1" si="93"/>
        <v>#N/A</v>
      </c>
      <c r="K758" s="52">
        <f t="shared" ca="1" si="94"/>
        <v>28.00000000000006</v>
      </c>
      <c r="L758" s="52" t="e">
        <f t="shared" ca="1" si="95"/>
        <v>#N/A</v>
      </c>
      <c r="M758" s="44">
        <f ca="1">AVERAGE($K$4:K758)</f>
        <v>31.973509933774839</v>
      </c>
      <c r="N758" s="44">
        <f ca="1">M758 + 1.96 * _xlfn.STDEV.P($M$4:M758)/SQRT(COUNT($M$4:M758))</f>
        <v>31.998993803005259</v>
      </c>
      <c r="O758" s="44">
        <f ca="1">M758 - 1.96 * _xlfn.STDEV.P($M$4:M758)/SQRT(COUNT($M$4:M758))</f>
        <v>31.948026064544418</v>
      </c>
      <c r="P758" s="44" t="e">
        <f ca="1">AVERAGE($L$4:L758)</f>
        <v>#N/A</v>
      </c>
      <c r="Q758" s="44" t="e">
        <f ca="1">P758 + 1.96 * _xlfn.STDEV.P($P$4:P758)/SQRT(COUNT($P$4:P758))</f>
        <v>#N/A</v>
      </c>
      <c r="R758" s="44" t="e">
        <f ca="1">P758 - 1.96 * _xlfn.STDEV.P($P$4:P758)/SQRT(COUNT($P$4:P758))</f>
        <v>#N/A</v>
      </c>
    </row>
    <row r="759" spans="1:18" ht="14.5" x14ac:dyDescent="0.35">
      <c r="A759" s="47">
        <v>756</v>
      </c>
      <c r="B759" s="48">
        <f t="shared" ca="1" si="88"/>
        <v>0.86447999364458683</v>
      </c>
      <c r="C759" s="49">
        <f ca="1">RANDBETWEEN(0,VLOOKUP($B759,IBusJSQ!$E$6:$G$24,3,TRUE))</f>
        <v>10</v>
      </c>
      <c r="D759" s="44">
        <f ca="1">RANDBETWEEN(0,VLOOKUP($B759,ItrainJSQ!$F$5:$G$9,2,TRUE))</f>
        <v>40696</v>
      </c>
      <c r="E759" s="44" t="e">
        <f ca="1">RANDBETWEEN(0,VLOOKUP($B759,ItrainNP!$G$11:$G$16,2,TRUE))</f>
        <v>#N/A</v>
      </c>
      <c r="F759" s="44">
        <f t="shared" ca="1" si="89"/>
        <v>28</v>
      </c>
      <c r="G759" s="44">
        <f t="shared" ca="1" si="90"/>
        <v>7</v>
      </c>
      <c r="H759" s="44">
        <f t="shared" ca="1" si="91"/>
        <v>4</v>
      </c>
      <c r="I759" s="50">
        <f t="shared" ca="1" si="92"/>
        <v>0.89086888253347574</v>
      </c>
      <c r="J759" s="50" t="e">
        <f t="shared" ca="1" si="93"/>
        <v>#N/A</v>
      </c>
      <c r="K759" s="52">
        <f t="shared" ca="1" si="94"/>
        <v>38.000000000000028</v>
      </c>
      <c r="L759" s="52" t="e">
        <f t="shared" ca="1" si="95"/>
        <v>#N/A</v>
      </c>
      <c r="M759" s="44">
        <f ca="1">AVERAGE($K$4:K759)</f>
        <v>31.981481481481488</v>
      </c>
      <c r="N759" s="44">
        <f ca="1">M759 + 1.96 * _xlfn.STDEV.P($M$4:M759)/SQRT(COUNT($M$4:M759))</f>
        <v>32.006940176793556</v>
      </c>
      <c r="O759" s="44">
        <f ca="1">M759 - 1.96 * _xlfn.STDEV.P($M$4:M759)/SQRT(COUNT($M$4:M759))</f>
        <v>31.956022786169424</v>
      </c>
      <c r="P759" s="44" t="e">
        <f ca="1">AVERAGE($L$4:L759)</f>
        <v>#N/A</v>
      </c>
      <c r="Q759" s="44" t="e">
        <f ca="1">P759 + 1.96 * _xlfn.STDEV.P($P$4:P759)/SQRT(COUNT($P$4:P759))</f>
        <v>#N/A</v>
      </c>
      <c r="R759" s="44" t="e">
        <f ca="1">P759 - 1.96 * _xlfn.STDEV.P($P$4:P759)/SQRT(COUNT($P$4:P759))</f>
        <v>#N/A</v>
      </c>
    </row>
    <row r="760" spans="1:18" ht="14.5" x14ac:dyDescent="0.35">
      <c r="A760" s="47">
        <v>757</v>
      </c>
      <c r="B760" s="48">
        <f t="shared" ca="1" si="88"/>
        <v>0.66532392858795453</v>
      </c>
      <c r="C760" s="49">
        <f ca="1">RANDBETWEEN(0,VLOOKUP($B760,IBusJSQ!$E$6:$G$24,3,TRUE))</f>
        <v>7</v>
      </c>
      <c r="D760" s="44">
        <f ca="1">RANDBETWEEN(0,VLOOKUP($B760,ItrainJSQ!$F$5:$G$9,2,TRUE))</f>
        <v>4</v>
      </c>
      <c r="E760" s="44" t="e">
        <f ca="1">RANDBETWEEN(0,VLOOKUP($B760,ItrainNP!$G$11:$G$16,2,TRUE))</f>
        <v>#N/A</v>
      </c>
      <c r="F760" s="44">
        <f t="shared" ca="1" si="89"/>
        <v>24</v>
      </c>
      <c r="G760" s="44">
        <f t="shared" ca="1" si="90"/>
        <v>7</v>
      </c>
      <c r="H760" s="44">
        <f t="shared" ca="1" si="91"/>
        <v>4</v>
      </c>
      <c r="I760" s="50">
        <f t="shared" ca="1" si="92"/>
        <v>0.68685170636573234</v>
      </c>
      <c r="J760" s="50" t="e">
        <f t="shared" ca="1" si="93"/>
        <v>#N/A</v>
      </c>
      <c r="K760" s="52">
        <f t="shared" ca="1" si="94"/>
        <v>31.00000000000005</v>
      </c>
      <c r="L760" s="52" t="e">
        <f t="shared" ca="1" si="95"/>
        <v>#N/A</v>
      </c>
      <c r="M760" s="44">
        <f ca="1">AVERAGE($K$4:K760)</f>
        <v>31.980184940554828</v>
      </c>
      <c r="N760" s="44">
        <f ca="1">M760 + 1.96 * _xlfn.STDEV.P($M$4:M760)/SQRT(COUNT($M$4:M760))</f>
        <v>32.005618590030672</v>
      </c>
      <c r="O760" s="44">
        <f ca="1">M760 - 1.96 * _xlfn.STDEV.P($M$4:M760)/SQRT(COUNT($M$4:M760))</f>
        <v>31.954751291078988</v>
      </c>
      <c r="P760" s="44" t="e">
        <f ca="1">AVERAGE($L$4:L760)</f>
        <v>#N/A</v>
      </c>
      <c r="Q760" s="44" t="e">
        <f ca="1">P760 + 1.96 * _xlfn.STDEV.P($P$4:P760)/SQRT(COUNT($P$4:P760))</f>
        <v>#N/A</v>
      </c>
      <c r="R760" s="44" t="e">
        <f ca="1">P760 - 1.96 * _xlfn.STDEV.P($P$4:P760)/SQRT(COUNT($P$4:P760))</f>
        <v>#N/A</v>
      </c>
    </row>
    <row r="761" spans="1:18" ht="14.5" x14ac:dyDescent="0.35">
      <c r="A761" s="47">
        <v>758</v>
      </c>
      <c r="B761" s="48">
        <f t="shared" ca="1" si="88"/>
        <v>0.63030787335560989</v>
      </c>
      <c r="C761" s="49">
        <f ca="1">RANDBETWEEN(0,VLOOKUP($B761,IBusJSQ!$E$6:$G$24,3,TRUE))</f>
        <v>4</v>
      </c>
      <c r="D761" s="44">
        <f ca="1">RANDBETWEEN(0,VLOOKUP($B761,ItrainJSQ!$F$5:$G$9,2,TRUE))</f>
        <v>4</v>
      </c>
      <c r="E761" s="44" t="e">
        <f ca="1">RANDBETWEEN(0,VLOOKUP($B761,ItrainNP!$G$11:$G$16,2,TRUE))</f>
        <v>#N/A</v>
      </c>
      <c r="F761" s="44">
        <f t="shared" ca="1" si="89"/>
        <v>26</v>
      </c>
      <c r="G761" s="44">
        <f t="shared" ca="1" si="90"/>
        <v>8</v>
      </c>
      <c r="H761" s="44">
        <f t="shared" ca="1" si="91"/>
        <v>5</v>
      </c>
      <c r="I761" s="50">
        <f t="shared" ca="1" si="92"/>
        <v>0.65114120668894326</v>
      </c>
      <c r="J761" s="50" t="e">
        <f t="shared" ca="1" si="93"/>
        <v>#N/A</v>
      </c>
      <c r="K761" s="52">
        <f t="shared" ca="1" si="94"/>
        <v>30.000000000000053</v>
      </c>
      <c r="L761" s="52" t="e">
        <f t="shared" ca="1" si="95"/>
        <v>#N/A</v>
      </c>
      <c r="M761" s="44">
        <f ca="1">AVERAGE($K$4:K761)</f>
        <v>31.977572559366759</v>
      </c>
      <c r="N761" s="44">
        <f ca="1">M761 + 1.96 * _xlfn.STDEV.P($M$4:M761)/SQRT(COUNT($M$4:M761))</f>
        <v>32.002981379574351</v>
      </c>
      <c r="O761" s="44">
        <f ca="1">M761 - 1.96 * _xlfn.STDEV.P($M$4:M761)/SQRT(COUNT($M$4:M761))</f>
        <v>31.952163739159165</v>
      </c>
      <c r="P761" s="44" t="e">
        <f ca="1">AVERAGE($L$4:L761)</f>
        <v>#N/A</v>
      </c>
      <c r="Q761" s="44" t="e">
        <f ca="1">P761 + 1.96 * _xlfn.STDEV.P($P$4:P761)/SQRT(COUNT($P$4:P761))</f>
        <v>#N/A</v>
      </c>
      <c r="R761" s="44" t="e">
        <f ca="1">P761 - 1.96 * _xlfn.STDEV.P($P$4:P761)/SQRT(COUNT($P$4:P761))</f>
        <v>#N/A</v>
      </c>
    </row>
    <row r="762" spans="1:18" ht="14.5" x14ac:dyDescent="0.35">
      <c r="A762" s="47">
        <v>759</v>
      </c>
      <c r="B762" s="48">
        <f t="shared" ca="1" si="88"/>
        <v>0.87412255787140647</v>
      </c>
      <c r="C762" s="49">
        <f ca="1">RANDBETWEEN(0,VLOOKUP($B762,IBusJSQ!$E$6:$G$24,3,TRUE))</f>
        <v>10</v>
      </c>
      <c r="D762" s="44">
        <f ca="1">RANDBETWEEN(0,VLOOKUP($B762,ItrainJSQ!$F$5:$G$9,2,TRUE))</f>
        <v>36722</v>
      </c>
      <c r="E762" s="44" t="e">
        <f ca="1">RANDBETWEEN(0,VLOOKUP($B762,ItrainNP!$G$11:$G$16,2,TRUE))</f>
        <v>#N/A</v>
      </c>
      <c r="F762" s="44">
        <f t="shared" ca="1" si="89"/>
        <v>27</v>
      </c>
      <c r="G762" s="44">
        <f t="shared" ca="1" si="90"/>
        <v>8</v>
      </c>
      <c r="H762" s="44">
        <f t="shared" ca="1" si="91"/>
        <v>4</v>
      </c>
      <c r="I762" s="50">
        <f t="shared" ca="1" si="92"/>
        <v>0.89981700231585093</v>
      </c>
      <c r="J762" s="50" t="e">
        <f t="shared" ca="1" si="93"/>
        <v>#N/A</v>
      </c>
      <c r="K762" s="52">
        <f t="shared" ca="1" si="94"/>
        <v>37.000000000000028</v>
      </c>
      <c r="L762" s="52" t="e">
        <f t="shared" ca="1" si="95"/>
        <v>#N/A</v>
      </c>
      <c r="M762" s="44">
        <f ca="1">AVERAGE($K$4:K762)</f>
        <v>31.984189723320164</v>
      </c>
      <c r="N762" s="44">
        <f ca="1">M762 + 1.96 * _xlfn.STDEV.P($M$4:M762)/SQRT(COUNT($M$4:M762))</f>
        <v>32.009573312773263</v>
      </c>
      <c r="O762" s="44">
        <f ca="1">M762 - 1.96 * _xlfn.STDEV.P($M$4:M762)/SQRT(COUNT($M$4:M762))</f>
        <v>31.958806133867061</v>
      </c>
      <c r="P762" s="44" t="e">
        <f ca="1">AVERAGE($L$4:L762)</f>
        <v>#N/A</v>
      </c>
      <c r="Q762" s="44" t="e">
        <f ca="1">P762 + 1.96 * _xlfn.STDEV.P($P$4:P762)/SQRT(COUNT($P$4:P762))</f>
        <v>#N/A</v>
      </c>
      <c r="R762" s="44" t="e">
        <f ca="1">P762 - 1.96 * _xlfn.STDEV.P($P$4:P762)/SQRT(COUNT($P$4:P762))</f>
        <v>#N/A</v>
      </c>
    </row>
    <row r="763" spans="1:18" ht="14.5" x14ac:dyDescent="0.35">
      <c r="A763" s="47">
        <v>760</v>
      </c>
      <c r="B763" s="48">
        <f t="shared" ca="1" si="88"/>
        <v>0.85099076153759245</v>
      </c>
      <c r="C763" s="49">
        <f ca="1">RANDBETWEEN(0,VLOOKUP($B763,IBusJSQ!$E$6:$G$24,3,TRUE))</f>
        <v>14</v>
      </c>
      <c r="D763" s="44">
        <f ca="1">RANDBETWEEN(0,VLOOKUP($B763,ItrainJSQ!$F$5:$G$9,2,TRUE))</f>
        <v>35550</v>
      </c>
      <c r="E763" s="44" t="e">
        <f ca="1">RANDBETWEEN(0,VLOOKUP($B763,ItrainNP!$G$11:$G$16,2,TRUE))</f>
        <v>#N/A</v>
      </c>
      <c r="F763" s="44">
        <f t="shared" ca="1" si="89"/>
        <v>28</v>
      </c>
      <c r="G763" s="44">
        <f t="shared" ca="1" si="90"/>
        <v>8</v>
      </c>
      <c r="H763" s="44">
        <f t="shared" ca="1" si="91"/>
        <v>4</v>
      </c>
      <c r="I763" s="50">
        <f t="shared" ca="1" si="92"/>
        <v>0.88015742820425913</v>
      </c>
      <c r="J763" s="50" t="e">
        <f t="shared" ca="1" si="93"/>
        <v>#N/A</v>
      </c>
      <c r="K763" s="52">
        <f t="shared" ca="1" si="94"/>
        <v>42.000000000000014</v>
      </c>
      <c r="L763" s="52" t="e">
        <f t="shared" ca="1" si="95"/>
        <v>#N/A</v>
      </c>
      <c r="M763" s="44">
        <f ca="1">AVERAGE($K$4:K763)</f>
        <v>31.997368421052638</v>
      </c>
      <c r="N763" s="44">
        <f ca="1">M763 + 1.96 * _xlfn.STDEV.P($M$4:M763)/SQRT(COUNT($M$4:M763))</f>
        <v>32.022725980294062</v>
      </c>
      <c r="O763" s="44">
        <f ca="1">M763 - 1.96 * _xlfn.STDEV.P($M$4:M763)/SQRT(COUNT($M$4:M763))</f>
        <v>31.972010861811214</v>
      </c>
      <c r="P763" s="44" t="e">
        <f ca="1">AVERAGE($L$4:L763)</f>
        <v>#N/A</v>
      </c>
      <c r="Q763" s="44" t="e">
        <f ca="1">P763 + 1.96 * _xlfn.STDEV.P($P$4:P763)/SQRT(COUNT($P$4:P763))</f>
        <v>#N/A</v>
      </c>
      <c r="R763" s="44" t="e">
        <f ca="1">P763 - 1.96 * _xlfn.STDEV.P($P$4:P763)/SQRT(COUNT($P$4:P763))</f>
        <v>#N/A</v>
      </c>
    </row>
    <row r="764" spans="1:18" ht="14.5" x14ac:dyDescent="0.35">
      <c r="A764" s="47">
        <v>761</v>
      </c>
      <c r="B764" s="48">
        <f t="shared" ca="1" si="88"/>
        <v>0.82022478670187415</v>
      </c>
      <c r="C764" s="49">
        <f ca="1">RANDBETWEEN(0,VLOOKUP($B764,IBusJSQ!$E$6:$G$24,3,TRUE))</f>
        <v>5</v>
      </c>
      <c r="D764" s="44">
        <f ca="1">RANDBETWEEN(0,VLOOKUP($B764,ItrainJSQ!$F$5:$G$9,2,TRUE))</f>
        <v>40459</v>
      </c>
      <c r="E764" s="44" t="e">
        <f ca="1">RANDBETWEEN(0,VLOOKUP($B764,ItrainNP!$G$11:$G$16,2,TRUE))</f>
        <v>#N/A</v>
      </c>
      <c r="F764" s="44">
        <f t="shared" ca="1" si="89"/>
        <v>26</v>
      </c>
      <c r="G764" s="44">
        <f t="shared" ca="1" si="90"/>
        <v>7</v>
      </c>
      <c r="H764" s="44">
        <f t="shared" ca="1" si="91"/>
        <v>4</v>
      </c>
      <c r="I764" s="50">
        <f t="shared" ca="1" si="92"/>
        <v>0.84175256447965197</v>
      </c>
      <c r="J764" s="50" t="e">
        <f t="shared" ca="1" si="93"/>
        <v>#N/A</v>
      </c>
      <c r="K764" s="52">
        <f t="shared" ca="1" si="94"/>
        <v>31.00000000000005</v>
      </c>
      <c r="L764" s="52" t="e">
        <f t="shared" ca="1" si="95"/>
        <v>#N/A</v>
      </c>
      <c r="M764" s="44">
        <f ca="1">AVERAGE($K$4:K764)</f>
        <v>31.996057818659661</v>
      </c>
      <c r="N764" s="44">
        <f ca="1">M764 + 1.96 * _xlfn.STDEV.P($M$4:M764)/SQRT(COUNT($M$4:M764))</f>
        <v>32.02138947604255</v>
      </c>
      <c r="O764" s="44">
        <f ca="1">M764 - 1.96 * _xlfn.STDEV.P($M$4:M764)/SQRT(COUNT($M$4:M764))</f>
        <v>31.970726161276776</v>
      </c>
      <c r="P764" s="44" t="e">
        <f ca="1">AVERAGE($L$4:L764)</f>
        <v>#N/A</v>
      </c>
      <c r="Q764" s="44" t="e">
        <f ca="1">P764 + 1.96 * _xlfn.STDEV.P($P$4:P764)/SQRT(COUNT($P$4:P764))</f>
        <v>#N/A</v>
      </c>
      <c r="R764" s="44" t="e">
        <f ca="1">P764 - 1.96 * _xlfn.STDEV.P($P$4:P764)/SQRT(COUNT($P$4:P764))</f>
        <v>#N/A</v>
      </c>
    </row>
    <row r="765" spans="1:18" ht="14.5" x14ac:dyDescent="0.35">
      <c r="A765" s="47">
        <v>762</v>
      </c>
      <c r="B765" s="48">
        <f t="shared" ca="1" si="88"/>
        <v>0.53190876478788773</v>
      </c>
      <c r="C765" s="49">
        <f ca="1">RANDBETWEEN(0,VLOOKUP($B765,IBusJSQ!$E$6:$G$24,3,TRUE))</f>
        <v>6</v>
      </c>
      <c r="D765" s="44">
        <f ca="1">RANDBETWEEN(0,VLOOKUP($B765,ItrainJSQ!$F$5:$G$9,2,TRUE))</f>
        <v>3</v>
      </c>
      <c r="E765" s="44" t="e">
        <f ca="1">RANDBETWEEN(0,VLOOKUP($B765,ItrainNP!$G$11:$G$16,2,TRUE))</f>
        <v>#N/A</v>
      </c>
      <c r="F765" s="44">
        <f t="shared" ca="1" si="89"/>
        <v>26</v>
      </c>
      <c r="G765" s="44">
        <f t="shared" ca="1" si="90"/>
        <v>7</v>
      </c>
      <c r="H765" s="44">
        <f t="shared" ca="1" si="91"/>
        <v>4</v>
      </c>
      <c r="I765" s="50">
        <f t="shared" ca="1" si="92"/>
        <v>0.55413098701010999</v>
      </c>
      <c r="J765" s="50" t="e">
        <f t="shared" ca="1" si="93"/>
        <v>#N/A</v>
      </c>
      <c r="K765" s="52">
        <f t="shared" ca="1" si="94"/>
        <v>32.000000000000043</v>
      </c>
      <c r="L765" s="52" t="e">
        <f t="shared" ca="1" si="95"/>
        <v>#N/A</v>
      </c>
      <c r="M765" s="44">
        <f ca="1">AVERAGE($K$4:K765)</f>
        <v>31.996062992125989</v>
      </c>
      <c r="N765" s="44">
        <f ca="1">M765 + 1.96 * _xlfn.STDEV.P($M$4:M765)/SQRT(COUNT($M$4:M765))</f>
        <v>32.021368793703566</v>
      </c>
      <c r="O765" s="44">
        <f ca="1">M765 - 1.96 * _xlfn.STDEV.P($M$4:M765)/SQRT(COUNT($M$4:M765))</f>
        <v>31.970757190548408</v>
      </c>
      <c r="P765" s="44" t="e">
        <f ca="1">AVERAGE($L$4:L765)</f>
        <v>#N/A</v>
      </c>
      <c r="Q765" s="44" t="e">
        <f ca="1">P765 + 1.96 * _xlfn.STDEV.P($P$4:P765)/SQRT(COUNT($P$4:P765))</f>
        <v>#N/A</v>
      </c>
      <c r="R765" s="44" t="e">
        <f ca="1">P765 - 1.96 * _xlfn.STDEV.P($P$4:P765)/SQRT(COUNT($P$4:P765))</f>
        <v>#N/A</v>
      </c>
    </row>
    <row r="766" spans="1:18" ht="14.5" x14ac:dyDescent="0.35">
      <c r="A766" s="47">
        <v>763</v>
      </c>
      <c r="B766" s="48">
        <f t="shared" ca="1" si="88"/>
        <v>0.52833129963496106</v>
      </c>
      <c r="C766" s="49">
        <f ca="1">RANDBETWEEN(0,VLOOKUP($B766,IBusJSQ!$E$6:$G$24,3,TRUE))</f>
        <v>7</v>
      </c>
      <c r="D766" s="44">
        <f ca="1">RANDBETWEEN(0,VLOOKUP($B766,ItrainJSQ!$F$5:$G$9,2,TRUE))</f>
        <v>4</v>
      </c>
      <c r="E766" s="44" t="e">
        <f ca="1">RANDBETWEEN(0,VLOOKUP($B766,ItrainNP!$G$11:$G$16,2,TRUE))</f>
        <v>#N/A</v>
      </c>
      <c r="F766" s="44">
        <f t="shared" ca="1" si="89"/>
        <v>25</v>
      </c>
      <c r="G766" s="44">
        <f t="shared" ca="1" si="90"/>
        <v>7</v>
      </c>
      <c r="H766" s="44">
        <f t="shared" ca="1" si="91"/>
        <v>5</v>
      </c>
      <c r="I766" s="50">
        <f t="shared" ca="1" si="92"/>
        <v>0.55055352185718331</v>
      </c>
      <c r="J766" s="50" t="e">
        <f t="shared" ca="1" si="93"/>
        <v>#N/A</v>
      </c>
      <c r="K766" s="52">
        <f t="shared" ca="1" si="94"/>
        <v>32.000000000000043</v>
      </c>
      <c r="L766" s="52" t="e">
        <f t="shared" ca="1" si="95"/>
        <v>#N/A</v>
      </c>
      <c r="M766" s="44">
        <f ca="1">AVERAGE($K$4:K766)</f>
        <v>31.996068152031459</v>
      </c>
      <c r="N766" s="44">
        <f ca="1">M766 + 1.96 * _xlfn.STDEV.P($M$4:M766)/SQRT(COUNT($M$4:M766))</f>
        <v>32.021348143773487</v>
      </c>
      <c r="O766" s="44">
        <f ca="1">M766 - 1.96 * _xlfn.STDEV.P($M$4:M766)/SQRT(COUNT($M$4:M766))</f>
        <v>31.97078816028943</v>
      </c>
      <c r="P766" s="44" t="e">
        <f ca="1">AVERAGE($L$4:L766)</f>
        <v>#N/A</v>
      </c>
      <c r="Q766" s="44" t="e">
        <f ca="1">P766 + 1.96 * _xlfn.STDEV.P($P$4:P766)/SQRT(COUNT($P$4:P766))</f>
        <v>#N/A</v>
      </c>
      <c r="R766" s="44" t="e">
        <f ca="1">P766 - 1.96 * _xlfn.STDEV.P($P$4:P766)/SQRT(COUNT($P$4:P766))</f>
        <v>#N/A</v>
      </c>
    </row>
    <row r="767" spans="1:18" ht="14.5" x14ac:dyDescent="0.35">
      <c r="A767" s="47">
        <v>764</v>
      </c>
      <c r="B767" s="48">
        <f t="shared" ca="1" si="88"/>
        <v>0.3846294158261776</v>
      </c>
      <c r="C767" s="49">
        <f ca="1">RANDBETWEEN(0,VLOOKUP($B767,IBusJSQ!$E$6:$G$24,3,TRUE))</f>
        <v>0</v>
      </c>
      <c r="D767" s="44">
        <f ca="1">RANDBETWEEN(0,VLOOKUP($B767,ItrainJSQ!$F$5:$G$9,2,TRUE))</f>
        <v>0</v>
      </c>
      <c r="E767" s="44" t="e">
        <f ca="1">RANDBETWEEN(0,VLOOKUP($B767,ItrainNP!$G$11:$G$16,2,TRUE))</f>
        <v>#N/A</v>
      </c>
      <c r="F767" s="44">
        <f t="shared" ca="1" si="89"/>
        <v>26</v>
      </c>
      <c r="G767" s="44">
        <f t="shared" ca="1" si="90"/>
        <v>7</v>
      </c>
      <c r="H767" s="44">
        <f t="shared" ca="1" si="91"/>
        <v>5</v>
      </c>
      <c r="I767" s="50">
        <f t="shared" ca="1" si="92"/>
        <v>0.40268497138173315</v>
      </c>
      <c r="J767" s="50" t="e">
        <f t="shared" ca="1" si="93"/>
        <v>#N/A</v>
      </c>
      <c r="K767" s="52">
        <f t="shared" ca="1" si="94"/>
        <v>25.999999999999986</v>
      </c>
      <c r="L767" s="52" t="e">
        <f t="shared" ca="1" si="95"/>
        <v>#N/A</v>
      </c>
      <c r="M767" s="44">
        <f ca="1">AVERAGE($K$4:K767)</f>
        <v>31.988219895287962</v>
      </c>
      <c r="N767" s="44">
        <f ca="1">M767 + 1.96 * _xlfn.STDEV.P($M$4:M767)/SQRT(COUNT($M$4:M767))</f>
        <v>32.013474616008203</v>
      </c>
      <c r="O767" s="44">
        <f ca="1">M767 - 1.96 * _xlfn.STDEV.P($M$4:M767)/SQRT(COUNT($M$4:M767))</f>
        <v>31.962965174567724</v>
      </c>
      <c r="P767" s="44" t="e">
        <f ca="1">AVERAGE($L$4:L767)</f>
        <v>#N/A</v>
      </c>
      <c r="Q767" s="44" t="e">
        <f ca="1">P767 + 1.96 * _xlfn.STDEV.P($P$4:P767)/SQRT(COUNT($P$4:P767))</f>
        <v>#N/A</v>
      </c>
      <c r="R767" s="44" t="e">
        <f ca="1">P767 - 1.96 * _xlfn.STDEV.P($P$4:P767)/SQRT(COUNT($P$4:P767))</f>
        <v>#N/A</v>
      </c>
    </row>
    <row r="768" spans="1:18" ht="14.5" x14ac:dyDescent="0.35">
      <c r="A768" s="47">
        <v>765</v>
      </c>
      <c r="B768" s="48">
        <f t="shared" ca="1" si="88"/>
        <v>0.4674349007382243</v>
      </c>
      <c r="C768" s="49">
        <f ca="1">RANDBETWEEN(0,VLOOKUP($B768,IBusJSQ!$E$6:$G$24,3,TRUE))</f>
        <v>1</v>
      </c>
      <c r="D768" s="44">
        <f ca="1">RANDBETWEEN(0,VLOOKUP($B768,ItrainJSQ!$F$5:$G$9,2,TRUE))</f>
        <v>2</v>
      </c>
      <c r="E768" s="44" t="e">
        <f ca="1">RANDBETWEEN(0,VLOOKUP($B768,ItrainNP!$G$11:$G$16,2,TRUE))</f>
        <v>#N/A</v>
      </c>
      <c r="F768" s="44">
        <f t="shared" ca="1" si="89"/>
        <v>27</v>
      </c>
      <c r="G768" s="44">
        <f t="shared" ca="1" si="90"/>
        <v>7</v>
      </c>
      <c r="H768" s="44">
        <f t="shared" ca="1" si="91"/>
        <v>4</v>
      </c>
      <c r="I768" s="50">
        <f t="shared" ca="1" si="92"/>
        <v>0.48687934518266873</v>
      </c>
      <c r="J768" s="50" t="e">
        <f t="shared" ca="1" si="93"/>
        <v>#N/A</v>
      </c>
      <c r="K768" s="52">
        <f t="shared" ca="1" si="94"/>
        <v>27.999999999999979</v>
      </c>
      <c r="L768" s="52" t="e">
        <f t="shared" ca="1" si="95"/>
        <v>#N/A</v>
      </c>
      <c r="M768" s="44">
        <f ca="1">AVERAGE($K$4:K768)</f>
        <v>31.983006535947716</v>
      </c>
      <c r="N768" s="44">
        <f ca="1">M768 + 1.96 * _xlfn.STDEV.P($M$4:M768)/SQRT(COUNT($M$4:M768))</f>
        <v>32.008236363999814</v>
      </c>
      <c r="O768" s="44">
        <f ca="1">M768 - 1.96 * _xlfn.STDEV.P($M$4:M768)/SQRT(COUNT($M$4:M768))</f>
        <v>31.957776707895619</v>
      </c>
      <c r="P768" s="44" t="e">
        <f ca="1">AVERAGE($L$4:L768)</f>
        <v>#N/A</v>
      </c>
      <c r="Q768" s="44" t="e">
        <f ca="1">P768 + 1.96 * _xlfn.STDEV.P($P$4:P768)/SQRT(COUNT($P$4:P768))</f>
        <v>#N/A</v>
      </c>
      <c r="R768" s="44" t="e">
        <f ca="1">P768 - 1.96 * _xlfn.STDEV.P($P$4:P768)/SQRT(COUNT($P$4:P768))</f>
        <v>#N/A</v>
      </c>
    </row>
    <row r="769" spans="1:18" ht="14.5" x14ac:dyDescent="0.35">
      <c r="A769" s="47">
        <v>766</v>
      </c>
      <c r="B769" s="48">
        <f t="shared" ca="1" si="88"/>
        <v>0.61588636899909865</v>
      </c>
      <c r="C769" s="49">
        <f ca="1">RANDBETWEEN(0,VLOOKUP($B769,IBusJSQ!$E$6:$G$24,3,TRUE))</f>
        <v>2</v>
      </c>
      <c r="D769" s="44">
        <f ca="1">RANDBETWEEN(0,VLOOKUP($B769,ItrainJSQ!$F$5:$G$9,2,TRUE))</f>
        <v>0</v>
      </c>
      <c r="E769" s="44" t="e">
        <f ca="1">RANDBETWEEN(0,VLOOKUP($B769,ItrainNP!$G$11:$G$16,2,TRUE))</f>
        <v>#N/A</v>
      </c>
      <c r="F769" s="44">
        <f t="shared" ca="1" si="89"/>
        <v>27</v>
      </c>
      <c r="G769" s="44">
        <f t="shared" ca="1" si="90"/>
        <v>7</v>
      </c>
      <c r="H769" s="44">
        <f t="shared" ca="1" si="91"/>
        <v>4</v>
      </c>
      <c r="I769" s="50">
        <f t="shared" ca="1" si="92"/>
        <v>0.63602525788798758</v>
      </c>
      <c r="J769" s="50" t="e">
        <f t="shared" ca="1" si="93"/>
        <v>#N/A</v>
      </c>
      <c r="K769" s="52">
        <f t="shared" ca="1" si="94"/>
        <v>29.000000000000057</v>
      </c>
      <c r="L769" s="52" t="e">
        <f t="shared" ca="1" si="95"/>
        <v>#N/A</v>
      </c>
      <c r="M769" s="44">
        <f ca="1">AVERAGE($K$4:K769)</f>
        <v>31.979112271540476</v>
      </c>
      <c r="N769" s="44">
        <f ca="1">M769 + 1.96 * _xlfn.STDEV.P($M$4:M769)/SQRT(COUNT($M$4:M769))</f>
        <v>32.004317502322728</v>
      </c>
      <c r="O769" s="44">
        <f ca="1">M769 - 1.96 * _xlfn.STDEV.P($M$4:M769)/SQRT(COUNT($M$4:M769))</f>
        <v>31.953907040758224</v>
      </c>
      <c r="P769" s="44" t="e">
        <f ca="1">AVERAGE($L$4:L769)</f>
        <v>#N/A</v>
      </c>
      <c r="Q769" s="44" t="e">
        <f ca="1">P769 + 1.96 * _xlfn.STDEV.P($P$4:P769)/SQRT(COUNT($P$4:P769))</f>
        <v>#N/A</v>
      </c>
      <c r="R769" s="44" t="e">
        <f ca="1">P769 - 1.96 * _xlfn.STDEV.P($P$4:P769)/SQRT(COUNT($P$4:P769))</f>
        <v>#N/A</v>
      </c>
    </row>
    <row r="770" spans="1:18" ht="14.5" x14ac:dyDescent="0.35">
      <c r="A770" s="47">
        <v>767</v>
      </c>
      <c r="B770" s="48">
        <f t="shared" ca="1" si="88"/>
        <v>0.39732103798433149</v>
      </c>
      <c r="C770" s="49">
        <f ca="1">RANDBETWEEN(0,VLOOKUP($B770,IBusJSQ!$E$6:$G$24,3,TRUE))</f>
        <v>3</v>
      </c>
      <c r="D770" s="44">
        <f ca="1">RANDBETWEEN(0,VLOOKUP($B770,ItrainJSQ!$F$5:$G$9,2,TRUE))</f>
        <v>2</v>
      </c>
      <c r="E770" s="44" t="e">
        <f ca="1">RANDBETWEEN(0,VLOOKUP($B770,ItrainNP!$G$11:$G$16,2,TRUE))</f>
        <v>#N/A</v>
      </c>
      <c r="F770" s="44">
        <f t="shared" ca="1" si="89"/>
        <v>27</v>
      </c>
      <c r="G770" s="44">
        <f t="shared" ca="1" si="90"/>
        <v>8</v>
      </c>
      <c r="H770" s="44">
        <f t="shared" ca="1" si="91"/>
        <v>5</v>
      </c>
      <c r="I770" s="50">
        <f t="shared" ca="1" si="92"/>
        <v>0.41815437131766481</v>
      </c>
      <c r="J770" s="50" t="e">
        <f t="shared" ca="1" si="93"/>
        <v>#N/A</v>
      </c>
      <c r="K770" s="52">
        <f t="shared" ca="1" si="94"/>
        <v>29.999999999999972</v>
      </c>
      <c r="L770" s="52" t="e">
        <f t="shared" ca="1" si="95"/>
        <v>#N/A</v>
      </c>
      <c r="M770" s="44">
        <f ca="1">AVERAGE($K$4:K770)</f>
        <v>31.976531942633642</v>
      </c>
      <c r="N770" s="44">
        <f ca="1">M770 + 1.96 * _xlfn.STDEV.P($M$4:M770)/SQRT(COUNT($M$4:M770))</f>
        <v>32.00171278590534</v>
      </c>
      <c r="O770" s="44">
        <f ca="1">M770 - 1.96 * _xlfn.STDEV.P($M$4:M770)/SQRT(COUNT($M$4:M770))</f>
        <v>31.951351099361947</v>
      </c>
      <c r="P770" s="44" t="e">
        <f ca="1">AVERAGE($L$4:L770)</f>
        <v>#N/A</v>
      </c>
      <c r="Q770" s="44" t="e">
        <f ca="1">P770 + 1.96 * _xlfn.STDEV.P($P$4:P770)/SQRT(COUNT($P$4:P770))</f>
        <v>#N/A</v>
      </c>
      <c r="R770" s="44" t="e">
        <f ca="1">P770 - 1.96 * _xlfn.STDEV.P($P$4:P770)/SQRT(COUNT($P$4:P770))</f>
        <v>#N/A</v>
      </c>
    </row>
    <row r="771" spans="1:18" ht="14.5" x14ac:dyDescent="0.35">
      <c r="A771" s="47">
        <v>768</v>
      </c>
      <c r="B771" s="48">
        <f t="shared" ca="1" si="88"/>
        <v>0.5147111994261897</v>
      </c>
      <c r="C771" s="49">
        <f ca="1">RANDBETWEEN(0,VLOOKUP($B771,IBusJSQ!$E$6:$G$24,3,TRUE))</f>
        <v>7</v>
      </c>
      <c r="D771" s="44">
        <f ca="1">RANDBETWEEN(0,VLOOKUP($B771,ItrainJSQ!$F$5:$G$9,2,TRUE))</f>
        <v>2</v>
      </c>
      <c r="E771" s="44" t="e">
        <f ca="1">RANDBETWEEN(0,VLOOKUP($B771,ItrainNP!$G$11:$G$16,2,TRUE))</f>
        <v>#N/A</v>
      </c>
      <c r="F771" s="44">
        <f t="shared" ca="1" si="89"/>
        <v>28</v>
      </c>
      <c r="G771" s="44">
        <f t="shared" ca="1" si="90"/>
        <v>8</v>
      </c>
      <c r="H771" s="44">
        <f t="shared" ca="1" si="91"/>
        <v>4</v>
      </c>
      <c r="I771" s="50">
        <f t="shared" ca="1" si="92"/>
        <v>0.53901675498174528</v>
      </c>
      <c r="J771" s="50" t="e">
        <f t="shared" ca="1" si="93"/>
        <v>#N/A</v>
      </c>
      <c r="K771" s="52">
        <f t="shared" ca="1" si="94"/>
        <v>35.000000000000036</v>
      </c>
      <c r="L771" s="52" t="e">
        <f t="shared" ca="1" si="95"/>
        <v>#N/A</v>
      </c>
      <c r="M771" s="44">
        <f ca="1">AVERAGE($K$4:K771)</f>
        <v>31.980468750000004</v>
      </c>
      <c r="N771" s="44">
        <f ca="1">M771 + 1.96 * _xlfn.STDEV.P($M$4:M771)/SQRT(COUNT($M$4:M771))</f>
        <v>32.005624986351833</v>
      </c>
      <c r="O771" s="44">
        <f ca="1">M771 - 1.96 * _xlfn.STDEV.P($M$4:M771)/SQRT(COUNT($M$4:M771))</f>
        <v>31.95531251364817</v>
      </c>
      <c r="P771" s="44" t="e">
        <f ca="1">AVERAGE($L$4:L771)</f>
        <v>#N/A</v>
      </c>
      <c r="Q771" s="44" t="e">
        <f ca="1">P771 + 1.96 * _xlfn.STDEV.P($P$4:P771)/SQRT(COUNT($P$4:P771))</f>
        <v>#N/A</v>
      </c>
      <c r="R771" s="44" t="e">
        <f ca="1">P771 - 1.96 * _xlfn.STDEV.P($P$4:P771)/SQRT(COUNT($P$4:P771))</f>
        <v>#N/A</v>
      </c>
    </row>
    <row r="772" spans="1:18" ht="14.5" x14ac:dyDescent="0.35">
      <c r="A772" s="47">
        <v>769</v>
      </c>
      <c r="B772" s="48">
        <f t="shared" ref="B772:B835" ca="1" si="96">RAND()*($G$1-$E$1)+$E$1</f>
        <v>0.51457509588014594</v>
      </c>
      <c r="C772" s="49">
        <f ca="1">RANDBETWEEN(0,VLOOKUP($B772,IBusJSQ!$E$6:$G$24,3,TRUE))</f>
        <v>2</v>
      </c>
      <c r="D772" s="44">
        <f ca="1">RANDBETWEEN(0,VLOOKUP($B772,ItrainJSQ!$F$5:$G$9,2,TRUE))</f>
        <v>2</v>
      </c>
      <c r="E772" s="44" t="e">
        <f ca="1">RANDBETWEEN(0,VLOOKUP($B772,ItrainNP!$G$11:$G$16,2,TRUE))</f>
        <v>#N/A</v>
      </c>
      <c r="F772" s="44">
        <f t="shared" ca="1" si="89"/>
        <v>25</v>
      </c>
      <c r="G772" s="44">
        <f t="shared" ca="1" si="90"/>
        <v>7</v>
      </c>
      <c r="H772" s="44">
        <f t="shared" ca="1" si="91"/>
        <v>5</v>
      </c>
      <c r="I772" s="50">
        <f t="shared" ca="1" si="92"/>
        <v>0.53332509588014598</v>
      </c>
      <c r="J772" s="50" t="e">
        <f t="shared" ca="1" si="93"/>
        <v>#N/A</v>
      </c>
      <c r="K772" s="52">
        <f t="shared" ca="1" si="94"/>
        <v>27.000000000000064</v>
      </c>
      <c r="L772" s="52" t="e">
        <f t="shared" ca="1" si="95"/>
        <v>#N/A</v>
      </c>
      <c r="M772" s="44">
        <f ca="1">AVERAGE($K$4:K772)</f>
        <v>31.973992197659303</v>
      </c>
      <c r="N772" s="44">
        <f ca="1">M772 + 1.96 * _xlfn.STDEV.P($M$4:M772)/SQRT(COUNT($M$4:M772))</f>
        <v>31.999124292591379</v>
      </c>
      <c r="O772" s="44">
        <f ca="1">M772 - 1.96 * _xlfn.STDEV.P($M$4:M772)/SQRT(COUNT($M$4:M772))</f>
        <v>31.948860102727227</v>
      </c>
      <c r="P772" s="44" t="e">
        <f ca="1">AVERAGE($L$4:L772)</f>
        <v>#N/A</v>
      </c>
      <c r="Q772" s="44" t="e">
        <f ca="1">P772 + 1.96 * _xlfn.STDEV.P($P$4:P772)/SQRT(COUNT($P$4:P772))</f>
        <v>#N/A</v>
      </c>
      <c r="R772" s="44" t="e">
        <f ca="1">P772 - 1.96 * _xlfn.STDEV.P($P$4:P772)/SQRT(COUNT($P$4:P772))</f>
        <v>#N/A</v>
      </c>
    </row>
    <row r="773" spans="1:18" ht="14.5" x14ac:dyDescent="0.35">
      <c r="A773" s="47">
        <v>770</v>
      </c>
      <c r="B773" s="48">
        <f t="shared" ca="1" si="96"/>
        <v>0.74606256741121546</v>
      </c>
      <c r="C773" s="49">
        <f ca="1">RANDBETWEEN(0,VLOOKUP($B773,IBusJSQ!$E$6:$G$24,3,TRUE))</f>
        <v>13</v>
      </c>
      <c r="D773" s="44">
        <f ca="1">RANDBETWEEN(0,VLOOKUP($B773,ItrainJSQ!$F$5:$G$9,2,TRUE))</f>
        <v>6040</v>
      </c>
      <c r="E773" s="44" t="e">
        <f ca="1">RANDBETWEEN(0,VLOOKUP($B773,ItrainNP!$G$11:$G$16,2,TRUE))</f>
        <v>#N/A</v>
      </c>
      <c r="F773" s="44">
        <f t="shared" ref="F773:F836" ca="1" si="97">RANDBETWEEN(24,29)</f>
        <v>25</v>
      </c>
      <c r="G773" s="44">
        <f t="shared" ref="G773:G836" ca="1" si="98">RANDBETWEEN(7,8)</f>
        <v>7</v>
      </c>
      <c r="H773" s="44">
        <f t="shared" ref="H773:H836" ca="1" si="99">RANDBETWEEN(4,5)</f>
        <v>5</v>
      </c>
      <c r="I773" s="50">
        <f t="shared" ref="I773:I836" ca="1" si="100">B773+TIMEVALUE("00:"&amp;(C773+F773))</f>
        <v>0.77245145630010437</v>
      </c>
      <c r="J773" s="50" t="e">
        <f t="shared" ref="J773:J836" ca="1" si="101">B773+TIMEVALUE("00:"&amp;(D773+G773+E773+H773))</f>
        <v>#N/A</v>
      </c>
      <c r="K773" s="52">
        <f t="shared" ref="K773:K836" ca="1" si="102">(I773-B773)*24*60</f>
        <v>38.000000000000028</v>
      </c>
      <c r="L773" s="52" t="e">
        <f t="shared" ref="L773:L836" ca="1" si="103">(J773-B773)*24*60</f>
        <v>#N/A</v>
      </c>
      <c r="M773" s="44">
        <f ca="1">AVERAGE($K$4:K773)</f>
        <v>31.981818181818188</v>
      </c>
      <c r="N773" s="44">
        <f ca="1">M773 + 1.96 * _xlfn.STDEV.P($M$4:M773)/SQRT(COUNT($M$4:M773))</f>
        <v>32.00692566173948</v>
      </c>
      <c r="O773" s="44">
        <f ca="1">M773 - 1.96 * _xlfn.STDEV.P($M$4:M773)/SQRT(COUNT($M$4:M773))</f>
        <v>31.956710701896892</v>
      </c>
      <c r="P773" s="44" t="e">
        <f ca="1">AVERAGE($L$4:L773)</f>
        <v>#N/A</v>
      </c>
      <c r="Q773" s="44" t="e">
        <f ca="1">P773 + 1.96 * _xlfn.STDEV.P($P$4:P773)/SQRT(COUNT($P$4:P773))</f>
        <v>#N/A</v>
      </c>
      <c r="R773" s="44" t="e">
        <f ca="1">P773 - 1.96 * _xlfn.STDEV.P($P$4:P773)/SQRT(COUNT($P$4:P773))</f>
        <v>#N/A</v>
      </c>
    </row>
    <row r="774" spans="1:18" ht="14.5" x14ac:dyDescent="0.35">
      <c r="A774" s="47">
        <v>771</v>
      </c>
      <c r="B774" s="48">
        <f t="shared" ca="1" si="96"/>
        <v>0.71955903747568717</v>
      </c>
      <c r="C774" s="49">
        <f ca="1">RANDBETWEEN(0,VLOOKUP($B774,IBusJSQ!$E$6:$G$24,3,TRUE))</f>
        <v>1</v>
      </c>
      <c r="D774" s="44">
        <f ca="1">RANDBETWEEN(0,VLOOKUP($B774,ItrainJSQ!$F$5:$G$9,2,TRUE))</f>
        <v>762</v>
      </c>
      <c r="E774" s="44" t="e">
        <f ca="1">RANDBETWEEN(0,VLOOKUP($B774,ItrainNP!$G$11:$G$16,2,TRUE))</f>
        <v>#N/A</v>
      </c>
      <c r="F774" s="44">
        <f t="shared" ca="1" si="97"/>
        <v>29</v>
      </c>
      <c r="G774" s="44">
        <f t="shared" ca="1" si="98"/>
        <v>8</v>
      </c>
      <c r="H774" s="44">
        <f t="shared" ca="1" si="99"/>
        <v>4</v>
      </c>
      <c r="I774" s="50">
        <f t="shared" ca="1" si="100"/>
        <v>0.74039237080902054</v>
      </c>
      <c r="J774" s="50" t="e">
        <f t="shared" ca="1" si="101"/>
        <v>#N/A</v>
      </c>
      <c r="K774" s="52">
        <f t="shared" ca="1" si="102"/>
        <v>30.000000000000053</v>
      </c>
      <c r="L774" s="52" t="e">
        <f t="shared" ca="1" si="103"/>
        <v>#N/A</v>
      </c>
      <c r="M774" s="44">
        <f ca="1">AVERAGE($K$4:K774)</f>
        <v>31.979247730220496</v>
      </c>
      <c r="N774" s="44">
        <f ca="1">M774 + 1.96 * _xlfn.STDEV.P($M$4:M774)/SQRT(COUNT($M$4:M774))</f>
        <v>32.004330801312072</v>
      </c>
      <c r="O774" s="44">
        <f ca="1">M774 - 1.96 * _xlfn.STDEV.P($M$4:M774)/SQRT(COUNT($M$4:M774))</f>
        <v>31.954164659128917</v>
      </c>
      <c r="P774" s="44" t="e">
        <f ca="1">AVERAGE($L$4:L774)</f>
        <v>#N/A</v>
      </c>
      <c r="Q774" s="44" t="e">
        <f ca="1">P774 + 1.96 * _xlfn.STDEV.P($P$4:P774)/SQRT(COUNT($P$4:P774))</f>
        <v>#N/A</v>
      </c>
      <c r="R774" s="44" t="e">
        <f ca="1">P774 - 1.96 * _xlfn.STDEV.P($P$4:P774)/SQRT(COUNT($P$4:P774))</f>
        <v>#N/A</v>
      </c>
    </row>
    <row r="775" spans="1:18" ht="14.5" x14ac:dyDescent="0.35">
      <c r="A775" s="47">
        <v>772</v>
      </c>
      <c r="B775" s="48">
        <f t="shared" ca="1" si="96"/>
        <v>0.89033078266815546</v>
      </c>
      <c r="C775" s="49">
        <f ca="1">RANDBETWEEN(0,VLOOKUP($B775,IBusJSQ!$E$6:$G$24,3,TRUE))</f>
        <v>12</v>
      </c>
      <c r="D775" s="44">
        <f ca="1">RANDBETWEEN(0,VLOOKUP($B775,ItrainJSQ!$F$5:$G$9,2,TRUE))</f>
        <v>9466</v>
      </c>
      <c r="E775" s="44" t="e">
        <f ca="1">RANDBETWEEN(0,VLOOKUP($B775,ItrainNP!$G$11:$G$16,2,TRUE))</f>
        <v>#N/A</v>
      </c>
      <c r="F775" s="44">
        <f t="shared" ca="1" si="97"/>
        <v>29</v>
      </c>
      <c r="G775" s="44">
        <f t="shared" ca="1" si="98"/>
        <v>7</v>
      </c>
      <c r="H775" s="44">
        <f t="shared" ca="1" si="99"/>
        <v>5</v>
      </c>
      <c r="I775" s="50">
        <f t="shared" ca="1" si="100"/>
        <v>0.91880300489037769</v>
      </c>
      <c r="J775" s="50" t="e">
        <f t="shared" ca="1" si="101"/>
        <v>#N/A</v>
      </c>
      <c r="K775" s="52">
        <f t="shared" ca="1" si="102"/>
        <v>41.000000000000014</v>
      </c>
      <c r="L775" s="52" t="e">
        <f t="shared" ca="1" si="103"/>
        <v>#N/A</v>
      </c>
      <c r="M775" s="44">
        <f ca="1">AVERAGE($K$4:K775)</f>
        <v>31.990932642487053</v>
      </c>
      <c r="N775" s="44">
        <f ca="1">M775 + 1.96 * _xlfn.STDEV.P($M$4:M775)/SQRT(COUNT($M$4:M775))</f>
        <v>32.015990607015787</v>
      </c>
      <c r="O775" s="44">
        <f ca="1">M775 - 1.96 * _xlfn.STDEV.P($M$4:M775)/SQRT(COUNT($M$4:M775))</f>
        <v>31.965874677958318</v>
      </c>
      <c r="P775" s="44" t="e">
        <f ca="1">AVERAGE($L$4:L775)</f>
        <v>#N/A</v>
      </c>
      <c r="Q775" s="44" t="e">
        <f ca="1">P775 + 1.96 * _xlfn.STDEV.P($P$4:P775)/SQRT(COUNT($P$4:P775))</f>
        <v>#N/A</v>
      </c>
      <c r="R775" s="44" t="e">
        <f ca="1">P775 - 1.96 * _xlfn.STDEV.P($P$4:P775)/SQRT(COUNT($P$4:P775))</f>
        <v>#N/A</v>
      </c>
    </row>
    <row r="776" spans="1:18" ht="14.5" x14ac:dyDescent="0.35">
      <c r="A776" s="47">
        <v>773</v>
      </c>
      <c r="B776" s="48">
        <f t="shared" ca="1" si="96"/>
        <v>0.71170182599701093</v>
      </c>
      <c r="C776" s="49">
        <f ca="1">RANDBETWEEN(0,VLOOKUP($B776,IBusJSQ!$E$6:$G$24,3,TRUE))</f>
        <v>0</v>
      </c>
      <c r="D776" s="44">
        <f ca="1">RANDBETWEEN(0,VLOOKUP($B776,ItrainJSQ!$F$5:$G$9,2,TRUE))</f>
        <v>2</v>
      </c>
      <c r="E776" s="44" t="e">
        <f ca="1">RANDBETWEEN(0,VLOOKUP($B776,ItrainNP!$G$11:$G$16,2,TRUE))</f>
        <v>#N/A</v>
      </c>
      <c r="F776" s="44">
        <f t="shared" ca="1" si="97"/>
        <v>24</v>
      </c>
      <c r="G776" s="44">
        <f t="shared" ca="1" si="98"/>
        <v>8</v>
      </c>
      <c r="H776" s="44">
        <f t="shared" ca="1" si="99"/>
        <v>4</v>
      </c>
      <c r="I776" s="50">
        <f t="shared" ca="1" si="100"/>
        <v>0.72836849266367765</v>
      </c>
      <c r="J776" s="50" t="e">
        <f t="shared" ca="1" si="101"/>
        <v>#N/A</v>
      </c>
      <c r="K776" s="52">
        <f t="shared" ca="1" si="102"/>
        <v>24.000000000000075</v>
      </c>
      <c r="L776" s="52" t="e">
        <f t="shared" ca="1" si="103"/>
        <v>#N/A</v>
      </c>
      <c r="M776" s="44">
        <f ca="1">AVERAGE($K$4:K776)</f>
        <v>31.980595084087973</v>
      </c>
      <c r="N776" s="44">
        <f ca="1">M776 + 1.96 * _xlfn.STDEV.P($M$4:M776)/SQRT(COUNT($M$4:M776))</f>
        <v>32.005628634345619</v>
      </c>
      <c r="O776" s="44">
        <f ca="1">M776 - 1.96 * _xlfn.STDEV.P($M$4:M776)/SQRT(COUNT($M$4:M776))</f>
        <v>31.955561533830323</v>
      </c>
      <c r="P776" s="44" t="e">
        <f ca="1">AVERAGE($L$4:L776)</f>
        <v>#N/A</v>
      </c>
      <c r="Q776" s="44" t="e">
        <f ca="1">P776 + 1.96 * _xlfn.STDEV.P($P$4:P776)/SQRT(COUNT($P$4:P776))</f>
        <v>#N/A</v>
      </c>
      <c r="R776" s="44" t="e">
        <f ca="1">P776 - 1.96 * _xlfn.STDEV.P($P$4:P776)/SQRT(COUNT($P$4:P776))</f>
        <v>#N/A</v>
      </c>
    </row>
    <row r="777" spans="1:18" ht="14.5" x14ac:dyDescent="0.35">
      <c r="A777" s="47">
        <v>774</v>
      </c>
      <c r="B777" s="48">
        <f t="shared" ca="1" si="96"/>
        <v>0.86915094181704067</v>
      </c>
      <c r="C777" s="49">
        <f ca="1">RANDBETWEEN(0,VLOOKUP($B777,IBusJSQ!$E$6:$G$24,3,TRUE))</f>
        <v>10</v>
      </c>
      <c r="D777" s="44">
        <f ca="1">RANDBETWEEN(0,VLOOKUP($B777,ItrainJSQ!$F$5:$G$9,2,TRUE))</f>
        <v>21496</v>
      </c>
      <c r="E777" s="44" t="e">
        <f ca="1">RANDBETWEEN(0,VLOOKUP($B777,ItrainNP!$G$11:$G$16,2,TRUE))</f>
        <v>#N/A</v>
      </c>
      <c r="F777" s="44">
        <f t="shared" ca="1" si="97"/>
        <v>24</v>
      </c>
      <c r="G777" s="44">
        <f t="shared" ca="1" si="98"/>
        <v>8</v>
      </c>
      <c r="H777" s="44">
        <f t="shared" ca="1" si="99"/>
        <v>4</v>
      </c>
      <c r="I777" s="50">
        <f t="shared" ca="1" si="100"/>
        <v>0.89276205292815181</v>
      </c>
      <c r="J777" s="50" t="e">
        <f t="shared" ca="1" si="101"/>
        <v>#N/A</v>
      </c>
      <c r="K777" s="52">
        <f t="shared" ca="1" si="102"/>
        <v>34.000000000000043</v>
      </c>
      <c r="L777" s="52" t="e">
        <f t="shared" ca="1" si="103"/>
        <v>#N/A</v>
      </c>
      <c r="M777" s="44">
        <f ca="1">AVERAGE($K$4:K777)</f>
        <v>31.983204134366929</v>
      </c>
      <c r="N777" s="44">
        <f ca="1">M777 + 1.96 * _xlfn.STDEV.P($M$4:M777)/SQRT(COUNT($M$4:M777))</f>
        <v>32.008213144451702</v>
      </c>
      <c r="O777" s="44">
        <f ca="1">M777 - 1.96 * _xlfn.STDEV.P($M$4:M777)/SQRT(COUNT($M$4:M777))</f>
        <v>31.958195124282156</v>
      </c>
      <c r="P777" s="44" t="e">
        <f ca="1">AVERAGE($L$4:L777)</f>
        <v>#N/A</v>
      </c>
      <c r="Q777" s="44" t="e">
        <f ca="1">P777 + 1.96 * _xlfn.STDEV.P($P$4:P777)/SQRT(COUNT($P$4:P777))</f>
        <v>#N/A</v>
      </c>
      <c r="R777" s="44" t="e">
        <f ca="1">P777 - 1.96 * _xlfn.STDEV.P($P$4:P777)/SQRT(COUNT($P$4:P777))</f>
        <v>#N/A</v>
      </c>
    </row>
    <row r="778" spans="1:18" ht="14.5" x14ac:dyDescent="0.35">
      <c r="A778" s="47">
        <v>775</v>
      </c>
      <c r="B778" s="48">
        <f t="shared" ca="1" si="96"/>
        <v>0.79369873251493794</v>
      </c>
      <c r="C778" s="49">
        <f ca="1">RANDBETWEEN(0,VLOOKUP($B778,IBusJSQ!$E$6:$G$24,3,TRUE))</f>
        <v>2</v>
      </c>
      <c r="D778" s="44">
        <f ca="1">RANDBETWEEN(0,VLOOKUP($B778,ItrainJSQ!$F$5:$G$9,2,TRUE))</f>
        <v>33943</v>
      </c>
      <c r="E778" s="44" t="e">
        <f ca="1">RANDBETWEEN(0,VLOOKUP($B778,ItrainNP!$G$11:$G$16,2,TRUE))</f>
        <v>#N/A</v>
      </c>
      <c r="F778" s="44">
        <f t="shared" ca="1" si="97"/>
        <v>28</v>
      </c>
      <c r="G778" s="44">
        <f t="shared" ca="1" si="98"/>
        <v>8</v>
      </c>
      <c r="H778" s="44">
        <f t="shared" ca="1" si="99"/>
        <v>5</v>
      </c>
      <c r="I778" s="50">
        <f t="shared" ca="1" si="100"/>
        <v>0.81453206584827131</v>
      </c>
      <c r="J778" s="50" t="e">
        <f t="shared" ca="1" si="101"/>
        <v>#N/A</v>
      </c>
      <c r="K778" s="52">
        <f t="shared" ca="1" si="102"/>
        <v>30.000000000000053</v>
      </c>
      <c r="L778" s="52" t="e">
        <f t="shared" ca="1" si="103"/>
        <v>#N/A</v>
      </c>
      <c r="M778" s="44">
        <f ca="1">AVERAGE($K$4:K778)</f>
        <v>31.980645161290326</v>
      </c>
      <c r="N778" s="44">
        <f ca="1">M778 + 1.96 * _xlfn.STDEV.P($M$4:M778)/SQRT(COUNT($M$4:M778))</f>
        <v>32.005629834125493</v>
      </c>
      <c r="O778" s="44">
        <f ca="1">M778 - 1.96 * _xlfn.STDEV.P($M$4:M778)/SQRT(COUNT($M$4:M778))</f>
        <v>31.955660488455162</v>
      </c>
      <c r="P778" s="44" t="e">
        <f ca="1">AVERAGE($L$4:L778)</f>
        <v>#N/A</v>
      </c>
      <c r="Q778" s="44" t="e">
        <f ca="1">P778 + 1.96 * _xlfn.STDEV.P($P$4:P778)/SQRT(COUNT($P$4:P778))</f>
        <v>#N/A</v>
      </c>
      <c r="R778" s="44" t="e">
        <f ca="1">P778 - 1.96 * _xlfn.STDEV.P($P$4:P778)/SQRT(COUNT($P$4:P778))</f>
        <v>#N/A</v>
      </c>
    </row>
    <row r="779" spans="1:18" ht="14.5" x14ac:dyDescent="0.35">
      <c r="A779" s="47">
        <v>776</v>
      </c>
      <c r="B779" s="48">
        <f t="shared" ca="1" si="96"/>
        <v>0.63486840453017057</v>
      </c>
      <c r="C779" s="49">
        <f ca="1">RANDBETWEEN(0,VLOOKUP($B779,IBusJSQ!$E$6:$G$24,3,TRUE))</f>
        <v>6</v>
      </c>
      <c r="D779" s="44">
        <f ca="1">RANDBETWEEN(0,VLOOKUP($B779,ItrainJSQ!$F$5:$G$9,2,TRUE))</f>
        <v>4</v>
      </c>
      <c r="E779" s="44" t="e">
        <f ca="1">RANDBETWEEN(0,VLOOKUP($B779,ItrainNP!$G$11:$G$16,2,TRUE))</f>
        <v>#N/A</v>
      </c>
      <c r="F779" s="44">
        <f t="shared" ca="1" si="97"/>
        <v>27</v>
      </c>
      <c r="G779" s="44">
        <f t="shared" ca="1" si="98"/>
        <v>8</v>
      </c>
      <c r="H779" s="44">
        <f t="shared" ca="1" si="99"/>
        <v>4</v>
      </c>
      <c r="I779" s="50">
        <f t="shared" ca="1" si="100"/>
        <v>0.65778507119683727</v>
      </c>
      <c r="J779" s="50" t="e">
        <f t="shared" ca="1" si="101"/>
        <v>#N/A</v>
      </c>
      <c r="K779" s="52">
        <f t="shared" ca="1" si="102"/>
        <v>33.000000000000043</v>
      </c>
      <c r="L779" s="52" t="e">
        <f t="shared" ca="1" si="103"/>
        <v>#N/A</v>
      </c>
      <c r="M779" s="44">
        <f ca="1">AVERAGE($K$4:K779)</f>
        <v>31.981958762886602</v>
      </c>
      <c r="N779" s="44">
        <f ca="1">M779 + 1.96 * _xlfn.STDEV.P($M$4:M779)/SQRT(COUNT($M$4:M779))</f>
        <v>32.006919055082541</v>
      </c>
      <c r="O779" s="44">
        <f ca="1">M779 - 1.96 * _xlfn.STDEV.P($M$4:M779)/SQRT(COUNT($M$4:M779))</f>
        <v>31.956998470690667</v>
      </c>
      <c r="P779" s="44" t="e">
        <f ca="1">AVERAGE($L$4:L779)</f>
        <v>#N/A</v>
      </c>
      <c r="Q779" s="44" t="e">
        <f ca="1">P779 + 1.96 * _xlfn.STDEV.P($P$4:P779)/SQRT(COUNT($P$4:P779))</f>
        <v>#N/A</v>
      </c>
      <c r="R779" s="44" t="e">
        <f ca="1">P779 - 1.96 * _xlfn.STDEV.P($P$4:P779)/SQRT(COUNT($P$4:P779))</f>
        <v>#N/A</v>
      </c>
    </row>
    <row r="780" spans="1:18" ht="14.5" x14ac:dyDescent="0.35">
      <c r="A780" s="47">
        <v>777</v>
      </c>
      <c r="B780" s="48">
        <f t="shared" ca="1" si="96"/>
        <v>0.68928352468848653</v>
      </c>
      <c r="C780" s="49">
        <f ca="1">RANDBETWEEN(0,VLOOKUP($B780,IBusJSQ!$E$6:$G$24,3,TRUE))</f>
        <v>1</v>
      </c>
      <c r="D780" s="44">
        <f ca="1">RANDBETWEEN(0,VLOOKUP($B780,ItrainJSQ!$F$5:$G$9,2,TRUE))</f>
        <v>1</v>
      </c>
      <c r="E780" s="44" t="e">
        <f ca="1">RANDBETWEEN(0,VLOOKUP($B780,ItrainNP!$G$11:$G$16,2,TRUE))</f>
        <v>#N/A</v>
      </c>
      <c r="F780" s="44">
        <f t="shared" ca="1" si="97"/>
        <v>26</v>
      </c>
      <c r="G780" s="44">
        <f t="shared" ca="1" si="98"/>
        <v>8</v>
      </c>
      <c r="H780" s="44">
        <f t="shared" ca="1" si="99"/>
        <v>4</v>
      </c>
      <c r="I780" s="50">
        <f t="shared" ca="1" si="100"/>
        <v>0.70803352468848657</v>
      </c>
      <c r="J780" s="50" t="e">
        <f t="shared" ca="1" si="101"/>
        <v>#N/A</v>
      </c>
      <c r="K780" s="52">
        <f t="shared" ca="1" si="102"/>
        <v>27.000000000000064</v>
      </c>
      <c r="L780" s="52" t="e">
        <f t="shared" ca="1" si="103"/>
        <v>#N/A</v>
      </c>
      <c r="M780" s="44">
        <f ca="1">AVERAGE($K$4:K780)</f>
        <v>31.97554697554698</v>
      </c>
      <c r="N780" s="44">
        <f ca="1">M780 + 1.96 * _xlfn.STDEV.P($M$4:M780)/SQRT(COUNT($M$4:M780))</f>
        <v>32.000483336390332</v>
      </c>
      <c r="O780" s="44">
        <f ca="1">M780 - 1.96 * _xlfn.STDEV.P($M$4:M780)/SQRT(COUNT($M$4:M780))</f>
        <v>31.950610614703628</v>
      </c>
      <c r="P780" s="44" t="e">
        <f ca="1">AVERAGE($L$4:L780)</f>
        <v>#N/A</v>
      </c>
      <c r="Q780" s="44" t="e">
        <f ca="1">P780 + 1.96 * _xlfn.STDEV.P($P$4:P780)/SQRT(COUNT($P$4:P780))</f>
        <v>#N/A</v>
      </c>
      <c r="R780" s="44" t="e">
        <f ca="1">P780 - 1.96 * _xlfn.STDEV.P($P$4:P780)/SQRT(COUNT($P$4:P780))</f>
        <v>#N/A</v>
      </c>
    </row>
    <row r="781" spans="1:18" ht="14.5" x14ac:dyDescent="0.35">
      <c r="A781" s="47">
        <v>778</v>
      </c>
      <c r="B781" s="48">
        <f t="shared" ca="1" si="96"/>
        <v>0.73388594361829584</v>
      </c>
      <c r="C781" s="49">
        <f ca="1">RANDBETWEEN(0,VLOOKUP($B781,IBusJSQ!$E$6:$G$24,3,TRUE))</f>
        <v>2</v>
      </c>
      <c r="D781" s="44">
        <f ca="1">RANDBETWEEN(0,VLOOKUP($B781,ItrainJSQ!$F$5:$G$9,2,TRUE))</f>
        <v>12323</v>
      </c>
      <c r="E781" s="44" t="e">
        <f ca="1">RANDBETWEEN(0,VLOOKUP($B781,ItrainNP!$G$11:$G$16,2,TRUE))</f>
        <v>#N/A</v>
      </c>
      <c r="F781" s="44">
        <f t="shared" ca="1" si="97"/>
        <v>27</v>
      </c>
      <c r="G781" s="44">
        <f t="shared" ca="1" si="98"/>
        <v>8</v>
      </c>
      <c r="H781" s="44">
        <f t="shared" ca="1" si="99"/>
        <v>5</v>
      </c>
      <c r="I781" s="50">
        <f t="shared" ca="1" si="100"/>
        <v>0.75402483250718477</v>
      </c>
      <c r="J781" s="50" t="e">
        <f t="shared" ca="1" si="101"/>
        <v>#N/A</v>
      </c>
      <c r="K781" s="52">
        <f t="shared" ca="1" si="102"/>
        <v>29.000000000000057</v>
      </c>
      <c r="L781" s="52" t="e">
        <f t="shared" ca="1" si="103"/>
        <v>#N/A</v>
      </c>
      <c r="M781" s="44">
        <f ca="1">AVERAGE($K$4:K781)</f>
        <v>31.971722365038566</v>
      </c>
      <c r="N781" s="44">
        <f ca="1">M781 + 1.96 * _xlfn.STDEV.P($M$4:M781)/SQRT(COUNT($M$4:M781))</f>
        <v>31.996635080607568</v>
      </c>
      <c r="O781" s="44">
        <f ca="1">M781 - 1.96 * _xlfn.STDEV.P($M$4:M781)/SQRT(COUNT($M$4:M781))</f>
        <v>31.946809649469564</v>
      </c>
      <c r="P781" s="44" t="e">
        <f ca="1">AVERAGE($L$4:L781)</f>
        <v>#N/A</v>
      </c>
      <c r="Q781" s="44" t="e">
        <f ca="1">P781 + 1.96 * _xlfn.STDEV.P($P$4:P781)/SQRT(COUNT($P$4:P781))</f>
        <v>#N/A</v>
      </c>
      <c r="R781" s="44" t="e">
        <f ca="1">P781 - 1.96 * _xlfn.STDEV.P($P$4:P781)/SQRT(COUNT($P$4:P781))</f>
        <v>#N/A</v>
      </c>
    </row>
    <row r="782" spans="1:18" ht="14.5" x14ac:dyDescent="0.35">
      <c r="A782" s="47">
        <v>779</v>
      </c>
      <c r="B782" s="48">
        <f t="shared" ca="1" si="96"/>
        <v>0.66956238384549849</v>
      </c>
      <c r="C782" s="49">
        <f ca="1">RANDBETWEEN(0,VLOOKUP($B782,IBusJSQ!$E$6:$G$24,3,TRUE))</f>
        <v>2</v>
      </c>
      <c r="D782" s="44">
        <f ca="1">RANDBETWEEN(0,VLOOKUP($B782,ItrainJSQ!$F$5:$G$9,2,TRUE))</f>
        <v>1</v>
      </c>
      <c r="E782" s="44" t="e">
        <f ca="1">RANDBETWEEN(0,VLOOKUP($B782,ItrainNP!$G$11:$G$16,2,TRUE))</f>
        <v>#N/A</v>
      </c>
      <c r="F782" s="44">
        <f t="shared" ca="1" si="97"/>
        <v>27</v>
      </c>
      <c r="G782" s="44">
        <f t="shared" ca="1" si="98"/>
        <v>7</v>
      </c>
      <c r="H782" s="44">
        <f t="shared" ca="1" si="99"/>
        <v>4</v>
      </c>
      <c r="I782" s="50">
        <f t="shared" ca="1" si="100"/>
        <v>0.68970127273438742</v>
      </c>
      <c r="J782" s="50" t="e">
        <f t="shared" ca="1" si="101"/>
        <v>#N/A</v>
      </c>
      <c r="K782" s="52">
        <f t="shared" ca="1" si="102"/>
        <v>29.000000000000057</v>
      </c>
      <c r="L782" s="52" t="e">
        <f t="shared" ca="1" si="103"/>
        <v>#N/A</v>
      </c>
      <c r="M782" s="44">
        <f ca="1">AVERAGE($K$4:K782)</f>
        <v>31.967907573812585</v>
      </c>
      <c r="N782" s="44">
        <f ca="1">M782 + 1.96 * _xlfn.STDEV.P($M$4:M782)/SQRT(COUNT($M$4:M782))</f>
        <v>31.992796931046556</v>
      </c>
      <c r="O782" s="44">
        <f ca="1">M782 - 1.96 * _xlfn.STDEV.P($M$4:M782)/SQRT(COUNT($M$4:M782))</f>
        <v>31.943018216578615</v>
      </c>
      <c r="P782" s="44" t="e">
        <f ca="1">AVERAGE($L$4:L782)</f>
        <v>#N/A</v>
      </c>
      <c r="Q782" s="44" t="e">
        <f ca="1">P782 + 1.96 * _xlfn.STDEV.P($P$4:P782)/SQRT(COUNT($P$4:P782))</f>
        <v>#N/A</v>
      </c>
      <c r="R782" s="44" t="e">
        <f ca="1">P782 - 1.96 * _xlfn.STDEV.P($P$4:P782)/SQRT(COUNT($P$4:P782))</f>
        <v>#N/A</v>
      </c>
    </row>
    <row r="783" spans="1:18" ht="14.5" x14ac:dyDescent="0.35">
      <c r="A783" s="47">
        <v>780</v>
      </c>
      <c r="B783" s="48">
        <f t="shared" ca="1" si="96"/>
        <v>0.63098101731548173</v>
      </c>
      <c r="C783" s="49">
        <f ca="1">RANDBETWEEN(0,VLOOKUP($B783,IBusJSQ!$E$6:$G$24,3,TRUE))</f>
        <v>3</v>
      </c>
      <c r="D783" s="44">
        <f ca="1">RANDBETWEEN(0,VLOOKUP($B783,ItrainJSQ!$F$5:$G$9,2,TRUE))</f>
        <v>2</v>
      </c>
      <c r="E783" s="44" t="e">
        <f ca="1">RANDBETWEEN(0,VLOOKUP($B783,ItrainNP!$G$11:$G$16,2,TRUE))</f>
        <v>#N/A</v>
      </c>
      <c r="F783" s="44">
        <f t="shared" ca="1" si="97"/>
        <v>29</v>
      </c>
      <c r="G783" s="44">
        <f t="shared" ca="1" si="98"/>
        <v>7</v>
      </c>
      <c r="H783" s="44">
        <f t="shared" ca="1" si="99"/>
        <v>4</v>
      </c>
      <c r="I783" s="50">
        <f t="shared" ca="1" si="100"/>
        <v>0.65320323953770398</v>
      </c>
      <c r="J783" s="50" t="e">
        <f t="shared" ca="1" si="101"/>
        <v>#N/A</v>
      </c>
      <c r="K783" s="52">
        <f t="shared" ca="1" si="102"/>
        <v>32.000000000000043</v>
      </c>
      <c r="L783" s="52" t="e">
        <f t="shared" ca="1" si="103"/>
        <v>#N/A</v>
      </c>
      <c r="M783" s="44">
        <f ca="1">AVERAGE($K$4:K783)</f>
        <v>31.967948717948723</v>
      </c>
      <c r="N783" s="44">
        <f ca="1">M783 + 1.96 * _xlfn.STDEV.P($M$4:M783)/SQRT(COUNT($M$4:M783))</f>
        <v>31.992814748976159</v>
      </c>
      <c r="O783" s="44">
        <f ca="1">M783 - 1.96 * _xlfn.STDEV.P($M$4:M783)/SQRT(COUNT($M$4:M783))</f>
        <v>31.943082686921286</v>
      </c>
      <c r="P783" s="44" t="e">
        <f ca="1">AVERAGE($L$4:L783)</f>
        <v>#N/A</v>
      </c>
      <c r="Q783" s="44" t="e">
        <f ca="1">P783 + 1.96 * _xlfn.STDEV.P($P$4:P783)/SQRT(COUNT($P$4:P783))</f>
        <v>#N/A</v>
      </c>
      <c r="R783" s="44" t="e">
        <f ca="1">P783 - 1.96 * _xlfn.STDEV.P($P$4:P783)/SQRT(COUNT($P$4:P783))</f>
        <v>#N/A</v>
      </c>
    </row>
    <row r="784" spans="1:18" ht="14.5" x14ac:dyDescent="0.35">
      <c r="A784" s="47">
        <v>781</v>
      </c>
      <c r="B784" s="48">
        <f t="shared" ca="1" si="96"/>
        <v>0.79709817777733727</v>
      </c>
      <c r="C784" s="49">
        <f ca="1">RANDBETWEEN(0,VLOOKUP($B784,IBusJSQ!$E$6:$G$24,3,TRUE))</f>
        <v>5</v>
      </c>
      <c r="D784" s="44">
        <f ca="1">RANDBETWEEN(0,VLOOKUP($B784,ItrainJSQ!$F$5:$G$9,2,TRUE))</f>
        <v>36954</v>
      </c>
      <c r="E784" s="44" t="e">
        <f ca="1">RANDBETWEEN(0,VLOOKUP($B784,ItrainNP!$G$11:$G$16,2,TRUE))</f>
        <v>#N/A</v>
      </c>
      <c r="F784" s="44">
        <f t="shared" ca="1" si="97"/>
        <v>24</v>
      </c>
      <c r="G784" s="44">
        <f t="shared" ca="1" si="98"/>
        <v>8</v>
      </c>
      <c r="H784" s="44">
        <f t="shared" ca="1" si="99"/>
        <v>4</v>
      </c>
      <c r="I784" s="50">
        <f t="shared" ca="1" si="100"/>
        <v>0.8172370666662262</v>
      </c>
      <c r="J784" s="50" t="e">
        <f t="shared" ca="1" si="101"/>
        <v>#N/A</v>
      </c>
      <c r="K784" s="52">
        <f t="shared" ca="1" si="102"/>
        <v>29.000000000000057</v>
      </c>
      <c r="L784" s="52" t="e">
        <f t="shared" ca="1" si="103"/>
        <v>#N/A</v>
      </c>
      <c r="M784" s="44">
        <f ca="1">AVERAGE($K$4:K784)</f>
        <v>31.964148527528813</v>
      </c>
      <c r="N784" s="44">
        <f ca="1">M784 + 1.96 * _xlfn.STDEV.P($M$4:M784)/SQRT(COUNT($M$4:M784))</f>
        <v>31.98899151900401</v>
      </c>
      <c r="O784" s="44">
        <f ca="1">M784 - 1.96 * _xlfn.STDEV.P($M$4:M784)/SQRT(COUNT($M$4:M784))</f>
        <v>31.939305536053617</v>
      </c>
      <c r="P784" s="44" t="e">
        <f ca="1">AVERAGE($L$4:L784)</f>
        <v>#N/A</v>
      </c>
      <c r="Q784" s="44" t="e">
        <f ca="1">P784 + 1.96 * _xlfn.STDEV.P($P$4:P784)/SQRT(COUNT($P$4:P784))</f>
        <v>#N/A</v>
      </c>
      <c r="R784" s="44" t="e">
        <f ca="1">P784 - 1.96 * _xlfn.STDEV.P($P$4:P784)/SQRT(COUNT($P$4:P784))</f>
        <v>#N/A</v>
      </c>
    </row>
    <row r="785" spans="1:18" ht="14.5" x14ac:dyDescent="0.35">
      <c r="A785" s="47">
        <v>782</v>
      </c>
      <c r="B785" s="48">
        <f t="shared" ca="1" si="96"/>
        <v>0.86102117081137131</v>
      </c>
      <c r="C785" s="49">
        <f ca="1">RANDBETWEEN(0,VLOOKUP($B785,IBusJSQ!$E$6:$G$24,3,TRUE))</f>
        <v>5</v>
      </c>
      <c r="D785" s="44">
        <f ca="1">RANDBETWEEN(0,VLOOKUP($B785,ItrainJSQ!$F$5:$G$9,2,TRUE))</f>
        <v>40846</v>
      </c>
      <c r="E785" s="44" t="e">
        <f ca="1">RANDBETWEEN(0,VLOOKUP($B785,ItrainNP!$G$11:$G$16,2,TRUE))</f>
        <v>#N/A</v>
      </c>
      <c r="F785" s="44">
        <f t="shared" ca="1" si="97"/>
        <v>26</v>
      </c>
      <c r="G785" s="44">
        <f t="shared" ca="1" si="98"/>
        <v>8</v>
      </c>
      <c r="H785" s="44">
        <f t="shared" ca="1" si="99"/>
        <v>4</v>
      </c>
      <c r="I785" s="50">
        <f t="shared" ca="1" si="100"/>
        <v>0.88254894858914912</v>
      </c>
      <c r="J785" s="50" t="e">
        <f t="shared" ca="1" si="101"/>
        <v>#N/A</v>
      </c>
      <c r="K785" s="52">
        <f t="shared" ca="1" si="102"/>
        <v>31.00000000000005</v>
      </c>
      <c r="L785" s="52" t="e">
        <f t="shared" ca="1" si="103"/>
        <v>#N/A</v>
      </c>
      <c r="M785" s="44">
        <f ca="1">AVERAGE($K$4:K785)</f>
        <v>31.962915601023024</v>
      </c>
      <c r="N785" s="44">
        <f ca="1">M785 + 1.96 * _xlfn.STDEV.P($M$4:M785)/SQRT(COUNT($M$4:M785))</f>
        <v>31.987735668540601</v>
      </c>
      <c r="O785" s="44">
        <f ca="1">M785 - 1.96 * _xlfn.STDEV.P($M$4:M785)/SQRT(COUNT($M$4:M785))</f>
        <v>31.938095533505447</v>
      </c>
      <c r="P785" s="44" t="e">
        <f ca="1">AVERAGE($L$4:L785)</f>
        <v>#N/A</v>
      </c>
      <c r="Q785" s="44" t="e">
        <f ca="1">P785 + 1.96 * _xlfn.STDEV.P($P$4:P785)/SQRT(COUNT($P$4:P785))</f>
        <v>#N/A</v>
      </c>
      <c r="R785" s="44" t="e">
        <f ca="1">P785 - 1.96 * _xlfn.STDEV.P($P$4:P785)/SQRT(COUNT($P$4:P785))</f>
        <v>#N/A</v>
      </c>
    </row>
    <row r="786" spans="1:18" ht="14.5" x14ac:dyDescent="0.35">
      <c r="A786" s="47">
        <v>783</v>
      </c>
      <c r="B786" s="48">
        <f t="shared" ca="1" si="96"/>
        <v>0.53787979261273955</v>
      </c>
      <c r="C786" s="49">
        <f ca="1">RANDBETWEEN(0,VLOOKUP($B786,IBusJSQ!$E$6:$G$24,3,TRUE))</f>
        <v>0</v>
      </c>
      <c r="D786" s="44">
        <f ca="1">RANDBETWEEN(0,VLOOKUP($B786,ItrainJSQ!$F$5:$G$9,2,TRUE))</f>
        <v>3</v>
      </c>
      <c r="E786" s="44" t="e">
        <f ca="1">RANDBETWEEN(0,VLOOKUP($B786,ItrainNP!$G$11:$G$16,2,TRUE))</f>
        <v>#N/A</v>
      </c>
      <c r="F786" s="44">
        <f t="shared" ca="1" si="97"/>
        <v>27</v>
      </c>
      <c r="G786" s="44">
        <f t="shared" ca="1" si="98"/>
        <v>8</v>
      </c>
      <c r="H786" s="44">
        <f t="shared" ca="1" si="99"/>
        <v>4</v>
      </c>
      <c r="I786" s="50">
        <f t="shared" ca="1" si="100"/>
        <v>0.55662979261273959</v>
      </c>
      <c r="J786" s="50" t="e">
        <f t="shared" ca="1" si="101"/>
        <v>#N/A</v>
      </c>
      <c r="K786" s="52">
        <f t="shared" ca="1" si="102"/>
        <v>27.000000000000064</v>
      </c>
      <c r="L786" s="52" t="e">
        <f t="shared" ca="1" si="103"/>
        <v>#N/A</v>
      </c>
      <c r="M786" s="44">
        <f ca="1">AVERAGE($K$4:K786)</f>
        <v>31.9565772669221</v>
      </c>
      <c r="N786" s="44">
        <f ca="1">M786 + 1.96 * _xlfn.STDEV.P($M$4:M786)/SQRT(COUNT($M$4:M786))</f>
        <v>31.981374870971663</v>
      </c>
      <c r="O786" s="44">
        <f ca="1">M786 - 1.96 * _xlfn.STDEV.P($M$4:M786)/SQRT(COUNT($M$4:M786))</f>
        <v>31.931779662872536</v>
      </c>
      <c r="P786" s="44" t="e">
        <f ca="1">AVERAGE($L$4:L786)</f>
        <v>#N/A</v>
      </c>
      <c r="Q786" s="44" t="e">
        <f ca="1">P786 + 1.96 * _xlfn.STDEV.P($P$4:P786)/SQRT(COUNT($P$4:P786))</f>
        <v>#N/A</v>
      </c>
      <c r="R786" s="44" t="e">
        <f ca="1">P786 - 1.96 * _xlfn.STDEV.P($P$4:P786)/SQRT(COUNT($P$4:P786))</f>
        <v>#N/A</v>
      </c>
    </row>
    <row r="787" spans="1:18" ht="14.5" x14ac:dyDescent="0.35">
      <c r="A787" s="47">
        <v>784</v>
      </c>
      <c r="B787" s="48">
        <f t="shared" ca="1" si="96"/>
        <v>0.86007307598505101</v>
      </c>
      <c r="C787" s="49">
        <f ca="1">RANDBETWEEN(0,VLOOKUP($B787,IBusJSQ!$E$6:$G$24,3,TRUE))</f>
        <v>10</v>
      </c>
      <c r="D787" s="44">
        <f ca="1">RANDBETWEEN(0,VLOOKUP($B787,ItrainJSQ!$F$5:$G$9,2,TRUE))</f>
        <v>20145</v>
      </c>
      <c r="E787" s="44" t="e">
        <f ca="1">RANDBETWEEN(0,VLOOKUP($B787,ItrainNP!$G$11:$G$16,2,TRUE))</f>
        <v>#N/A</v>
      </c>
      <c r="F787" s="44">
        <f t="shared" ca="1" si="97"/>
        <v>26</v>
      </c>
      <c r="G787" s="44">
        <f t="shared" ca="1" si="98"/>
        <v>7</v>
      </c>
      <c r="H787" s="44">
        <f t="shared" ca="1" si="99"/>
        <v>4</v>
      </c>
      <c r="I787" s="50">
        <f t="shared" ca="1" si="100"/>
        <v>0.88507307598505103</v>
      </c>
      <c r="J787" s="50" t="e">
        <f t="shared" ca="1" si="101"/>
        <v>#N/A</v>
      </c>
      <c r="K787" s="52">
        <f t="shared" ca="1" si="102"/>
        <v>36.000000000000028</v>
      </c>
      <c r="L787" s="52" t="e">
        <f t="shared" ca="1" si="103"/>
        <v>#N/A</v>
      </c>
      <c r="M787" s="44">
        <f ca="1">AVERAGE($K$4:K787)</f>
        <v>31.961734693877556</v>
      </c>
      <c r="N787" s="44">
        <f ca="1">M787 + 1.96 * _xlfn.STDEV.P($M$4:M787)/SQRT(COUNT($M$4:M787))</f>
        <v>31.986509517108992</v>
      </c>
      <c r="O787" s="44">
        <f ca="1">M787 - 1.96 * _xlfn.STDEV.P($M$4:M787)/SQRT(COUNT($M$4:M787))</f>
        <v>31.93695987064612</v>
      </c>
      <c r="P787" s="44" t="e">
        <f ca="1">AVERAGE($L$4:L787)</f>
        <v>#N/A</v>
      </c>
      <c r="Q787" s="44" t="e">
        <f ca="1">P787 + 1.96 * _xlfn.STDEV.P($P$4:P787)/SQRT(COUNT($P$4:P787))</f>
        <v>#N/A</v>
      </c>
      <c r="R787" s="44" t="e">
        <f ca="1">P787 - 1.96 * _xlfn.STDEV.P($P$4:P787)/SQRT(COUNT($P$4:P787))</f>
        <v>#N/A</v>
      </c>
    </row>
    <row r="788" spans="1:18" ht="14.5" x14ac:dyDescent="0.35">
      <c r="A788" s="47">
        <v>785</v>
      </c>
      <c r="B788" s="48">
        <f t="shared" ca="1" si="96"/>
        <v>0.43367100905682765</v>
      </c>
      <c r="C788" s="49">
        <f ca="1">RANDBETWEEN(0,VLOOKUP($B788,IBusJSQ!$E$6:$G$24,3,TRUE))</f>
        <v>7</v>
      </c>
      <c r="D788" s="44">
        <f ca="1">RANDBETWEEN(0,VLOOKUP($B788,ItrainJSQ!$F$5:$G$9,2,TRUE))</f>
        <v>1</v>
      </c>
      <c r="E788" s="44" t="e">
        <f ca="1">RANDBETWEEN(0,VLOOKUP($B788,ItrainNP!$G$11:$G$16,2,TRUE))</f>
        <v>#N/A</v>
      </c>
      <c r="F788" s="44">
        <f t="shared" ca="1" si="97"/>
        <v>27</v>
      </c>
      <c r="G788" s="44">
        <f t="shared" ca="1" si="98"/>
        <v>7</v>
      </c>
      <c r="H788" s="44">
        <f t="shared" ca="1" si="99"/>
        <v>4</v>
      </c>
      <c r="I788" s="50">
        <f t="shared" ca="1" si="100"/>
        <v>0.45728212016793879</v>
      </c>
      <c r="J788" s="50" t="e">
        <f t="shared" ca="1" si="101"/>
        <v>#N/A</v>
      </c>
      <c r="K788" s="52">
        <f t="shared" ca="1" si="102"/>
        <v>34.000000000000043</v>
      </c>
      <c r="L788" s="52" t="e">
        <f t="shared" ca="1" si="103"/>
        <v>#N/A</v>
      </c>
      <c r="M788" s="44">
        <f ca="1">AVERAGE($K$4:K788)</f>
        <v>31.964331210191087</v>
      </c>
      <c r="N788" s="44">
        <f ca="1">M788 + 1.96 * _xlfn.STDEV.P($M$4:M788)/SQRT(COUNT($M$4:M788))</f>
        <v>31.989083112968729</v>
      </c>
      <c r="O788" s="44">
        <f ca="1">M788 - 1.96 * _xlfn.STDEV.P($M$4:M788)/SQRT(COUNT($M$4:M788))</f>
        <v>31.939579307413446</v>
      </c>
      <c r="P788" s="44" t="e">
        <f ca="1">AVERAGE($L$4:L788)</f>
        <v>#N/A</v>
      </c>
      <c r="Q788" s="44" t="e">
        <f ca="1">P788 + 1.96 * _xlfn.STDEV.P($P$4:P788)/SQRT(COUNT($P$4:P788))</f>
        <v>#N/A</v>
      </c>
      <c r="R788" s="44" t="e">
        <f ca="1">P788 - 1.96 * _xlfn.STDEV.P($P$4:P788)/SQRT(COUNT($P$4:P788))</f>
        <v>#N/A</v>
      </c>
    </row>
    <row r="789" spans="1:18" ht="14.5" x14ac:dyDescent="0.35">
      <c r="A789" s="47">
        <v>786</v>
      </c>
      <c r="B789" s="48">
        <f t="shared" ca="1" si="96"/>
        <v>0.41170955876084114</v>
      </c>
      <c r="C789" s="49">
        <f ca="1">RANDBETWEEN(0,VLOOKUP($B789,IBusJSQ!$E$6:$G$24,3,TRUE))</f>
        <v>6</v>
      </c>
      <c r="D789" s="44">
        <f ca="1">RANDBETWEEN(0,VLOOKUP($B789,ItrainJSQ!$F$5:$G$9,2,TRUE))</f>
        <v>1</v>
      </c>
      <c r="E789" s="44" t="e">
        <f ca="1">RANDBETWEEN(0,VLOOKUP($B789,ItrainNP!$G$11:$G$16,2,TRUE))</f>
        <v>#N/A</v>
      </c>
      <c r="F789" s="44">
        <f t="shared" ca="1" si="97"/>
        <v>28</v>
      </c>
      <c r="G789" s="44">
        <f t="shared" ca="1" si="98"/>
        <v>7</v>
      </c>
      <c r="H789" s="44">
        <f t="shared" ca="1" si="99"/>
        <v>5</v>
      </c>
      <c r="I789" s="50">
        <f t="shared" ca="1" si="100"/>
        <v>0.43532066987195228</v>
      </c>
      <c r="J789" s="50" t="e">
        <f t="shared" ca="1" si="101"/>
        <v>#N/A</v>
      </c>
      <c r="K789" s="52">
        <f t="shared" ca="1" si="102"/>
        <v>34.000000000000043</v>
      </c>
      <c r="L789" s="52" t="e">
        <f t="shared" ca="1" si="103"/>
        <v>#N/A</v>
      </c>
      <c r="M789" s="44">
        <f ca="1">AVERAGE($K$4:K789)</f>
        <v>31.966921119592879</v>
      </c>
      <c r="N789" s="44">
        <f ca="1">M789 + 1.96 * _xlfn.STDEV.P($M$4:M789)/SQRT(COUNT($M$4:M789))</f>
        <v>31.99164996588399</v>
      </c>
      <c r="O789" s="44">
        <f ca="1">M789 - 1.96 * _xlfn.STDEV.P($M$4:M789)/SQRT(COUNT($M$4:M789))</f>
        <v>31.942192273301767</v>
      </c>
      <c r="P789" s="44" t="e">
        <f ca="1">AVERAGE($L$4:L789)</f>
        <v>#N/A</v>
      </c>
      <c r="Q789" s="44" t="e">
        <f ca="1">P789 + 1.96 * _xlfn.STDEV.P($P$4:P789)/SQRT(COUNT($P$4:P789))</f>
        <v>#N/A</v>
      </c>
      <c r="R789" s="44" t="e">
        <f ca="1">P789 - 1.96 * _xlfn.STDEV.P($P$4:P789)/SQRT(COUNT($P$4:P789))</f>
        <v>#N/A</v>
      </c>
    </row>
    <row r="790" spans="1:18" ht="14.5" x14ac:dyDescent="0.35">
      <c r="A790" s="47">
        <v>787</v>
      </c>
      <c r="B790" s="48">
        <f t="shared" ca="1" si="96"/>
        <v>0.39131507914337732</v>
      </c>
      <c r="C790" s="49">
        <f ca="1">RANDBETWEEN(0,VLOOKUP($B790,IBusJSQ!$E$6:$G$24,3,TRUE))</f>
        <v>1</v>
      </c>
      <c r="D790" s="44">
        <f ca="1">RANDBETWEEN(0,VLOOKUP($B790,ItrainJSQ!$F$5:$G$9,2,TRUE))</f>
        <v>3</v>
      </c>
      <c r="E790" s="44" t="e">
        <f ca="1">RANDBETWEEN(0,VLOOKUP($B790,ItrainNP!$G$11:$G$16,2,TRUE))</f>
        <v>#N/A</v>
      </c>
      <c r="F790" s="44">
        <f t="shared" ca="1" si="97"/>
        <v>26</v>
      </c>
      <c r="G790" s="44">
        <f t="shared" ca="1" si="98"/>
        <v>7</v>
      </c>
      <c r="H790" s="44">
        <f t="shared" ca="1" si="99"/>
        <v>4</v>
      </c>
      <c r="I790" s="50">
        <f t="shared" ca="1" si="100"/>
        <v>0.41006507914337731</v>
      </c>
      <c r="J790" s="50" t="e">
        <f t="shared" ca="1" si="101"/>
        <v>#N/A</v>
      </c>
      <c r="K790" s="52">
        <f t="shared" ca="1" si="102"/>
        <v>26.999999999999986</v>
      </c>
      <c r="L790" s="52" t="e">
        <f t="shared" ca="1" si="103"/>
        <v>#N/A</v>
      </c>
      <c r="M790" s="44">
        <f ca="1">AVERAGE($K$4:K790)</f>
        <v>31.960609911054643</v>
      </c>
      <c r="N790" s="44">
        <f ca="1">M790 + 1.96 * _xlfn.STDEV.P($M$4:M790)/SQRT(COUNT($M$4:M790))</f>
        <v>31.985316149739095</v>
      </c>
      <c r="O790" s="44">
        <f ca="1">M790 - 1.96 * _xlfn.STDEV.P($M$4:M790)/SQRT(COUNT($M$4:M790))</f>
        <v>31.935903672370191</v>
      </c>
      <c r="P790" s="44" t="e">
        <f ca="1">AVERAGE($L$4:L790)</f>
        <v>#N/A</v>
      </c>
      <c r="Q790" s="44" t="e">
        <f ca="1">P790 + 1.96 * _xlfn.STDEV.P($P$4:P790)/SQRT(COUNT($P$4:P790))</f>
        <v>#N/A</v>
      </c>
      <c r="R790" s="44" t="e">
        <f ca="1">P790 - 1.96 * _xlfn.STDEV.P($P$4:P790)/SQRT(COUNT($P$4:P790))</f>
        <v>#N/A</v>
      </c>
    </row>
    <row r="791" spans="1:18" ht="14.5" x14ac:dyDescent="0.35">
      <c r="A791" s="47">
        <v>788</v>
      </c>
      <c r="B791" s="48">
        <f t="shared" ca="1" si="96"/>
        <v>0.47710785095768632</v>
      </c>
      <c r="C791" s="49">
        <f ca="1">RANDBETWEEN(0,VLOOKUP($B791,IBusJSQ!$E$6:$G$24,3,TRUE))</f>
        <v>0</v>
      </c>
      <c r="D791" s="44">
        <f ca="1">RANDBETWEEN(0,VLOOKUP($B791,ItrainJSQ!$F$5:$G$9,2,TRUE))</f>
        <v>1</v>
      </c>
      <c r="E791" s="44" t="e">
        <f ca="1">RANDBETWEEN(0,VLOOKUP($B791,ItrainNP!$G$11:$G$16,2,TRUE))</f>
        <v>#N/A</v>
      </c>
      <c r="F791" s="44">
        <f t="shared" ca="1" si="97"/>
        <v>28</v>
      </c>
      <c r="G791" s="44">
        <f t="shared" ca="1" si="98"/>
        <v>8</v>
      </c>
      <c r="H791" s="44">
        <f t="shared" ca="1" si="99"/>
        <v>4</v>
      </c>
      <c r="I791" s="50">
        <f t="shared" ca="1" si="100"/>
        <v>0.49655229540213075</v>
      </c>
      <c r="J791" s="50" t="e">
        <f t="shared" ca="1" si="101"/>
        <v>#N/A</v>
      </c>
      <c r="K791" s="52">
        <f t="shared" ca="1" si="102"/>
        <v>27.999999999999979</v>
      </c>
      <c r="L791" s="52" t="e">
        <f t="shared" ca="1" si="103"/>
        <v>#N/A</v>
      </c>
      <c r="M791" s="44">
        <f ca="1">AVERAGE($K$4:K791)</f>
        <v>31.955583756345181</v>
      </c>
      <c r="N791" s="44">
        <f ca="1">M791 + 1.96 * _xlfn.STDEV.P($M$4:M791)/SQRT(COUNT($M$4:M791))</f>
        <v>31.980267755646086</v>
      </c>
      <c r="O791" s="44">
        <f ca="1">M791 - 1.96 * _xlfn.STDEV.P($M$4:M791)/SQRT(COUNT($M$4:M791))</f>
        <v>31.930899757044276</v>
      </c>
      <c r="P791" s="44" t="e">
        <f ca="1">AVERAGE($L$4:L791)</f>
        <v>#N/A</v>
      </c>
      <c r="Q791" s="44" t="e">
        <f ca="1">P791 + 1.96 * _xlfn.STDEV.P($P$4:P791)/SQRT(COUNT($P$4:P791))</f>
        <v>#N/A</v>
      </c>
      <c r="R791" s="44" t="e">
        <f ca="1">P791 - 1.96 * _xlfn.STDEV.P($P$4:P791)/SQRT(COUNT($P$4:P791))</f>
        <v>#N/A</v>
      </c>
    </row>
    <row r="792" spans="1:18" ht="14.5" x14ac:dyDescent="0.35">
      <c r="A792" s="47">
        <v>789</v>
      </c>
      <c r="B792" s="48">
        <f t="shared" ca="1" si="96"/>
        <v>0.56809446669957508</v>
      </c>
      <c r="C792" s="49">
        <f ca="1">RANDBETWEEN(0,VLOOKUP($B792,IBusJSQ!$E$6:$G$24,3,TRUE))</f>
        <v>7</v>
      </c>
      <c r="D792" s="44">
        <f ca="1">RANDBETWEEN(0,VLOOKUP($B792,ItrainJSQ!$F$5:$G$9,2,TRUE))</f>
        <v>4</v>
      </c>
      <c r="E792" s="44" t="e">
        <f ca="1">RANDBETWEEN(0,VLOOKUP($B792,ItrainNP!$G$11:$G$16,2,TRUE))</f>
        <v>#N/A</v>
      </c>
      <c r="F792" s="44">
        <f t="shared" ca="1" si="97"/>
        <v>28</v>
      </c>
      <c r="G792" s="44">
        <f t="shared" ca="1" si="98"/>
        <v>8</v>
      </c>
      <c r="H792" s="44">
        <f t="shared" ca="1" si="99"/>
        <v>4</v>
      </c>
      <c r="I792" s="50">
        <f t="shared" ca="1" si="100"/>
        <v>0.59240002225513066</v>
      </c>
      <c r="J792" s="50" t="e">
        <f t="shared" ca="1" si="101"/>
        <v>#N/A</v>
      </c>
      <c r="K792" s="52">
        <f t="shared" ca="1" si="102"/>
        <v>35.000000000000036</v>
      </c>
      <c r="L792" s="52" t="e">
        <f t="shared" ca="1" si="103"/>
        <v>#N/A</v>
      </c>
      <c r="M792" s="44">
        <f ca="1">AVERAGE($K$4:K792)</f>
        <v>31.959442332065912</v>
      </c>
      <c r="N792" s="44">
        <f ca="1">M792 + 1.96 * _xlfn.STDEV.P($M$4:M792)/SQRT(COUNT($M$4:M792))</f>
        <v>31.984103863939566</v>
      </c>
      <c r="O792" s="44">
        <f ca="1">M792 - 1.96 * _xlfn.STDEV.P($M$4:M792)/SQRT(COUNT($M$4:M792))</f>
        <v>31.934780800192257</v>
      </c>
      <c r="P792" s="44" t="e">
        <f ca="1">AVERAGE($L$4:L792)</f>
        <v>#N/A</v>
      </c>
      <c r="Q792" s="44" t="e">
        <f ca="1">P792 + 1.96 * _xlfn.STDEV.P($P$4:P792)/SQRT(COUNT($P$4:P792))</f>
        <v>#N/A</v>
      </c>
      <c r="R792" s="44" t="e">
        <f ca="1">P792 - 1.96 * _xlfn.STDEV.P($P$4:P792)/SQRT(COUNT($P$4:P792))</f>
        <v>#N/A</v>
      </c>
    </row>
    <row r="793" spans="1:18" ht="14.5" x14ac:dyDescent="0.35">
      <c r="A793" s="47">
        <v>790</v>
      </c>
      <c r="B793" s="48">
        <f t="shared" ca="1" si="96"/>
        <v>0.44773359788717548</v>
      </c>
      <c r="C793" s="49">
        <f ca="1">RANDBETWEEN(0,VLOOKUP($B793,IBusJSQ!$E$6:$G$24,3,TRUE))</f>
        <v>8</v>
      </c>
      <c r="D793" s="44">
        <f ca="1">RANDBETWEEN(0,VLOOKUP($B793,ItrainJSQ!$F$5:$G$9,2,TRUE))</f>
        <v>2</v>
      </c>
      <c r="E793" s="44" t="e">
        <f ca="1">RANDBETWEEN(0,VLOOKUP($B793,ItrainNP!$G$11:$G$16,2,TRUE))</f>
        <v>#N/A</v>
      </c>
      <c r="F793" s="44">
        <f t="shared" ca="1" si="97"/>
        <v>29</v>
      </c>
      <c r="G793" s="44">
        <f t="shared" ca="1" si="98"/>
        <v>8</v>
      </c>
      <c r="H793" s="44">
        <f t="shared" ca="1" si="99"/>
        <v>5</v>
      </c>
      <c r="I793" s="50">
        <f t="shared" ca="1" si="100"/>
        <v>0.47342804233161995</v>
      </c>
      <c r="J793" s="50" t="e">
        <f t="shared" ca="1" si="101"/>
        <v>#N/A</v>
      </c>
      <c r="K793" s="52">
        <f t="shared" ca="1" si="102"/>
        <v>37.000000000000028</v>
      </c>
      <c r="L793" s="52" t="e">
        <f t="shared" ca="1" si="103"/>
        <v>#N/A</v>
      </c>
      <c r="M793" s="44">
        <f ca="1">AVERAGE($K$4:K793)</f>
        <v>31.965822784810133</v>
      </c>
      <c r="N793" s="44">
        <f ca="1">M793 + 1.96 * _xlfn.STDEV.P($M$4:M793)/SQRT(COUNT($M$4:M793))</f>
        <v>31.99046146345712</v>
      </c>
      <c r="O793" s="44">
        <f ca="1">M793 - 1.96 * _xlfn.STDEV.P($M$4:M793)/SQRT(COUNT($M$4:M793))</f>
        <v>31.941184106163146</v>
      </c>
      <c r="P793" s="44" t="e">
        <f ca="1">AVERAGE($L$4:L793)</f>
        <v>#N/A</v>
      </c>
      <c r="Q793" s="44" t="e">
        <f ca="1">P793 + 1.96 * _xlfn.STDEV.P($P$4:P793)/SQRT(COUNT($P$4:P793))</f>
        <v>#N/A</v>
      </c>
      <c r="R793" s="44" t="e">
        <f ca="1">P793 - 1.96 * _xlfn.STDEV.P($P$4:P793)/SQRT(COUNT($P$4:P793))</f>
        <v>#N/A</v>
      </c>
    </row>
    <row r="794" spans="1:18" ht="14.5" x14ac:dyDescent="0.35">
      <c r="A794" s="47">
        <v>791</v>
      </c>
      <c r="B794" s="48">
        <f t="shared" ca="1" si="96"/>
        <v>0.82280468385665029</v>
      </c>
      <c r="C794" s="49">
        <f ca="1">RANDBETWEEN(0,VLOOKUP($B794,IBusJSQ!$E$6:$G$24,3,TRUE))</f>
        <v>10</v>
      </c>
      <c r="D794" s="44">
        <f ca="1">RANDBETWEEN(0,VLOOKUP($B794,ItrainJSQ!$F$5:$G$9,2,TRUE))</f>
        <v>37201</v>
      </c>
      <c r="E794" s="44" t="e">
        <f ca="1">RANDBETWEEN(0,VLOOKUP($B794,ItrainNP!$G$11:$G$16,2,TRUE))</f>
        <v>#N/A</v>
      </c>
      <c r="F794" s="44">
        <f t="shared" ca="1" si="97"/>
        <v>26</v>
      </c>
      <c r="G794" s="44">
        <f t="shared" ca="1" si="98"/>
        <v>8</v>
      </c>
      <c r="H794" s="44">
        <f t="shared" ca="1" si="99"/>
        <v>5</v>
      </c>
      <c r="I794" s="50">
        <f t="shared" ca="1" si="100"/>
        <v>0.84780468385665031</v>
      </c>
      <c r="J794" s="50" t="e">
        <f t="shared" ca="1" si="101"/>
        <v>#N/A</v>
      </c>
      <c r="K794" s="52">
        <f t="shared" ca="1" si="102"/>
        <v>36.000000000000028</v>
      </c>
      <c r="L794" s="52" t="e">
        <f t="shared" ca="1" si="103"/>
        <v>#N/A</v>
      </c>
      <c r="M794" s="44">
        <f ca="1">AVERAGE($K$4:K794)</f>
        <v>31.970922882427313</v>
      </c>
      <c r="N794" s="44">
        <f ca="1">M794 + 1.96 * _xlfn.STDEV.P($M$4:M794)/SQRT(COUNT($M$4:M794))</f>
        <v>31.995538416404511</v>
      </c>
      <c r="O794" s="44">
        <f ca="1">M794 - 1.96 * _xlfn.STDEV.P($M$4:M794)/SQRT(COUNT($M$4:M794))</f>
        <v>31.946307348450116</v>
      </c>
      <c r="P794" s="44" t="e">
        <f ca="1">AVERAGE($L$4:L794)</f>
        <v>#N/A</v>
      </c>
      <c r="Q794" s="44" t="e">
        <f ca="1">P794 + 1.96 * _xlfn.STDEV.P($P$4:P794)/SQRT(COUNT($P$4:P794))</f>
        <v>#N/A</v>
      </c>
      <c r="R794" s="44" t="e">
        <f ca="1">P794 - 1.96 * _xlfn.STDEV.P($P$4:P794)/SQRT(COUNT($P$4:P794))</f>
        <v>#N/A</v>
      </c>
    </row>
    <row r="795" spans="1:18" ht="14.5" x14ac:dyDescent="0.35">
      <c r="A795" s="47">
        <v>792</v>
      </c>
      <c r="B795" s="48">
        <f t="shared" ca="1" si="96"/>
        <v>0.3728185736280859</v>
      </c>
      <c r="C795" s="49">
        <f ca="1">RANDBETWEEN(0,VLOOKUP($B795,IBusJSQ!$E$6:$G$24,3,TRUE))</f>
        <v>1</v>
      </c>
      <c r="D795" s="44">
        <f ca="1">RANDBETWEEN(0,VLOOKUP($B795,ItrainJSQ!$F$5:$G$9,2,TRUE))</f>
        <v>1</v>
      </c>
      <c r="E795" s="44" t="e">
        <f ca="1">RANDBETWEEN(0,VLOOKUP($B795,ItrainNP!$G$11:$G$16,2,TRUE))</f>
        <v>#N/A</v>
      </c>
      <c r="F795" s="44">
        <f t="shared" ca="1" si="97"/>
        <v>24</v>
      </c>
      <c r="G795" s="44">
        <f t="shared" ca="1" si="98"/>
        <v>8</v>
      </c>
      <c r="H795" s="44">
        <f t="shared" ca="1" si="99"/>
        <v>5</v>
      </c>
      <c r="I795" s="50">
        <f t="shared" ca="1" si="100"/>
        <v>0.39017968473919701</v>
      </c>
      <c r="J795" s="50" t="e">
        <f t="shared" ca="1" si="101"/>
        <v>#N/A</v>
      </c>
      <c r="K795" s="52">
        <f t="shared" ca="1" si="102"/>
        <v>24.999999999999993</v>
      </c>
      <c r="L795" s="52" t="e">
        <f t="shared" ca="1" si="103"/>
        <v>#N/A</v>
      </c>
      <c r="M795" s="44">
        <f ca="1">AVERAGE($K$4:K795)</f>
        <v>31.962121212121218</v>
      </c>
      <c r="N795" s="44">
        <f ca="1">M795 + 1.96 * _xlfn.STDEV.P($M$4:M795)/SQRT(COUNT($M$4:M795))</f>
        <v>31.986714200922599</v>
      </c>
      <c r="O795" s="44">
        <f ca="1">M795 - 1.96 * _xlfn.STDEV.P($M$4:M795)/SQRT(COUNT($M$4:M795))</f>
        <v>31.937528223319838</v>
      </c>
      <c r="P795" s="44" t="e">
        <f ca="1">AVERAGE($L$4:L795)</f>
        <v>#N/A</v>
      </c>
      <c r="Q795" s="44" t="e">
        <f ca="1">P795 + 1.96 * _xlfn.STDEV.P($P$4:P795)/SQRT(COUNT($P$4:P795))</f>
        <v>#N/A</v>
      </c>
      <c r="R795" s="44" t="e">
        <f ca="1">P795 - 1.96 * _xlfn.STDEV.P($P$4:P795)/SQRT(COUNT($P$4:P795))</f>
        <v>#N/A</v>
      </c>
    </row>
    <row r="796" spans="1:18" ht="14.5" x14ac:dyDescent="0.35">
      <c r="A796" s="47">
        <v>793</v>
      </c>
      <c r="B796" s="48">
        <f t="shared" ca="1" si="96"/>
        <v>0.42895683606442458</v>
      </c>
      <c r="C796" s="49">
        <f ca="1">RANDBETWEEN(0,VLOOKUP($B796,IBusJSQ!$E$6:$G$24,3,TRUE))</f>
        <v>7</v>
      </c>
      <c r="D796" s="44">
        <f ca="1">RANDBETWEEN(0,VLOOKUP($B796,ItrainJSQ!$F$5:$G$9,2,TRUE))</f>
        <v>4</v>
      </c>
      <c r="E796" s="44" t="e">
        <f ca="1">RANDBETWEEN(0,VLOOKUP($B796,ItrainNP!$G$11:$G$16,2,TRUE))</f>
        <v>#N/A</v>
      </c>
      <c r="F796" s="44">
        <f t="shared" ca="1" si="97"/>
        <v>29</v>
      </c>
      <c r="G796" s="44">
        <f t="shared" ca="1" si="98"/>
        <v>8</v>
      </c>
      <c r="H796" s="44">
        <f t="shared" ca="1" si="99"/>
        <v>5</v>
      </c>
      <c r="I796" s="50">
        <f t="shared" ca="1" si="100"/>
        <v>0.45395683606442461</v>
      </c>
      <c r="J796" s="50" t="e">
        <f t="shared" ca="1" si="101"/>
        <v>#N/A</v>
      </c>
      <c r="K796" s="52">
        <f t="shared" ca="1" si="102"/>
        <v>36.000000000000028</v>
      </c>
      <c r="L796" s="52" t="e">
        <f t="shared" ca="1" si="103"/>
        <v>#N/A</v>
      </c>
      <c r="M796" s="44">
        <f ca="1">AVERAGE($K$4:K796)</f>
        <v>31.967213114754102</v>
      </c>
      <c r="N796" s="44">
        <f ca="1">M796 + 1.96 * _xlfn.STDEV.P($M$4:M796)/SQRT(COUNT($M$4:M796))</f>
        <v>31.991783263212529</v>
      </c>
      <c r="O796" s="44">
        <f ca="1">M796 - 1.96 * _xlfn.STDEV.P($M$4:M796)/SQRT(COUNT($M$4:M796))</f>
        <v>31.942642966295676</v>
      </c>
      <c r="P796" s="44" t="e">
        <f ca="1">AVERAGE($L$4:L796)</f>
        <v>#N/A</v>
      </c>
      <c r="Q796" s="44" t="e">
        <f ca="1">P796 + 1.96 * _xlfn.STDEV.P($P$4:P796)/SQRT(COUNT($P$4:P796))</f>
        <v>#N/A</v>
      </c>
      <c r="R796" s="44" t="e">
        <f ca="1">P796 - 1.96 * _xlfn.STDEV.P($P$4:P796)/SQRT(COUNT($P$4:P796))</f>
        <v>#N/A</v>
      </c>
    </row>
    <row r="797" spans="1:18" ht="14.5" x14ac:dyDescent="0.35">
      <c r="A797" s="47">
        <v>794</v>
      </c>
      <c r="B797" s="48">
        <f t="shared" ca="1" si="96"/>
        <v>0.67408393040977033</v>
      </c>
      <c r="C797" s="49">
        <f ca="1">RANDBETWEEN(0,VLOOKUP($B797,IBusJSQ!$E$6:$G$24,3,TRUE))</f>
        <v>1</v>
      </c>
      <c r="D797" s="44">
        <f ca="1">RANDBETWEEN(0,VLOOKUP($B797,ItrainJSQ!$F$5:$G$9,2,TRUE))</f>
        <v>0</v>
      </c>
      <c r="E797" s="44" t="e">
        <f ca="1">RANDBETWEEN(0,VLOOKUP($B797,ItrainNP!$G$11:$G$16,2,TRUE))</f>
        <v>#N/A</v>
      </c>
      <c r="F797" s="44">
        <f t="shared" ca="1" si="97"/>
        <v>29</v>
      </c>
      <c r="G797" s="44">
        <f t="shared" ca="1" si="98"/>
        <v>7</v>
      </c>
      <c r="H797" s="44">
        <f t="shared" ca="1" si="99"/>
        <v>4</v>
      </c>
      <c r="I797" s="50">
        <f t="shared" ca="1" si="100"/>
        <v>0.6949172637431037</v>
      </c>
      <c r="J797" s="50" t="e">
        <f t="shared" ca="1" si="101"/>
        <v>#N/A</v>
      </c>
      <c r="K797" s="52">
        <f t="shared" ca="1" si="102"/>
        <v>30.000000000000053</v>
      </c>
      <c r="L797" s="52" t="e">
        <f t="shared" ca="1" si="103"/>
        <v>#N/A</v>
      </c>
      <c r="M797" s="44">
        <f ca="1">AVERAGE($K$4:K797)</f>
        <v>31.964735516372802</v>
      </c>
      <c r="N797" s="44">
        <f ca="1">M797 + 1.96 * _xlfn.STDEV.P($M$4:M797)/SQRT(COUNT($M$4:M797))</f>
        <v>31.98928301689746</v>
      </c>
      <c r="O797" s="44">
        <f ca="1">M797 - 1.96 * _xlfn.STDEV.P($M$4:M797)/SQRT(COUNT($M$4:M797))</f>
        <v>31.940188015848143</v>
      </c>
      <c r="P797" s="44" t="e">
        <f ca="1">AVERAGE($L$4:L797)</f>
        <v>#N/A</v>
      </c>
      <c r="Q797" s="44" t="e">
        <f ca="1">P797 + 1.96 * _xlfn.STDEV.P($P$4:P797)/SQRT(COUNT($P$4:P797))</f>
        <v>#N/A</v>
      </c>
      <c r="R797" s="44" t="e">
        <f ca="1">P797 - 1.96 * _xlfn.STDEV.P($P$4:P797)/SQRT(COUNT($P$4:P797))</f>
        <v>#N/A</v>
      </c>
    </row>
    <row r="798" spans="1:18" ht="14.5" x14ac:dyDescent="0.35">
      <c r="A798" s="47">
        <v>795</v>
      </c>
      <c r="B798" s="48">
        <f t="shared" ca="1" si="96"/>
        <v>0.38896535885147643</v>
      </c>
      <c r="C798" s="49">
        <f ca="1">RANDBETWEEN(0,VLOOKUP($B798,IBusJSQ!$E$6:$G$24,3,TRUE))</f>
        <v>2</v>
      </c>
      <c r="D798" s="44">
        <f ca="1">RANDBETWEEN(0,VLOOKUP($B798,ItrainJSQ!$F$5:$G$9,2,TRUE))</f>
        <v>1</v>
      </c>
      <c r="E798" s="44" t="e">
        <f ca="1">RANDBETWEEN(0,VLOOKUP($B798,ItrainNP!$G$11:$G$16,2,TRUE))</f>
        <v>#N/A</v>
      </c>
      <c r="F798" s="44">
        <f t="shared" ca="1" si="97"/>
        <v>27</v>
      </c>
      <c r="G798" s="44">
        <f t="shared" ca="1" si="98"/>
        <v>7</v>
      </c>
      <c r="H798" s="44">
        <f t="shared" ca="1" si="99"/>
        <v>4</v>
      </c>
      <c r="I798" s="50">
        <f t="shared" ca="1" si="100"/>
        <v>0.4091042477403653</v>
      </c>
      <c r="J798" s="50" t="e">
        <f t="shared" ca="1" si="101"/>
        <v>#N/A</v>
      </c>
      <c r="K798" s="52">
        <f t="shared" ca="1" si="102"/>
        <v>28.999999999999979</v>
      </c>
      <c r="L798" s="52" t="e">
        <f t="shared" ca="1" si="103"/>
        <v>#N/A</v>
      </c>
      <c r="M798" s="44">
        <f ca="1">AVERAGE($K$4:K798)</f>
        <v>31.96100628930818</v>
      </c>
      <c r="N798" s="44">
        <f ca="1">M798 + 1.96 * _xlfn.STDEV.P($M$4:M798)/SQRT(COUNT($M$4:M798))</f>
        <v>31.985531415450566</v>
      </c>
      <c r="O798" s="44">
        <f ca="1">M798 - 1.96 * _xlfn.STDEV.P($M$4:M798)/SQRT(COUNT($M$4:M798))</f>
        <v>31.936481163165794</v>
      </c>
      <c r="P798" s="44" t="e">
        <f ca="1">AVERAGE($L$4:L798)</f>
        <v>#N/A</v>
      </c>
      <c r="Q798" s="44" t="e">
        <f ca="1">P798 + 1.96 * _xlfn.STDEV.P($P$4:P798)/SQRT(COUNT($P$4:P798))</f>
        <v>#N/A</v>
      </c>
      <c r="R798" s="44" t="e">
        <f ca="1">P798 - 1.96 * _xlfn.STDEV.P($P$4:P798)/SQRT(COUNT($P$4:P798))</f>
        <v>#N/A</v>
      </c>
    </row>
    <row r="799" spans="1:18" ht="14.5" x14ac:dyDescent="0.35">
      <c r="A799" s="47">
        <v>796</v>
      </c>
      <c r="B799" s="48">
        <f t="shared" ca="1" si="96"/>
        <v>0.57767774577771569</v>
      </c>
      <c r="C799" s="49">
        <f ca="1">RANDBETWEEN(0,VLOOKUP($B799,IBusJSQ!$E$6:$G$24,3,TRUE))</f>
        <v>1</v>
      </c>
      <c r="D799" s="44">
        <f ca="1">RANDBETWEEN(0,VLOOKUP($B799,ItrainJSQ!$F$5:$G$9,2,TRUE))</f>
        <v>3</v>
      </c>
      <c r="E799" s="44" t="e">
        <f ca="1">RANDBETWEEN(0,VLOOKUP($B799,ItrainNP!$G$11:$G$16,2,TRUE))</f>
        <v>#N/A</v>
      </c>
      <c r="F799" s="44">
        <f t="shared" ca="1" si="97"/>
        <v>25</v>
      </c>
      <c r="G799" s="44">
        <f t="shared" ca="1" si="98"/>
        <v>7</v>
      </c>
      <c r="H799" s="44">
        <f t="shared" ca="1" si="99"/>
        <v>5</v>
      </c>
      <c r="I799" s="50">
        <f t="shared" ca="1" si="100"/>
        <v>0.59573330133327129</v>
      </c>
      <c r="J799" s="50" t="e">
        <f t="shared" ca="1" si="101"/>
        <v>#N/A</v>
      </c>
      <c r="K799" s="52">
        <f t="shared" ca="1" si="102"/>
        <v>26.000000000000068</v>
      </c>
      <c r="L799" s="52" t="e">
        <f t="shared" ca="1" si="103"/>
        <v>#N/A</v>
      </c>
      <c r="M799" s="44">
        <f ca="1">AVERAGE($K$4:K799)</f>
        <v>31.953517587939704</v>
      </c>
      <c r="N799" s="44">
        <f ca="1">M799 + 1.96 * _xlfn.STDEV.P($M$4:M799)/SQRT(COUNT($M$4:M799))</f>
        <v>31.978020863008954</v>
      </c>
      <c r="O799" s="44">
        <f ca="1">M799 - 1.96 * _xlfn.STDEV.P($M$4:M799)/SQRT(COUNT($M$4:M799))</f>
        <v>31.929014312870454</v>
      </c>
      <c r="P799" s="44" t="e">
        <f ca="1">AVERAGE($L$4:L799)</f>
        <v>#N/A</v>
      </c>
      <c r="Q799" s="44" t="e">
        <f ca="1">P799 + 1.96 * _xlfn.STDEV.P($P$4:P799)/SQRT(COUNT($P$4:P799))</f>
        <v>#N/A</v>
      </c>
      <c r="R799" s="44" t="e">
        <f ca="1">P799 - 1.96 * _xlfn.STDEV.P($P$4:P799)/SQRT(COUNT($P$4:P799))</f>
        <v>#N/A</v>
      </c>
    </row>
    <row r="800" spans="1:18" ht="14.5" x14ac:dyDescent="0.35">
      <c r="A800" s="47">
        <v>797</v>
      </c>
      <c r="B800" s="48">
        <f t="shared" ca="1" si="96"/>
        <v>0.73513114814239988</v>
      </c>
      <c r="C800" s="49">
        <f ca="1">RANDBETWEEN(0,VLOOKUP($B800,IBusJSQ!$E$6:$G$24,3,TRUE))</f>
        <v>9</v>
      </c>
      <c r="D800" s="44">
        <f ca="1">RANDBETWEEN(0,VLOOKUP($B800,ItrainJSQ!$F$5:$G$9,2,TRUE))</f>
        <v>26664</v>
      </c>
      <c r="E800" s="44" t="e">
        <f ca="1">RANDBETWEEN(0,VLOOKUP($B800,ItrainNP!$G$11:$G$16,2,TRUE))</f>
        <v>#N/A</v>
      </c>
      <c r="F800" s="44">
        <f t="shared" ca="1" si="97"/>
        <v>25</v>
      </c>
      <c r="G800" s="44">
        <f t="shared" ca="1" si="98"/>
        <v>7</v>
      </c>
      <c r="H800" s="44">
        <f t="shared" ca="1" si="99"/>
        <v>4</v>
      </c>
      <c r="I800" s="50">
        <f t="shared" ca="1" si="100"/>
        <v>0.75874225925351102</v>
      </c>
      <c r="J800" s="50" t="e">
        <f t="shared" ca="1" si="101"/>
        <v>#N/A</v>
      </c>
      <c r="K800" s="52">
        <f t="shared" ca="1" si="102"/>
        <v>34.000000000000043</v>
      </c>
      <c r="L800" s="52" t="e">
        <f t="shared" ca="1" si="103"/>
        <v>#N/A</v>
      </c>
      <c r="M800" s="44">
        <f ca="1">AVERAGE($K$4:K800)</f>
        <v>31.956085319949818</v>
      </c>
      <c r="N800" s="44">
        <f ca="1">M800 + 1.96 * _xlfn.STDEV.P($M$4:M800)/SQRT(COUNT($M$4:M800))</f>
        <v>31.98056660351692</v>
      </c>
      <c r="O800" s="44">
        <f ca="1">M800 - 1.96 * _xlfn.STDEV.P($M$4:M800)/SQRT(COUNT($M$4:M800))</f>
        <v>31.931604036382716</v>
      </c>
      <c r="P800" s="44" t="e">
        <f ca="1">AVERAGE($L$4:L800)</f>
        <v>#N/A</v>
      </c>
      <c r="Q800" s="44" t="e">
        <f ca="1">P800 + 1.96 * _xlfn.STDEV.P($P$4:P800)/SQRT(COUNT($P$4:P800))</f>
        <v>#N/A</v>
      </c>
      <c r="R800" s="44" t="e">
        <f ca="1">P800 - 1.96 * _xlfn.STDEV.P($P$4:P800)/SQRT(COUNT($P$4:P800))</f>
        <v>#N/A</v>
      </c>
    </row>
    <row r="801" spans="1:18" ht="14.5" x14ac:dyDescent="0.35">
      <c r="A801" s="47">
        <v>798</v>
      </c>
      <c r="B801" s="48">
        <f t="shared" ca="1" si="96"/>
        <v>0.38811351764990448</v>
      </c>
      <c r="C801" s="49">
        <f ca="1">RANDBETWEEN(0,VLOOKUP($B801,IBusJSQ!$E$6:$G$24,3,TRUE))</f>
        <v>5</v>
      </c>
      <c r="D801" s="44">
        <f ca="1">RANDBETWEEN(0,VLOOKUP($B801,ItrainJSQ!$F$5:$G$9,2,TRUE))</f>
        <v>0</v>
      </c>
      <c r="E801" s="44" t="e">
        <f ca="1">RANDBETWEEN(0,VLOOKUP($B801,ItrainNP!$G$11:$G$16,2,TRUE))</f>
        <v>#N/A</v>
      </c>
      <c r="F801" s="44">
        <f t="shared" ca="1" si="97"/>
        <v>28</v>
      </c>
      <c r="G801" s="44">
        <f t="shared" ca="1" si="98"/>
        <v>7</v>
      </c>
      <c r="H801" s="44">
        <f t="shared" ca="1" si="99"/>
        <v>4</v>
      </c>
      <c r="I801" s="50">
        <f t="shared" ca="1" si="100"/>
        <v>0.41103018431657112</v>
      </c>
      <c r="J801" s="50" t="e">
        <f t="shared" ca="1" si="101"/>
        <v>#N/A</v>
      </c>
      <c r="K801" s="52">
        <f t="shared" ca="1" si="102"/>
        <v>32.999999999999964</v>
      </c>
      <c r="L801" s="52" t="e">
        <f t="shared" ca="1" si="103"/>
        <v>#N/A</v>
      </c>
      <c r="M801" s="44">
        <f ca="1">AVERAGE($K$4:K801)</f>
        <v>31.957393483709279</v>
      </c>
      <c r="N801" s="44">
        <f ca="1">M801 + 1.96 * _xlfn.STDEV.P($M$4:M801)/SQRT(COUNT($M$4:M801))</f>
        <v>31.981852720359992</v>
      </c>
      <c r="O801" s="44">
        <f ca="1">M801 - 1.96 * _xlfn.STDEV.P($M$4:M801)/SQRT(COUNT($M$4:M801))</f>
        <v>31.932934247058565</v>
      </c>
      <c r="P801" s="44" t="e">
        <f ca="1">AVERAGE($L$4:L801)</f>
        <v>#N/A</v>
      </c>
      <c r="Q801" s="44" t="e">
        <f ca="1">P801 + 1.96 * _xlfn.STDEV.P($P$4:P801)/SQRT(COUNT($P$4:P801))</f>
        <v>#N/A</v>
      </c>
      <c r="R801" s="44" t="e">
        <f ca="1">P801 - 1.96 * _xlfn.STDEV.P($P$4:P801)/SQRT(COUNT($P$4:P801))</f>
        <v>#N/A</v>
      </c>
    </row>
    <row r="802" spans="1:18" ht="14.5" x14ac:dyDescent="0.35">
      <c r="A802" s="47">
        <v>799</v>
      </c>
      <c r="B802" s="48">
        <f t="shared" ca="1" si="96"/>
        <v>0.9002230570334806</v>
      </c>
      <c r="C802" s="49">
        <f ca="1">RANDBETWEEN(0,VLOOKUP($B802,IBusJSQ!$E$6:$G$24,3,TRUE))</f>
        <v>6</v>
      </c>
      <c r="D802" s="44">
        <f ca="1">RANDBETWEEN(0,VLOOKUP($B802,ItrainJSQ!$F$5:$G$9,2,TRUE))</f>
        <v>30526</v>
      </c>
      <c r="E802" s="44" t="e">
        <f ca="1">RANDBETWEEN(0,VLOOKUP($B802,ItrainNP!$G$11:$G$16,2,TRUE))</f>
        <v>#N/A</v>
      </c>
      <c r="F802" s="44">
        <f t="shared" ca="1" si="97"/>
        <v>28</v>
      </c>
      <c r="G802" s="44">
        <f t="shared" ca="1" si="98"/>
        <v>8</v>
      </c>
      <c r="H802" s="44">
        <f t="shared" ca="1" si="99"/>
        <v>4</v>
      </c>
      <c r="I802" s="50">
        <f t="shared" ca="1" si="100"/>
        <v>0.92383416814459174</v>
      </c>
      <c r="J802" s="50" t="e">
        <f t="shared" ca="1" si="101"/>
        <v>#N/A</v>
      </c>
      <c r="K802" s="52">
        <f t="shared" ca="1" si="102"/>
        <v>34.000000000000043</v>
      </c>
      <c r="L802" s="52" t="e">
        <f t="shared" ca="1" si="103"/>
        <v>#N/A</v>
      </c>
      <c r="M802" s="44">
        <f ca="1">AVERAGE($K$4:K802)</f>
        <v>31.959949937421783</v>
      </c>
      <c r="N802" s="44">
        <f ca="1">M802 + 1.96 * _xlfn.STDEV.P($M$4:M802)/SQRT(COUNT($M$4:M802))</f>
        <v>31.984386992321092</v>
      </c>
      <c r="O802" s="44">
        <f ca="1">M802 - 1.96 * _xlfn.STDEV.P($M$4:M802)/SQRT(COUNT($M$4:M802))</f>
        <v>31.935512882522474</v>
      </c>
      <c r="P802" s="44" t="e">
        <f ca="1">AVERAGE($L$4:L802)</f>
        <v>#N/A</v>
      </c>
      <c r="Q802" s="44" t="e">
        <f ca="1">P802 + 1.96 * _xlfn.STDEV.P($P$4:P802)/SQRT(COUNT($P$4:P802))</f>
        <v>#N/A</v>
      </c>
      <c r="R802" s="44" t="e">
        <f ca="1">P802 - 1.96 * _xlfn.STDEV.P($P$4:P802)/SQRT(COUNT($P$4:P802))</f>
        <v>#N/A</v>
      </c>
    </row>
    <row r="803" spans="1:18" ht="14.5" x14ac:dyDescent="0.35">
      <c r="A803" s="47">
        <v>800</v>
      </c>
      <c r="B803" s="48">
        <f t="shared" ca="1" si="96"/>
        <v>0.53508935826180615</v>
      </c>
      <c r="C803" s="49">
        <f ca="1">RANDBETWEEN(0,VLOOKUP($B803,IBusJSQ!$E$6:$G$24,3,TRUE))</f>
        <v>8</v>
      </c>
      <c r="D803" s="44">
        <f ca="1">RANDBETWEEN(0,VLOOKUP($B803,ItrainJSQ!$F$5:$G$9,2,TRUE))</f>
        <v>4</v>
      </c>
      <c r="E803" s="44" t="e">
        <f ca="1">RANDBETWEEN(0,VLOOKUP($B803,ItrainNP!$G$11:$G$16,2,TRUE))</f>
        <v>#N/A</v>
      </c>
      <c r="F803" s="44">
        <f t="shared" ca="1" si="97"/>
        <v>25</v>
      </c>
      <c r="G803" s="44">
        <f t="shared" ca="1" si="98"/>
        <v>8</v>
      </c>
      <c r="H803" s="44">
        <f t="shared" ca="1" si="99"/>
        <v>5</v>
      </c>
      <c r="I803" s="50">
        <f t="shared" ca="1" si="100"/>
        <v>0.55800602492847284</v>
      </c>
      <c r="J803" s="50" t="e">
        <f t="shared" ca="1" si="101"/>
        <v>#N/A</v>
      </c>
      <c r="K803" s="52">
        <f t="shared" ca="1" si="102"/>
        <v>33.000000000000043</v>
      </c>
      <c r="L803" s="52" t="e">
        <f t="shared" ca="1" si="103"/>
        <v>#N/A</v>
      </c>
      <c r="M803" s="44">
        <f ca="1">AVERAGE($K$4:K803)</f>
        <v>31.961250000000003</v>
      </c>
      <c r="N803" s="44">
        <f ca="1">M803 + 1.96 * _xlfn.STDEV.P($M$4:M803)/SQRT(COUNT($M$4:M803))</f>
        <v>31.985664821393431</v>
      </c>
      <c r="O803" s="44">
        <f ca="1">M803 - 1.96 * _xlfn.STDEV.P($M$4:M803)/SQRT(COUNT($M$4:M803))</f>
        <v>31.936835178606575</v>
      </c>
      <c r="P803" s="44" t="e">
        <f ca="1">AVERAGE($L$4:L803)</f>
        <v>#N/A</v>
      </c>
      <c r="Q803" s="44" t="e">
        <f ca="1">P803 + 1.96 * _xlfn.STDEV.P($P$4:P803)/SQRT(COUNT($P$4:P803))</f>
        <v>#N/A</v>
      </c>
      <c r="R803" s="44" t="e">
        <f ca="1">P803 - 1.96 * _xlfn.STDEV.P($P$4:P803)/SQRT(COUNT($P$4:P803))</f>
        <v>#N/A</v>
      </c>
    </row>
    <row r="804" spans="1:18" ht="14.5" x14ac:dyDescent="0.35">
      <c r="A804" s="47">
        <v>801</v>
      </c>
      <c r="B804" s="48">
        <f t="shared" ca="1" si="96"/>
        <v>0.81491526437627826</v>
      </c>
      <c r="C804" s="49">
        <f ca="1">RANDBETWEEN(0,VLOOKUP($B804,IBusJSQ!$E$6:$G$24,3,TRUE))</f>
        <v>6</v>
      </c>
      <c r="D804" s="44">
        <f ca="1">RANDBETWEEN(0,VLOOKUP($B804,ItrainJSQ!$F$5:$G$9,2,TRUE))</f>
        <v>18850</v>
      </c>
      <c r="E804" s="44" t="e">
        <f ca="1">RANDBETWEEN(0,VLOOKUP($B804,ItrainNP!$G$11:$G$16,2,TRUE))</f>
        <v>#N/A</v>
      </c>
      <c r="F804" s="44">
        <f t="shared" ca="1" si="97"/>
        <v>25</v>
      </c>
      <c r="G804" s="44">
        <f t="shared" ca="1" si="98"/>
        <v>7</v>
      </c>
      <c r="H804" s="44">
        <f t="shared" ca="1" si="99"/>
        <v>5</v>
      </c>
      <c r="I804" s="50">
        <f t="shared" ca="1" si="100"/>
        <v>0.83644304215405607</v>
      </c>
      <c r="J804" s="50" t="e">
        <f t="shared" ca="1" si="101"/>
        <v>#N/A</v>
      </c>
      <c r="K804" s="52">
        <f t="shared" ca="1" si="102"/>
        <v>31.00000000000005</v>
      </c>
      <c r="L804" s="52" t="e">
        <f t="shared" ca="1" si="103"/>
        <v>#N/A</v>
      </c>
      <c r="M804" s="44">
        <f ca="1">AVERAGE($K$4:K804)</f>
        <v>31.960049937578031</v>
      </c>
      <c r="N804" s="44">
        <f ca="1">M804 + 1.96 * _xlfn.STDEV.P($M$4:M804)/SQRT(COUNT($M$4:M804))</f>
        <v>31.984442634063285</v>
      </c>
      <c r="O804" s="44">
        <f ca="1">M804 - 1.96 * _xlfn.STDEV.P($M$4:M804)/SQRT(COUNT($M$4:M804))</f>
        <v>31.935657241092777</v>
      </c>
      <c r="P804" s="44" t="e">
        <f ca="1">AVERAGE($L$4:L804)</f>
        <v>#N/A</v>
      </c>
      <c r="Q804" s="44" t="e">
        <f ca="1">P804 + 1.96 * _xlfn.STDEV.P($P$4:P804)/SQRT(COUNT($P$4:P804))</f>
        <v>#N/A</v>
      </c>
      <c r="R804" s="44" t="e">
        <f ca="1">P804 - 1.96 * _xlfn.STDEV.P($P$4:P804)/SQRT(COUNT($P$4:P804))</f>
        <v>#N/A</v>
      </c>
    </row>
    <row r="805" spans="1:18" ht="14.5" x14ac:dyDescent="0.35">
      <c r="A805" s="47">
        <v>802</v>
      </c>
      <c r="B805" s="48">
        <f t="shared" ca="1" si="96"/>
        <v>0.80463344545337545</v>
      </c>
      <c r="C805" s="49">
        <f ca="1">RANDBETWEEN(0,VLOOKUP($B805,IBusJSQ!$E$6:$G$24,3,TRUE))</f>
        <v>4</v>
      </c>
      <c r="D805" s="44">
        <f ca="1">RANDBETWEEN(0,VLOOKUP($B805,ItrainJSQ!$F$5:$G$9,2,TRUE))</f>
        <v>35850</v>
      </c>
      <c r="E805" s="44" t="e">
        <f ca="1">RANDBETWEEN(0,VLOOKUP($B805,ItrainNP!$G$11:$G$16,2,TRUE))</f>
        <v>#N/A</v>
      </c>
      <c r="F805" s="44">
        <f t="shared" ca="1" si="97"/>
        <v>24</v>
      </c>
      <c r="G805" s="44">
        <f t="shared" ca="1" si="98"/>
        <v>8</v>
      </c>
      <c r="H805" s="44">
        <f t="shared" ca="1" si="99"/>
        <v>5</v>
      </c>
      <c r="I805" s="50">
        <f t="shared" ca="1" si="100"/>
        <v>0.82407788989781994</v>
      </c>
      <c r="J805" s="50" t="e">
        <f t="shared" ca="1" si="101"/>
        <v>#N/A</v>
      </c>
      <c r="K805" s="52">
        <f t="shared" ca="1" si="102"/>
        <v>28.00000000000006</v>
      </c>
      <c r="L805" s="52" t="e">
        <f t="shared" ca="1" si="103"/>
        <v>#N/A</v>
      </c>
      <c r="M805" s="44">
        <f ca="1">AVERAGE($K$4:K805)</f>
        <v>31.955112219451376</v>
      </c>
      <c r="N805" s="44">
        <f ca="1">M805 + 1.96 * _xlfn.STDEV.P($M$4:M805)/SQRT(COUNT($M$4:M805))</f>
        <v>31.979483140650718</v>
      </c>
      <c r="O805" s="44">
        <f ca="1">M805 - 1.96 * _xlfn.STDEV.P($M$4:M805)/SQRT(COUNT($M$4:M805))</f>
        <v>31.930741298252034</v>
      </c>
      <c r="P805" s="44" t="e">
        <f ca="1">AVERAGE($L$4:L805)</f>
        <v>#N/A</v>
      </c>
      <c r="Q805" s="44" t="e">
        <f ca="1">P805 + 1.96 * _xlfn.STDEV.P($P$4:P805)/SQRT(COUNT($P$4:P805))</f>
        <v>#N/A</v>
      </c>
      <c r="R805" s="44" t="e">
        <f ca="1">P805 - 1.96 * _xlfn.STDEV.P($P$4:P805)/SQRT(COUNT($P$4:P805))</f>
        <v>#N/A</v>
      </c>
    </row>
    <row r="806" spans="1:18" ht="14.5" x14ac:dyDescent="0.35">
      <c r="A806" s="47">
        <v>803</v>
      </c>
      <c r="B806" s="48">
        <f t="shared" ca="1" si="96"/>
        <v>0.35854324588281361</v>
      </c>
      <c r="C806" s="49">
        <f ca="1">RANDBETWEEN(0,VLOOKUP($B806,IBusJSQ!$E$6:$G$24,3,TRUE))</f>
        <v>5</v>
      </c>
      <c r="D806" s="44">
        <f ca="1">RANDBETWEEN(0,VLOOKUP($B806,ItrainJSQ!$F$5:$G$9,2,TRUE))</f>
        <v>2</v>
      </c>
      <c r="E806" s="44" t="e">
        <f ca="1">RANDBETWEEN(0,VLOOKUP($B806,ItrainNP!$G$11:$G$16,2,TRUE))</f>
        <v>#N/A</v>
      </c>
      <c r="F806" s="44">
        <f t="shared" ca="1" si="97"/>
        <v>29</v>
      </c>
      <c r="G806" s="44">
        <f t="shared" ca="1" si="98"/>
        <v>7</v>
      </c>
      <c r="H806" s="44">
        <f t="shared" ca="1" si="99"/>
        <v>4</v>
      </c>
      <c r="I806" s="50">
        <f t="shared" ca="1" si="100"/>
        <v>0.38215435699392475</v>
      </c>
      <c r="J806" s="50" t="e">
        <f t="shared" ca="1" si="101"/>
        <v>#N/A</v>
      </c>
      <c r="K806" s="52">
        <f t="shared" ca="1" si="102"/>
        <v>34.000000000000043</v>
      </c>
      <c r="L806" s="52" t="e">
        <f t="shared" ca="1" si="103"/>
        <v>#N/A</v>
      </c>
      <c r="M806" s="44">
        <f ca="1">AVERAGE($K$4:K806)</f>
        <v>31.957658779576594</v>
      </c>
      <c r="N806" s="44">
        <f ca="1">M806 + 1.96 * _xlfn.STDEV.P($M$4:M806)/SQRT(COUNT($M$4:M806))</f>
        <v>31.982007790853093</v>
      </c>
      <c r="O806" s="44">
        <f ca="1">M806 - 1.96 * _xlfn.STDEV.P($M$4:M806)/SQRT(COUNT($M$4:M806))</f>
        <v>31.933309768300095</v>
      </c>
      <c r="P806" s="44" t="e">
        <f ca="1">AVERAGE($L$4:L806)</f>
        <v>#N/A</v>
      </c>
      <c r="Q806" s="44" t="e">
        <f ca="1">P806 + 1.96 * _xlfn.STDEV.P($P$4:P806)/SQRT(COUNT($P$4:P806))</f>
        <v>#N/A</v>
      </c>
      <c r="R806" s="44" t="e">
        <f ca="1">P806 - 1.96 * _xlfn.STDEV.P($P$4:P806)/SQRT(COUNT($P$4:P806))</f>
        <v>#N/A</v>
      </c>
    </row>
    <row r="807" spans="1:18" ht="14.5" x14ac:dyDescent="0.35">
      <c r="A807" s="47">
        <v>804</v>
      </c>
      <c r="B807" s="48">
        <f t="shared" ca="1" si="96"/>
        <v>0.69583618257626001</v>
      </c>
      <c r="C807" s="49">
        <f ca="1">RANDBETWEEN(0,VLOOKUP($B807,IBusJSQ!$E$6:$G$24,3,TRUE))</f>
        <v>0</v>
      </c>
      <c r="D807" s="44">
        <f ca="1">RANDBETWEEN(0,VLOOKUP($B807,ItrainJSQ!$F$5:$G$9,2,TRUE))</f>
        <v>2</v>
      </c>
      <c r="E807" s="44" t="e">
        <f ca="1">RANDBETWEEN(0,VLOOKUP($B807,ItrainNP!$G$11:$G$16,2,TRUE))</f>
        <v>#N/A</v>
      </c>
      <c r="F807" s="44">
        <f t="shared" ca="1" si="97"/>
        <v>26</v>
      </c>
      <c r="G807" s="44">
        <f t="shared" ca="1" si="98"/>
        <v>8</v>
      </c>
      <c r="H807" s="44">
        <f t="shared" ca="1" si="99"/>
        <v>4</v>
      </c>
      <c r="I807" s="50">
        <f t="shared" ca="1" si="100"/>
        <v>0.71389173813181561</v>
      </c>
      <c r="J807" s="50" t="e">
        <f t="shared" ca="1" si="101"/>
        <v>#N/A</v>
      </c>
      <c r="K807" s="52">
        <f t="shared" ca="1" si="102"/>
        <v>26.000000000000068</v>
      </c>
      <c r="L807" s="52" t="e">
        <f t="shared" ca="1" si="103"/>
        <v>#N/A</v>
      </c>
      <c r="M807" s="44">
        <f ca="1">AVERAGE($K$4:K807)</f>
        <v>31.950248756218912</v>
      </c>
      <c r="N807" s="44">
        <f ca="1">M807 + 1.96 * _xlfn.STDEV.P($M$4:M807)/SQRT(COUNT($M$4:M807))</f>
        <v>31.97457636942055</v>
      </c>
      <c r="O807" s="44">
        <f ca="1">M807 - 1.96 * _xlfn.STDEV.P($M$4:M807)/SQRT(COUNT($M$4:M807))</f>
        <v>31.925921143017273</v>
      </c>
      <c r="P807" s="44" t="e">
        <f ca="1">AVERAGE($L$4:L807)</f>
        <v>#N/A</v>
      </c>
      <c r="Q807" s="44" t="e">
        <f ca="1">P807 + 1.96 * _xlfn.STDEV.P($P$4:P807)/SQRT(COUNT($P$4:P807))</f>
        <v>#N/A</v>
      </c>
      <c r="R807" s="44" t="e">
        <f ca="1">P807 - 1.96 * _xlfn.STDEV.P($P$4:P807)/SQRT(COUNT($P$4:P807))</f>
        <v>#N/A</v>
      </c>
    </row>
    <row r="808" spans="1:18" ht="14.5" x14ac:dyDescent="0.35">
      <c r="A808" s="47">
        <v>805</v>
      </c>
      <c r="B808" s="48">
        <f t="shared" ca="1" si="96"/>
        <v>0.47901112749989166</v>
      </c>
      <c r="C808" s="49">
        <f ca="1">RANDBETWEEN(0,VLOOKUP($B808,IBusJSQ!$E$6:$G$24,3,TRUE))</f>
        <v>1</v>
      </c>
      <c r="D808" s="44">
        <f ca="1">RANDBETWEEN(0,VLOOKUP($B808,ItrainJSQ!$F$5:$G$9,2,TRUE))</f>
        <v>2</v>
      </c>
      <c r="E808" s="44" t="e">
        <f ca="1">RANDBETWEEN(0,VLOOKUP($B808,ItrainNP!$G$11:$G$16,2,TRUE))</f>
        <v>#N/A</v>
      </c>
      <c r="F808" s="44">
        <f t="shared" ca="1" si="97"/>
        <v>26</v>
      </c>
      <c r="G808" s="44">
        <f t="shared" ca="1" si="98"/>
        <v>7</v>
      </c>
      <c r="H808" s="44">
        <f t="shared" ca="1" si="99"/>
        <v>5</v>
      </c>
      <c r="I808" s="50">
        <f t="shared" ca="1" si="100"/>
        <v>0.49776112749989165</v>
      </c>
      <c r="J808" s="50" t="e">
        <f t="shared" ca="1" si="101"/>
        <v>#N/A</v>
      </c>
      <c r="K808" s="52">
        <f t="shared" ca="1" si="102"/>
        <v>26.999999999999986</v>
      </c>
      <c r="L808" s="52" t="e">
        <f t="shared" ca="1" si="103"/>
        <v>#N/A</v>
      </c>
      <c r="M808" s="44">
        <f ca="1">AVERAGE($K$4:K808)</f>
        <v>31.944099378881994</v>
      </c>
      <c r="N808" s="44">
        <f ca="1">M808 + 1.96 * _xlfn.STDEV.P($M$4:M808)/SQRT(COUNT($M$4:M808))</f>
        <v>31.968406030250865</v>
      </c>
      <c r="O808" s="44">
        <f ca="1">M808 - 1.96 * _xlfn.STDEV.P($M$4:M808)/SQRT(COUNT($M$4:M808))</f>
        <v>31.919792727513123</v>
      </c>
      <c r="P808" s="44" t="e">
        <f ca="1">AVERAGE($L$4:L808)</f>
        <v>#N/A</v>
      </c>
      <c r="Q808" s="44" t="e">
        <f ca="1">P808 + 1.96 * _xlfn.STDEV.P($P$4:P808)/SQRT(COUNT($P$4:P808))</f>
        <v>#N/A</v>
      </c>
      <c r="R808" s="44" t="e">
        <f ca="1">P808 - 1.96 * _xlfn.STDEV.P($P$4:P808)/SQRT(COUNT($P$4:P808))</f>
        <v>#N/A</v>
      </c>
    </row>
    <row r="809" spans="1:18" ht="14.5" x14ac:dyDescent="0.35">
      <c r="A809" s="47">
        <v>806</v>
      </c>
      <c r="B809" s="48">
        <f t="shared" ca="1" si="96"/>
        <v>0.56443656068239867</v>
      </c>
      <c r="C809" s="49">
        <f ca="1">RANDBETWEEN(0,VLOOKUP($B809,IBusJSQ!$E$6:$G$24,3,TRUE))</f>
        <v>2</v>
      </c>
      <c r="D809" s="44">
        <f ca="1">RANDBETWEEN(0,VLOOKUP($B809,ItrainJSQ!$F$5:$G$9,2,TRUE))</f>
        <v>4</v>
      </c>
      <c r="E809" s="44" t="e">
        <f ca="1">RANDBETWEEN(0,VLOOKUP($B809,ItrainNP!$G$11:$G$16,2,TRUE))</f>
        <v>#N/A</v>
      </c>
      <c r="F809" s="44">
        <f t="shared" ca="1" si="97"/>
        <v>26</v>
      </c>
      <c r="G809" s="44">
        <f t="shared" ca="1" si="98"/>
        <v>8</v>
      </c>
      <c r="H809" s="44">
        <f t="shared" ca="1" si="99"/>
        <v>4</v>
      </c>
      <c r="I809" s="50">
        <f t="shared" ca="1" si="100"/>
        <v>0.58388100512684316</v>
      </c>
      <c r="J809" s="50" t="e">
        <f t="shared" ca="1" si="101"/>
        <v>#N/A</v>
      </c>
      <c r="K809" s="52">
        <f t="shared" ca="1" si="102"/>
        <v>28.00000000000006</v>
      </c>
      <c r="L809" s="52" t="e">
        <f t="shared" ca="1" si="103"/>
        <v>#N/A</v>
      </c>
      <c r="M809" s="44">
        <f ca="1">AVERAGE($K$4:K809)</f>
        <v>31.939205955334991</v>
      </c>
      <c r="N809" s="44">
        <f ca="1">M809 + 1.96 * _xlfn.STDEV.P($M$4:M809)/SQRT(COUNT($M$4:M809))</f>
        <v>31.963492001019624</v>
      </c>
      <c r="O809" s="44">
        <f ca="1">M809 - 1.96 * _xlfn.STDEV.P($M$4:M809)/SQRT(COUNT($M$4:M809))</f>
        <v>31.914919909650358</v>
      </c>
      <c r="P809" s="44" t="e">
        <f ca="1">AVERAGE($L$4:L809)</f>
        <v>#N/A</v>
      </c>
      <c r="Q809" s="44" t="e">
        <f ca="1">P809 + 1.96 * _xlfn.STDEV.P($P$4:P809)/SQRT(COUNT($P$4:P809))</f>
        <v>#N/A</v>
      </c>
      <c r="R809" s="44" t="e">
        <f ca="1">P809 - 1.96 * _xlfn.STDEV.P($P$4:P809)/SQRT(COUNT($P$4:P809))</f>
        <v>#N/A</v>
      </c>
    </row>
    <row r="810" spans="1:18" ht="14.5" x14ac:dyDescent="0.35">
      <c r="A810" s="47">
        <v>807</v>
      </c>
      <c r="B810" s="48">
        <f t="shared" ca="1" si="96"/>
        <v>0.79712360441143759</v>
      </c>
      <c r="C810" s="49">
        <f ca="1">RANDBETWEEN(0,VLOOKUP($B810,IBusJSQ!$E$6:$G$24,3,TRUE))</f>
        <v>10</v>
      </c>
      <c r="D810" s="44">
        <f ca="1">RANDBETWEEN(0,VLOOKUP($B810,ItrainJSQ!$F$5:$G$9,2,TRUE))</f>
        <v>1557</v>
      </c>
      <c r="E810" s="44" t="e">
        <f ca="1">RANDBETWEEN(0,VLOOKUP($B810,ItrainNP!$G$11:$G$16,2,TRUE))</f>
        <v>#N/A</v>
      </c>
      <c r="F810" s="44">
        <f t="shared" ca="1" si="97"/>
        <v>26</v>
      </c>
      <c r="G810" s="44">
        <f t="shared" ca="1" si="98"/>
        <v>8</v>
      </c>
      <c r="H810" s="44">
        <f t="shared" ca="1" si="99"/>
        <v>5</v>
      </c>
      <c r="I810" s="50">
        <f t="shared" ca="1" si="100"/>
        <v>0.82212360441143761</v>
      </c>
      <c r="J810" s="50" t="e">
        <f t="shared" ca="1" si="101"/>
        <v>#N/A</v>
      </c>
      <c r="K810" s="52">
        <f t="shared" ca="1" si="102"/>
        <v>36.000000000000028</v>
      </c>
      <c r="L810" s="52" t="e">
        <f t="shared" ca="1" si="103"/>
        <v>#N/A</v>
      </c>
      <c r="M810" s="44">
        <f ca="1">AVERAGE($K$4:K810)</f>
        <v>31.944237918215617</v>
      </c>
      <c r="N810" s="44">
        <f ca="1">M810 + 1.96 * _xlfn.STDEV.P($M$4:M810)/SQRT(COUNT($M$4:M810))</f>
        <v>31.968503043020299</v>
      </c>
      <c r="O810" s="44">
        <f ca="1">M810 - 1.96 * _xlfn.STDEV.P($M$4:M810)/SQRT(COUNT($M$4:M810))</f>
        <v>31.919972793410935</v>
      </c>
      <c r="P810" s="44" t="e">
        <f ca="1">AVERAGE($L$4:L810)</f>
        <v>#N/A</v>
      </c>
      <c r="Q810" s="44" t="e">
        <f ca="1">P810 + 1.96 * _xlfn.STDEV.P($P$4:P810)/SQRT(COUNT($P$4:P810))</f>
        <v>#N/A</v>
      </c>
      <c r="R810" s="44" t="e">
        <f ca="1">P810 - 1.96 * _xlfn.STDEV.P($P$4:P810)/SQRT(COUNT($P$4:P810))</f>
        <v>#N/A</v>
      </c>
    </row>
    <row r="811" spans="1:18" ht="14.5" x14ac:dyDescent="0.35">
      <c r="A811" s="47">
        <v>808</v>
      </c>
      <c r="B811" s="48">
        <f t="shared" ca="1" si="96"/>
        <v>0.69957031800204672</v>
      </c>
      <c r="C811" s="49">
        <f ca="1">RANDBETWEEN(0,VLOOKUP($B811,IBusJSQ!$E$6:$G$24,3,TRUE))</f>
        <v>10</v>
      </c>
      <c r="D811" s="44">
        <f ca="1">RANDBETWEEN(0,VLOOKUP($B811,ItrainJSQ!$F$5:$G$9,2,TRUE))</f>
        <v>0</v>
      </c>
      <c r="E811" s="44" t="e">
        <f ca="1">RANDBETWEEN(0,VLOOKUP($B811,ItrainNP!$G$11:$G$16,2,TRUE))</f>
        <v>#N/A</v>
      </c>
      <c r="F811" s="44">
        <f t="shared" ca="1" si="97"/>
        <v>27</v>
      </c>
      <c r="G811" s="44">
        <f t="shared" ca="1" si="98"/>
        <v>8</v>
      </c>
      <c r="H811" s="44">
        <f t="shared" ca="1" si="99"/>
        <v>5</v>
      </c>
      <c r="I811" s="50">
        <f t="shared" ca="1" si="100"/>
        <v>0.72526476244649118</v>
      </c>
      <c r="J811" s="50" t="e">
        <f t="shared" ca="1" si="101"/>
        <v>#N/A</v>
      </c>
      <c r="K811" s="52">
        <f t="shared" ca="1" si="102"/>
        <v>37.000000000000028</v>
      </c>
      <c r="L811" s="52" t="e">
        <f t="shared" ca="1" si="103"/>
        <v>#N/A</v>
      </c>
      <c r="M811" s="44">
        <f ca="1">AVERAGE($K$4:K811)</f>
        <v>31.950495049504955</v>
      </c>
      <c r="N811" s="44">
        <f ca="1">M811 + 1.96 * _xlfn.STDEV.P($M$4:M811)/SQRT(COUNT($M$4:M811))</f>
        <v>31.974738867442284</v>
      </c>
      <c r="O811" s="44">
        <f ca="1">M811 - 1.96 * _xlfn.STDEV.P($M$4:M811)/SQRT(COUNT($M$4:M811))</f>
        <v>31.926251231567626</v>
      </c>
      <c r="P811" s="44" t="e">
        <f ca="1">AVERAGE($L$4:L811)</f>
        <v>#N/A</v>
      </c>
      <c r="Q811" s="44" t="e">
        <f ca="1">P811 + 1.96 * _xlfn.STDEV.P($P$4:P811)/SQRT(COUNT($P$4:P811))</f>
        <v>#N/A</v>
      </c>
      <c r="R811" s="44" t="e">
        <f ca="1">P811 - 1.96 * _xlfn.STDEV.P($P$4:P811)/SQRT(COUNT($P$4:P811))</f>
        <v>#N/A</v>
      </c>
    </row>
    <row r="812" spans="1:18" ht="14.5" x14ac:dyDescent="0.35">
      <c r="A812" s="47">
        <v>809</v>
      </c>
      <c r="B812" s="48">
        <f t="shared" ca="1" si="96"/>
        <v>0.54677831257359644</v>
      </c>
      <c r="C812" s="49">
        <f ca="1">RANDBETWEEN(0,VLOOKUP($B812,IBusJSQ!$E$6:$G$24,3,TRUE))</f>
        <v>1</v>
      </c>
      <c r="D812" s="44">
        <f ca="1">RANDBETWEEN(0,VLOOKUP($B812,ItrainJSQ!$F$5:$G$9,2,TRUE))</f>
        <v>1</v>
      </c>
      <c r="E812" s="44" t="e">
        <f ca="1">RANDBETWEEN(0,VLOOKUP($B812,ItrainNP!$G$11:$G$16,2,TRUE))</f>
        <v>#N/A</v>
      </c>
      <c r="F812" s="44">
        <f t="shared" ca="1" si="97"/>
        <v>27</v>
      </c>
      <c r="G812" s="44">
        <f t="shared" ca="1" si="98"/>
        <v>8</v>
      </c>
      <c r="H812" s="44">
        <f t="shared" ca="1" si="99"/>
        <v>5</v>
      </c>
      <c r="I812" s="50">
        <f t="shared" ca="1" si="100"/>
        <v>0.56622275701804092</v>
      </c>
      <c r="J812" s="50" t="e">
        <f t="shared" ca="1" si="101"/>
        <v>#N/A</v>
      </c>
      <c r="K812" s="52">
        <f t="shared" ca="1" si="102"/>
        <v>28.00000000000006</v>
      </c>
      <c r="L812" s="52" t="e">
        <f t="shared" ca="1" si="103"/>
        <v>#N/A</v>
      </c>
      <c r="M812" s="44">
        <f ca="1">AVERAGE($K$4:K812)</f>
        <v>31.94561186650186</v>
      </c>
      <c r="N812" s="44">
        <f ca="1">M812 + 1.96 * _xlfn.STDEV.P($M$4:M812)/SQRT(COUNT($M$4:M812))</f>
        <v>31.969834725121689</v>
      </c>
      <c r="O812" s="44">
        <f ca="1">M812 - 1.96 * _xlfn.STDEV.P($M$4:M812)/SQRT(COUNT($M$4:M812))</f>
        <v>31.921389007882031</v>
      </c>
      <c r="P812" s="44" t="e">
        <f ca="1">AVERAGE($L$4:L812)</f>
        <v>#N/A</v>
      </c>
      <c r="Q812" s="44" t="e">
        <f ca="1">P812 + 1.96 * _xlfn.STDEV.P($P$4:P812)/SQRT(COUNT($P$4:P812))</f>
        <v>#N/A</v>
      </c>
      <c r="R812" s="44" t="e">
        <f ca="1">P812 - 1.96 * _xlfn.STDEV.P($P$4:P812)/SQRT(COUNT($P$4:P812))</f>
        <v>#N/A</v>
      </c>
    </row>
    <row r="813" spans="1:18" ht="14.5" x14ac:dyDescent="0.35">
      <c r="A813" s="47">
        <v>810</v>
      </c>
      <c r="B813" s="48">
        <f t="shared" ca="1" si="96"/>
        <v>0.68910760333320287</v>
      </c>
      <c r="C813" s="49">
        <f ca="1">RANDBETWEEN(0,VLOOKUP($B813,IBusJSQ!$E$6:$G$24,3,TRUE))</f>
        <v>0</v>
      </c>
      <c r="D813" s="44">
        <f ca="1">RANDBETWEEN(0,VLOOKUP($B813,ItrainJSQ!$F$5:$G$9,2,TRUE))</f>
        <v>1</v>
      </c>
      <c r="E813" s="44" t="e">
        <f ca="1">RANDBETWEEN(0,VLOOKUP($B813,ItrainNP!$G$11:$G$16,2,TRUE))</f>
        <v>#N/A</v>
      </c>
      <c r="F813" s="44">
        <f t="shared" ca="1" si="97"/>
        <v>27</v>
      </c>
      <c r="G813" s="44">
        <f t="shared" ca="1" si="98"/>
        <v>8</v>
      </c>
      <c r="H813" s="44">
        <f t="shared" ca="1" si="99"/>
        <v>4</v>
      </c>
      <c r="I813" s="50">
        <f t="shared" ca="1" si="100"/>
        <v>0.70785760333320291</v>
      </c>
      <c r="J813" s="50" t="e">
        <f t="shared" ca="1" si="101"/>
        <v>#N/A</v>
      </c>
      <c r="K813" s="52">
        <f t="shared" ca="1" si="102"/>
        <v>27.000000000000064</v>
      </c>
      <c r="L813" s="52" t="e">
        <f t="shared" ca="1" si="103"/>
        <v>#N/A</v>
      </c>
      <c r="M813" s="44">
        <f ca="1">AVERAGE($K$4:K813)</f>
        <v>31.939506172839511</v>
      </c>
      <c r="N813" s="44">
        <f ca="1">M813 + 1.96 * _xlfn.STDEV.P($M$4:M813)/SQRT(COUNT($M$4:M813))</f>
        <v>31.963708504843996</v>
      </c>
      <c r="O813" s="44">
        <f ca="1">M813 - 1.96 * _xlfn.STDEV.P($M$4:M813)/SQRT(COUNT($M$4:M813))</f>
        <v>31.915303840835026</v>
      </c>
      <c r="P813" s="44" t="e">
        <f ca="1">AVERAGE($L$4:L813)</f>
        <v>#N/A</v>
      </c>
      <c r="Q813" s="44" t="e">
        <f ca="1">P813 + 1.96 * _xlfn.STDEV.P($P$4:P813)/SQRT(COUNT($P$4:P813))</f>
        <v>#N/A</v>
      </c>
      <c r="R813" s="44" t="e">
        <f ca="1">P813 - 1.96 * _xlfn.STDEV.P($P$4:P813)/SQRT(COUNT($P$4:P813))</f>
        <v>#N/A</v>
      </c>
    </row>
    <row r="814" spans="1:18" ht="14.5" x14ac:dyDescent="0.35">
      <c r="A814" s="47">
        <v>811</v>
      </c>
      <c r="B814" s="48">
        <f t="shared" ca="1" si="96"/>
        <v>0.60185783090457545</v>
      </c>
      <c r="C814" s="49">
        <f ca="1">RANDBETWEEN(0,VLOOKUP($B814,IBusJSQ!$E$6:$G$24,3,TRUE))</f>
        <v>4</v>
      </c>
      <c r="D814" s="44">
        <f ca="1">RANDBETWEEN(0,VLOOKUP($B814,ItrainJSQ!$F$5:$G$9,2,TRUE))</f>
        <v>2</v>
      </c>
      <c r="E814" s="44" t="e">
        <f ca="1">RANDBETWEEN(0,VLOOKUP($B814,ItrainNP!$G$11:$G$16,2,TRUE))</f>
        <v>#N/A</v>
      </c>
      <c r="F814" s="44">
        <f t="shared" ca="1" si="97"/>
        <v>26</v>
      </c>
      <c r="G814" s="44">
        <f t="shared" ca="1" si="98"/>
        <v>8</v>
      </c>
      <c r="H814" s="44">
        <f t="shared" ca="1" si="99"/>
        <v>4</v>
      </c>
      <c r="I814" s="50">
        <f t="shared" ca="1" si="100"/>
        <v>0.62269116423790882</v>
      </c>
      <c r="J814" s="50" t="e">
        <f t="shared" ca="1" si="101"/>
        <v>#N/A</v>
      </c>
      <c r="K814" s="52">
        <f t="shared" ca="1" si="102"/>
        <v>30.000000000000053</v>
      </c>
      <c r="L814" s="52" t="e">
        <f t="shared" ca="1" si="103"/>
        <v>#N/A</v>
      </c>
      <c r="M814" s="44">
        <f ca="1">AVERAGE($K$4:K814)</f>
        <v>31.937114673242913</v>
      </c>
      <c r="N814" s="44">
        <f ca="1">M814 + 1.96 * _xlfn.STDEV.P($M$4:M814)/SQRT(COUNT($M$4:M814))</f>
        <v>31.961296663751117</v>
      </c>
      <c r="O814" s="44">
        <f ca="1">M814 - 1.96 * _xlfn.STDEV.P($M$4:M814)/SQRT(COUNT($M$4:M814))</f>
        <v>31.912932682734709</v>
      </c>
      <c r="P814" s="44" t="e">
        <f ca="1">AVERAGE($L$4:L814)</f>
        <v>#N/A</v>
      </c>
      <c r="Q814" s="44" t="e">
        <f ca="1">P814 + 1.96 * _xlfn.STDEV.P($P$4:P814)/SQRT(COUNT($P$4:P814))</f>
        <v>#N/A</v>
      </c>
      <c r="R814" s="44" t="e">
        <f ca="1">P814 - 1.96 * _xlfn.STDEV.P($P$4:P814)/SQRT(COUNT($P$4:P814))</f>
        <v>#N/A</v>
      </c>
    </row>
    <row r="815" spans="1:18" ht="14.5" x14ac:dyDescent="0.35">
      <c r="A815" s="47">
        <v>812</v>
      </c>
      <c r="B815" s="48">
        <f t="shared" ca="1" si="96"/>
        <v>0.7236930032611002</v>
      </c>
      <c r="C815" s="49">
        <f ca="1">RANDBETWEEN(0,VLOOKUP($B815,IBusJSQ!$E$6:$G$24,3,TRUE))</f>
        <v>12</v>
      </c>
      <c r="D815" s="44">
        <f ca="1">RANDBETWEEN(0,VLOOKUP($B815,ItrainJSQ!$F$5:$G$9,2,TRUE))</f>
        <v>29515</v>
      </c>
      <c r="E815" s="44" t="e">
        <f ca="1">RANDBETWEEN(0,VLOOKUP($B815,ItrainNP!$G$11:$G$16,2,TRUE))</f>
        <v>#N/A</v>
      </c>
      <c r="F815" s="44">
        <f t="shared" ca="1" si="97"/>
        <v>29</v>
      </c>
      <c r="G815" s="44">
        <f t="shared" ca="1" si="98"/>
        <v>7</v>
      </c>
      <c r="H815" s="44">
        <f t="shared" ca="1" si="99"/>
        <v>5</v>
      </c>
      <c r="I815" s="50">
        <f t="shared" ca="1" si="100"/>
        <v>0.75216522548332243</v>
      </c>
      <c r="J815" s="50" t="e">
        <f t="shared" ca="1" si="101"/>
        <v>#N/A</v>
      </c>
      <c r="K815" s="52">
        <f t="shared" ca="1" si="102"/>
        <v>41.000000000000014</v>
      </c>
      <c r="L815" s="52" t="e">
        <f t="shared" ca="1" si="103"/>
        <v>#N/A</v>
      </c>
      <c r="M815" s="44">
        <f ca="1">AVERAGE($K$4:K815)</f>
        <v>31.948275862068972</v>
      </c>
      <c r="N815" s="44">
        <f ca="1">M815 + 1.96 * _xlfn.STDEV.P($M$4:M815)/SQRT(COUNT($M$4:M815))</f>
        <v>31.972436795644509</v>
      </c>
      <c r="O815" s="44">
        <f ca="1">M815 - 1.96 * _xlfn.STDEV.P($M$4:M815)/SQRT(COUNT($M$4:M815))</f>
        <v>31.924114928493434</v>
      </c>
      <c r="P815" s="44" t="e">
        <f ca="1">AVERAGE($L$4:L815)</f>
        <v>#N/A</v>
      </c>
      <c r="Q815" s="44" t="e">
        <f ca="1">P815 + 1.96 * _xlfn.STDEV.P($P$4:P815)/SQRT(COUNT($P$4:P815))</f>
        <v>#N/A</v>
      </c>
      <c r="R815" s="44" t="e">
        <f ca="1">P815 - 1.96 * _xlfn.STDEV.P($P$4:P815)/SQRT(COUNT($P$4:P815))</f>
        <v>#N/A</v>
      </c>
    </row>
    <row r="816" spans="1:18" ht="14.5" x14ac:dyDescent="0.35">
      <c r="A816" s="47">
        <v>813</v>
      </c>
      <c r="B816" s="48">
        <f t="shared" ca="1" si="96"/>
        <v>0.79844882342363555</v>
      </c>
      <c r="C816" s="49">
        <f ca="1">RANDBETWEEN(0,VLOOKUP($B816,IBusJSQ!$E$6:$G$24,3,TRUE))</f>
        <v>11</v>
      </c>
      <c r="D816" s="44">
        <f ca="1">RANDBETWEEN(0,VLOOKUP($B816,ItrainJSQ!$F$5:$G$9,2,TRUE))</f>
        <v>18714</v>
      </c>
      <c r="E816" s="44" t="e">
        <f ca="1">RANDBETWEEN(0,VLOOKUP($B816,ItrainNP!$G$11:$G$16,2,TRUE))</f>
        <v>#N/A</v>
      </c>
      <c r="F816" s="44">
        <f t="shared" ca="1" si="97"/>
        <v>28</v>
      </c>
      <c r="G816" s="44">
        <f t="shared" ca="1" si="98"/>
        <v>8</v>
      </c>
      <c r="H816" s="44">
        <f t="shared" ca="1" si="99"/>
        <v>4</v>
      </c>
      <c r="I816" s="50">
        <f t="shared" ca="1" si="100"/>
        <v>0.82553215675696889</v>
      </c>
      <c r="J816" s="50" t="e">
        <f t="shared" ca="1" si="101"/>
        <v>#N/A</v>
      </c>
      <c r="K816" s="52">
        <f t="shared" ca="1" si="102"/>
        <v>39.000000000000021</v>
      </c>
      <c r="L816" s="52" t="e">
        <f t="shared" ca="1" si="103"/>
        <v>#N/A</v>
      </c>
      <c r="M816" s="44">
        <f ca="1">AVERAGE($K$4:K816)</f>
        <v>31.956949569495698</v>
      </c>
      <c r="N816" s="44">
        <f ca="1">M816 + 1.96 * _xlfn.STDEV.P($M$4:M816)/SQRT(COUNT($M$4:M816))</f>
        <v>31.98108892176986</v>
      </c>
      <c r="O816" s="44">
        <f ca="1">M816 - 1.96 * _xlfn.STDEV.P($M$4:M816)/SQRT(COUNT($M$4:M816))</f>
        <v>31.932810217221537</v>
      </c>
      <c r="P816" s="44" t="e">
        <f ca="1">AVERAGE($L$4:L816)</f>
        <v>#N/A</v>
      </c>
      <c r="Q816" s="44" t="e">
        <f ca="1">P816 + 1.96 * _xlfn.STDEV.P($P$4:P816)/SQRT(COUNT($P$4:P816))</f>
        <v>#N/A</v>
      </c>
      <c r="R816" s="44" t="e">
        <f ca="1">P816 - 1.96 * _xlfn.STDEV.P($P$4:P816)/SQRT(COUNT($P$4:P816))</f>
        <v>#N/A</v>
      </c>
    </row>
    <row r="817" spans="1:18" ht="14.5" x14ac:dyDescent="0.35">
      <c r="A817" s="47">
        <v>814</v>
      </c>
      <c r="B817" s="48">
        <f t="shared" ca="1" si="96"/>
        <v>0.74367746776790467</v>
      </c>
      <c r="C817" s="49">
        <f ca="1">RANDBETWEEN(0,VLOOKUP($B817,IBusJSQ!$E$6:$G$24,3,TRUE))</f>
        <v>11</v>
      </c>
      <c r="D817" s="44">
        <f ca="1">RANDBETWEEN(0,VLOOKUP($B817,ItrainJSQ!$F$5:$G$9,2,TRUE))</f>
        <v>9872</v>
      </c>
      <c r="E817" s="44" t="e">
        <f ca="1">RANDBETWEEN(0,VLOOKUP($B817,ItrainNP!$G$11:$G$16,2,TRUE))</f>
        <v>#N/A</v>
      </c>
      <c r="F817" s="44">
        <f t="shared" ca="1" si="97"/>
        <v>24</v>
      </c>
      <c r="G817" s="44">
        <f t="shared" ca="1" si="98"/>
        <v>8</v>
      </c>
      <c r="H817" s="44">
        <f t="shared" ca="1" si="99"/>
        <v>5</v>
      </c>
      <c r="I817" s="50">
        <f t="shared" ca="1" si="100"/>
        <v>0.76798302332346025</v>
      </c>
      <c r="J817" s="50" t="e">
        <f t="shared" ca="1" si="101"/>
        <v>#N/A</v>
      </c>
      <c r="K817" s="52">
        <f t="shared" ca="1" si="102"/>
        <v>35.000000000000036</v>
      </c>
      <c r="L817" s="52" t="e">
        <f t="shared" ca="1" si="103"/>
        <v>#N/A</v>
      </c>
      <c r="M817" s="44">
        <f ca="1">AVERAGE($K$4:K817)</f>
        <v>31.960687960687967</v>
      </c>
      <c r="N817" s="44">
        <f ca="1">M817 + 1.96 * _xlfn.STDEV.P($M$4:M817)/SQRT(COUNT($M$4:M817))</f>
        <v>31.984805530473302</v>
      </c>
      <c r="O817" s="44">
        <f ca="1">M817 - 1.96 * _xlfn.STDEV.P($M$4:M817)/SQRT(COUNT($M$4:M817))</f>
        <v>31.936570390902631</v>
      </c>
      <c r="P817" s="44" t="e">
        <f ca="1">AVERAGE($L$4:L817)</f>
        <v>#N/A</v>
      </c>
      <c r="Q817" s="44" t="e">
        <f ca="1">P817 + 1.96 * _xlfn.STDEV.P($P$4:P817)/SQRT(COUNT($P$4:P817))</f>
        <v>#N/A</v>
      </c>
      <c r="R817" s="44" t="e">
        <f ca="1">P817 - 1.96 * _xlfn.STDEV.P($P$4:P817)/SQRT(COUNT($P$4:P817))</f>
        <v>#N/A</v>
      </c>
    </row>
    <row r="818" spans="1:18" ht="14.5" x14ac:dyDescent="0.35">
      <c r="A818" s="47">
        <v>815</v>
      </c>
      <c r="B818" s="48">
        <f t="shared" ca="1" si="96"/>
        <v>0.36041031719207922</v>
      </c>
      <c r="C818" s="49">
        <f ca="1">RANDBETWEEN(0,VLOOKUP($B818,IBusJSQ!$E$6:$G$24,3,TRUE))</f>
        <v>2</v>
      </c>
      <c r="D818" s="44">
        <f ca="1">RANDBETWEEN(0,VLOOKUP($B818,ItrainJSQ!$F$5:$G$9,2,TRUE))</f>
        <v>0</v>
      </c>
      <c r="E818" s="44" t="e">
        <f ca="1">RANDBETWEEN(0,VLOOKUP($B818,ItrainNP!$G$11:$G$16,2,TRUE))</f>
        <v>#N/A</v>
      </c>
      <c r="F818" s="44">
        <f t="shared" ca="1" si="97"/>
        <v>28</v>
      </c>
      <c r="G818" s="44">
        <f t="shared" ca="1" si="98"/>
        <v>7</v>
      </c>
      <c r="H818" s="44">
        <f t="shared" ca="1" si="99"/>
        <v>4</v>
      </c>
      <c r="I818" s="50">
        <f t="shared" ca="1" si="100"/>
        <v>0.38124365052541254</v>
      </c>
      <c r="J818" s="50" t="e">
        <f t="shared" ca="1" si="101"/>
        <v>#N/A</v>
      </c>
      <c r="K818" s="52">
        <f t="shared" ca="1" si="102"/>
        <v>29.999999999999972</v>
      </c>
      <c r="L818" s="52" t="e">
        <f t="shared" ca="1" si="103"/>
        <v>#N/A</v>
      </c>
      <c r="M818" s="44">
        <f ca="1">AVERAGE($K$4:K818)</f>
        <v>31.958282208588962</v>
      </c>
      <c r="N818" s="44">
        <f ca="1">M818 + 1.96 * _xlfn.STDEV.P($M$4:M818)/SQRT(COUNT($M$4:M818))</f>
        <v>31.982378175677425</v>
      </c>
      <c r="O818" s="44">
        <f ca="1">M818 - 1.96 * _xlfn.STDEV.P($M$4:M818)/SQRT(COUNT($M$4:M818))</f>
        <v>31.934186241500498</v>
      </c>
      <c r="P818" s="44" t="e">
        <f ca="1">AVERAGE($L$4:L818)</f>
        <v>#N/A</v>
      </c>
      <c r="Q818" s="44" t="e">
        <f ca="1">P818 + 1.96 * _xlfn.STDEV.P($P$4:P818)/SQRT(COUNT($P$4:P818))</f>
        <v>#N/A</v>
      </c>
      <c r="R818" s="44" t="e">
        <f ca="1">P818 - 1.96 * _xlfn.STDEV.P($P$4:P818)/SQRT(COUNT($P$4:P818))</f>
        <v>#N/A</v>
      </c>
    </row>
    <row r="819" spans="1:18" ht="14.5" x14ac:dyDescent="0.35">
      <c r="A819" s="47">
        <v>816</v>
      </c>
      <c r="B819" s="48">
        <f t="shared" ca="1" si="96"/>
        <v>0.59010623186405375</v>
      </c>
      <c r="C819" s="49">
        <f ca="1">RANDBETWEEN(0,VLOOKUP($B819,IBusJSQ!$E$6:$G$24,3,TRUE))</f>
        <v>0</v>
      </c>
      <c r="D819" s="44">
        <f ca="1">RANDBETWEEN(0,VLOOKUP($B819,ItrainJSQ!$F$5:$G$9,2,TRUE))</f>
        <v>4</v>
      </c>
      <c r="E819" s="44" t="e">
        <f ca="1">RANDBETWEEN(0,VLOOKUP($B819,ItrainNP!$G$11:$G$16,2,TRUE))</f>
        <v>#N/A</v>
      </c>
      <c r="F819" s="44">
        <f t="shared" ca="1" si="97"/>
        <v>24</v>
      </c>
      <c r="G819" s="44">
        <f t="shared" ca="1" si="98"/>
        <v>8</v>
      </c>
      <c r="H819" s="44">
        <f t="shared" ca="1" si="99"/>
        <v>4</v>
      </c>
      <c r="I819" s="50">
        <f t="shared" ca="1" si="100"/>
        <v>0.60677289853072047</v>
      </c>
      <c r="J819" s="50" t="e">
        <f t="shared" ca="1" si="101"/>
        <v>#N/A</v>
      </c>
      <c r="K819" s="52">
        <f t="shared" ca="1" si="102"/>
        <v>24.000000000000075</v>
      </c>
      <c r="L819" s="52" t="e">
        <f t="shared" ca="1" si="103"/>
        <v>#N/A</v>
      </c>
      <c r="M819" s="44">
        <f ca="1">AVERAGE($K$4:K819)</f>
        <v>31.94852941176471</v>
      </c>
      <c r="N819" s="44">
        <f ca="1">M819 + 1.96 * _xlfn.STDEV.P($M$4:M819)/SQRT(COUNT($M$4:M819))</f>
        <v>31.972604420175905</v>
      </c>
      <c r="O819" s="44">
        <f ca="1">M819 - 1.96 * _xlfn.STDEV.P($M$4:M819)/SQRT(COUNT($M$4:M819))</f>
        <v>31.924454403353515</v>
      </c>
      <c r="P819" s="44" t="e">
        <f ca="1">AVERAGE($L$4:L819)</f>
        <v>#N/A</v>
      </c>
      <c r="Q819" s="44" t="e">
        <f ca="1">P819 + 1.96 * _xlfn.STDEV.P($P$4:P819)/SQRT(COUNT($P$4:P819))</f>
        <v>#N/A</v>
      </c>
      <c r="R819" s="44" t="e">
        <f ca="1">P819 - 1.96 * _xlfn.STDEV.P($P$4:P819)/SQRT(COUNT($P$4:P819))</f>
        <v>#N/A</v>
      </c>
    </row>
    <row r="820" spans="1:18" ht="14.5" x14ac:dyDescent="0.35">
      <c r="A820" s="47">
        <v>817</v>
      </c>
      <c r="B820" s="48">
        <f t="shared" ca="1" si="96"/>
        <v>0.44471767686235453</v>
      </c>
      <c r="C820" s="49">
        <f ca="1">RANDBETWEEN(0,VLOOKUP($B820,IBusJSQ!$E$6:$G$24,3,TRUE))</f>
        <v>0</v>
      </c>
      <c r="D820" s="44">
        <f ca="1">RANDBETWEEN(0,VLOOKUP($B820,ItrainJSQ!$F$5:$G$9,2,TRUE))</f>
        <v>0</v>
      </c>
      <c r="E820" s="44" t="e">
        <f ca="1">RANDBETWEEN(0,VLOOKUP($B820,ItrainNP!$G$11:$G$16,2,TRUE))</f>
        <v>#N/A</v>
      </c>
      <c r="F820" s="44">
        <f t="shared" ca="1" si="97"/>
        <v>27</v>
      </c>
      <c r="G820" s="44">
        <f t="shared" ca="1" si="98"/>
        <v>7</v>
      </c>
      <c r="H820" s="44">
        <f t="shared" ca="1" si="99"/>
        <v>5</v>
      </c>
      <c r="I820" s="50">
        <f t="shared" ca="1" si="100"/>
        <v>0.46346767686235452</v>
      </c>
      <c r="J820" s="50" t="e">
        <f t="shared" ca="1" si="101"/>
        <v>#N/A</v>
      </c>
      <c r="K820" s="52">
        <f t="shared" ca="1" si="102"/>
        <v>26.999999999999986</v>
      </c>
      <c r="L820" s="52" t="e">
        <f t="shared" ca="1" si="103"/>
        <v>#N/A</v>
      </c>
      <c r="M820" s="44">
        <f ca="1">AVERAGE($K$4:K820)</f>
        <v>31.942472460220323</v>
      </c>
      <c r="N820" s="44">
        <f ca="1">M820 + 1.96 * _xlfn.STDEV.P($M$4:M820)/SQRT(COUNT($M$4:M820))</f>
        <v>31.966526928495593</v>
      </c>
      <c r="O820" s="44">
        <f ca="1">M820 - 1.96 * _xlfn.STDEV.P($M$4:M820)/SQRT(COUNT($M$4:M820))</f>
        <v>31.918417991945052</v>
      </c>
      <c r="P820" s="44" t="e">
        <f ca="1">AVERAGE($L$4:L820)</f>
        <v>#N/A</v>
      </c>
      <c r="Q820" s="44" t="e">
        <f ca="1">P820 + 1.96 * _xlfn.STDEV.P($P$4:P820)/SQRT(COUNT($P$4:P820))</f>
        <v>#N/A</v>
      </c>
      <c r="R820" s="44" t="e">
        <f ca="1">P820 - 1.96 * _xlfn.STDEV.P($P$4:P820)/SQRT(COUNT($P$4:P820))</f>
        <v>#N/A</v>
      </c>
    </row>
    <row r="821" spans="1:18" ht="14.5" x14ac:dyDescent="0.35">
      <c r="A821" s="47">
        <v>818</v>
      </c>
      <c r="B821" s="48">
        <f t="shared" ca="1" si="96"/>
        <v>0.87002197155914018</v>
      </c>
      <c r="C821" s="49">
        <f ca="1">RANDBETWEEN(0,VLOOKUP($B821,IBusJSQ!$E$6:$G$24,3,TRUE))</f>
        <v>1</v>
      </c>
      <c r="D821" s="44">
        <f ca="1">RANDBETWEEN(0,VLOOKUP($B821,ItrainJSQ!$F$5:$G$9,2,TRUE))</f>
        <v>42485</v>
      </c>
      <c r="E821" s="44" t="e">
        <f ca="1">RANDBETWEEN(0,VLOOKUP($B821,ItrainNP!$G$11:$G$16,2,TRUE))</f>
        <v>#N/A</v>
      </c>
      <c r="F821" s="44">
        <f t="shared" ca="1" si="97"/>
        <v>27</v>
      </c>
      <c r="G821" s="44">
        <f t="shared" ca="1" si="98"/>
        <v>8</v>
      </c>
      <c r="H821" s="44">
        <f t="shared" ca="1" si="99"/>
        <v>5</v>
      </c>
      <c r="I821" s="50">
        <f t="shared" ca="1" si="100"/>
        <v>0.88946641600358467</v>
      </c>
      <c r="J821" s="50" t="e">
        <f t="shared" ca="1" si="101"/>
        <v>#N/A</v>
      </c>
      <c r="K821" s="52">
        <f t="shared" ca="1" si="102"/>
        <v>28.00000000000006</v>
      </c>
      <c r="L821" s="52" t="e">
        <f t="shared" ca="1" si="103"/>
        <v>#N/A</v>
      </c>
      <c r="M821" s="44">
        <f ca="1">AVERAGE($K$4:K821)</f>
        <v>31.937652811735944</v>
      </c>
      <c r="N821" s="44">
        <f ca="1">M821 + 1.96 * _xlfn.STDEV.P($M$4:M821)/SQRT(COUNT($M$4:M821))</f>
        <v>31.961687081674629</v>
      </c>
      <c r="O821" s="44">
        <f ca="1">M821 - 1.96 * _xlfn.STDEV.P($M$4:M821)/SQRT(COUNT($M$4:M821))</f>
        <v>31.913618541797259</v>
      </c>
      <c r="P821" s="44" t="e">
        <f ca="1">AVERAGE($L$4:L821)</f>
        <v>#N/A</v>
      </c>
      <c r="Q821" s="44" t="e">
        <f ca="1">P821 + 1.96 * _xlfn.STDEV.P($P$4:P821)/SQRT(COUNT($P$4:P821))</f>
        <v>#N/A</v>
      </c>
      <c r="R821" s="44" t="e">
        <f ca="1">P821 - 1.96 * _xlfn.STDEV.P($P$4:P821)/SQRT(COUNT($P$4:P821))</f>
        <v>#N/A</v>
      </c>
    </row>
    <row r="822" spans="1:18" ht="14.5" x14ac:dyDescent="0.35">
      <c r="A822" s="47">
        <v>819</v>
      </c>
      <c r="B822" s="48">
        <f t="shared" ca="1" si="96"/>
        <v>0.35039639364897346</v>
      </c>
      <c r="C822" s="49">
        <f ca="1">RANDBETWEEN(0,VLOOKUP($B822,IBusJSQ!$E$6:$G$24,3,TRUE))</f>
        <v>1</v>
      </c>
      <c r="D822" s="44">
        <f ca="1">RANDBETWEEN(0,VLOOKUP($B822,ItrainJSQ!$F$5:$G$9,2,TRUE))</f>
        <v>4</v>
      </c>
      <c r="E822" s="44" t="e">
        <f ca="1">RANDBETWEEN(0,VLOOKUP($B822,ItrainNP!$G$11:$G$16,2,TRUE))</f>
        <v>#N/A</v>
      </c>
      <c r="F822" s="44">
        <f t="shared" ca="1" si="97"/>
        <v>28</v>
      </c>
      <c r="G822" s="44">
        <f t="shared" ca="1" si="98"/>
        <v>7</v>
      </c>
      <c r="H822" s="44">
        <f t="shared" ca="1" si="99"/>
        <v>4</v>
      </c>
      <c r="I822" s="50">
        <f t="shared" ca="1" si="100"/>
        <v>0.37053528253786233</v>
      </c>
      <c r="J822" s="50" t="e">
        <f t="shared" ca="1" si="101"/>
        <v>#N/A</v>
      </c>
      <c r="K822" s="52">
        <f t="shared" ca="1" si="102"/>
        <v>28.999999999999979</v>
      </c>
      <c r="L822" s="52" t="e">
        <f t="shared" ca="1" si="103"/>
        <v>#N/A</v>
      </c>
      <c r="M822" s="44">
        <f ca="1">AVERAGE($K$4:K822)</f>
        <v>31.934065934065938</v>
      </c>
      <c r="N822" s="44">
        <f ca="1">M822 + 1.96 * _xlfn.STDEV.P($M$4:M822)/SQRT(COUNT($M$4:M822))</f>
        <v>31.958080267621717</v>
      </c>
      <c r="O822" s="44">
        <f ca="1">M822 - 1.96 * _xlfn.STDEV.P($M$4:M822)/SQRT(COUNT($M$4:M822))</f>
        <v>31.910051600510158</v>
      </c>
      <c r="P822" s="44" t="e">
        <f ca="1">AVERAGE($L$4:L822)</f>
        <v>#N/A</v>
      </c>
      <c r="Q822" s="44" t="e">
        <f ca="1">P822 + 1.96 * _xlfn.STDEV.P($P$4:P822)/SQRT(COUNT($P$4:P822))</f>
        <v>#N/A</v>
      </c>
      <c r="R822" s="44" t="e">
        <f ca="1">P822 - 1.96 * _xlfn.STDEV.P($P$4:P822)/SQRT(COUNT($P$4:P822))</f>
        <v>#N/A</v>
      </c>
    </row>
    <row r="823" spans="1:18" ht="14.5" x14ac:dyDescent="0.35">
      <c r="A823" s="47">
        <v>820</v>
      </c>
      <c r="B823" s="48">
        <f t="shared" ca="1" si="96"/>
        <v>0.70526973395364601</v>
      </c>
      <c r="C823" s="49">
        <f ca="1">RANDBETWEEN(0,VLOOKUP($B823,IBusJSQ!$E$6:$G$24,3,TRUE))</f>
        <v>2</v>
      </c>
      <c r="D823" s="44">
        <f ca="1">RANDBETWEEN(0,VLOOKUP($B823,ItrainJSQ!$F$5:$G$9,2,TRUE))</f>
        <v>2</v>
      </c>
      <c r="E823" s="44" t="e">
        <f ca="1">RANDBETWEEN(0,VLOOKUP($B823,ItrainNP!$G$11:$G$16,2,TRUE))</f>
        <v>#N/A</v>
      </c>
      <c r="F823" s="44">
        <f t="shared" ca="1" si="97"/>
        <v>29</v>
      </c>
      <c r="G823" s="44">
        <f t="shared" ca="1" si="98"/>
        <v>8</v>
      </c>
      <c r="H823" s="44">
        <f t="shared" ca="1" si="99"/>
        <v>4</v>
      </c>
      <c r="I823" s="50">
        <f t="shared" ca="1" si="100"/>
        <v>0.72679751173142382</v>
      </c>
      <c r="J823" s="50" t="e">
        <f t="shared" ca="1" si="101"/>
        <v>#N/A</v>
      </c>
      <c r="K823" s="52">
        <f t="shared" ca="1" si="102"/>
        <v>31.00000000000005</v>
      </c>
      <c r="L823" s="52" t="e">
        <f t="shared" ca="1" si="103"/>
        <v>#N/A</v>
      </c>
      <c r="M823" s="44">
        <f ca="1">AVERAGE($K$4:K823)</f>
        <v>31.932926829268297</v>
      </c>
      <c r="N823" s="44">
        <f ca="1">M823 + 1.96 * _xlfn.STDEV.P($M$4:M823)/SQRT(COUNT($M$4:M823))</f>
        <v>31.956921324674514</v>
      </c>
      <c r="O823" s="44">
        <f ca="1">M823 - 1.96 * _xlfn.STDEV.P($M$4:M823)/SQRT(COUNT($M$4:M823))</f>
        <v>31.908932333862079</v>
      </c>
      <c r="P823" s="44" t="e">
        <f ca="1">AVERAGE($L$4:L823)</f>
        <v>#N/A</v>
      </c>
      <c r="Q823" s="44" t="e">
        <f ca="1">P823 + 1.96 * _xlfn.STDEV.P($P$4:P823)/SQRT(COUNT($P$4:P823))</f>
        <v>#N/A</v>
      </c>
      <c r="R823" s="44" t="e">
        <f ca="1">P823 - 1.96 * _xlfn.STDEV.P($P$4:P823)/SQRT(COUNT($P$4:P823))</f>
        <v>#N/A</v>
      </c>
    </row>
    <row r="824" spans="1:18" ht="14.5" x14ac:dyDescent="0.35">
      <c r="A824" s="47">
        <v>821</v>
      </c>
      <c r="B824" s="48">
        <f t="shared" ca="1" si="96"/>
        <v>0.59887655613221047</v>
      </c>
      <c r="C824" s="49">
        <f ca="1">RANDBETWEEN(0,VLOOKUP($B824,IBusJSQ!$E$6:$G$24,3,TRUE))</f>
        <v>9</v>
      </c>
      <c r="D824" s="44">
        <f ca="1">RANDBETWEEN(0,VLOOKUP($B824,ItrainJSQ!$F$5:$G$9,2,TRUE))</f>
        <v>3</v>
      </c>
      <c r="E824" s="44" t="e">
        <f ca="1">RANDBETWEEN(0,VLOOKUP($B824,ItrainNP!$G$11:$G$16,2,TRUE))</f>
        <v>#N/A</v>
      </c>
      <c r="F824" s="44">
        <f t="shared" ca="1" si="97"/>
        <v>29</v>
      </c>
      <c r="G824" s="44">
        <f t="shared" ca="1" si="98"/>
        <v>8</v>
      </c>
      <c r="H824" s="44">
        <f t="shared" ca="1" si="99"/>
        <v>5</v>
      </c>
      <c r="I824" s="50">
        <f t="shared" ca="1" si="100"/>
        <v>0.62526544502109938</v>
      </c>
      <c r="J824" s="50" t="e">
        <f t="shared" ca="1" si="101"/>
        <v>#N/A</v>
      </c>
      <c r="K824" s="52">
        <f t="shared" ca="1" si="102"/>
        <v>38.000000000000028</v>
      </c>
      <c r="L824" s="52" t="e">
        <f t="shared" ca="1" si="103"/>
        <v>#N/A</v>
      </c>
      <c r="M824" s="44">
        <f ca="1">AVERAGE($K$4:K824)</f>
        <v>31.940316686967119</v>
      </c>
      <c r="N824" s="44">
        <f ca="1">M824 + 1.96 * _xlfn.STDEV.P($M$4:M824)/SQRT(COUNT($M$4:M824))</f>
        <v>31.964290878415447</v>
      </c>
      <c r="O824" s="44">
        <f ca="1">M824 - 1.96 * _xlfn.STDEV.P($M$4:M824)/SQRT(COUNT($M$4:M824))</f>
        <v>31.916342495518791</v>
      </c>
      <c r="P824" s="44" t="e">
        <f ca="1">AVERAGE($L$4:L824)</f>
        <v>#N/A</v>
      </c>
      <c r="Q824" s="44" t="e">
        <f ca="1">P824 + 1.96 * _xlfn.STDEV.P($P$4:P824)/SQRT(COUNT($P$4:P824))</f>
        <v>#N/A</v>
      </c>
      <c r="R824" s="44" t="e">
        <f ca="1">P824 - 1.96 * _xlfn.STDEV.P($P$4:P824)/SQRT(COUNT($P$4:P824))</f>
        <v>#N/A</v>
      </c>
    </row>
    <row r="825" spans="1:18" ht="14.5" x14ac:dyDescent="0.35">
      <c r="A825" s="47">
        <v>822</v>
      </c>
      <c r="B825" s="48">
        <f t="shared" ca="1" si="96"/>
        <v>0.85801352761908123</v>
      </c>
      <c r="C825" s="49">
        <f ca="1">RANDBETWEEN(0,VLOOKUP($B825,IBusJSQ!$E$6:$G$24,3,TRUE))</f>
        <v>9</v>
      </c>
      <c r="D825" s="44">
        <f ca="1">RANDBETWEEN(0,VLOOKUP($B825,ItrainJSQ!$F$5:$G$9,2,TRUE))</f>
        <v>35540</v>
      </c>
      <c r="E825" s="44" t="e">
        <f ca="1">RANDBETWEEN(0,VLOOKUP($B825,ItrainNP!$G$11:$G$16,2,TRUE))</f>
        <v>#N/A</v>
      </c>
      <c r="F825" s="44">
        <f t="shared" ca="1" si="97"/>
        <v>24</v>
      </c>
      <c r="G825" s="44">
        <f t="shared" ca="1" si="98"/>
        <v>7</v>
      </c>
      <c r="H825" s="44">
        <f t="shared" ca="1" si="99"/>
        <v>5</v>
      </c>
      <c r="I825" s="50">
        <f t="shared" ca="1" si="100"/>
        <v>0.88093019428574793</v>
      </c>
      <c r="J825" s="50" t="e">
        <f t="shared" ca="1" si="101"/>
        <v>#N/A</v>
      </c>
      <c r="K825" s="52">
        <f t="shared" ca="1" si="102"/>
        <v>33.000000000000043</v>
      </c>
      <c r="L825" s="52" t="e">
        <f t="shared" ca="1" si="103"/>
        <v>#N/A</v>
      </c>
      <c r="M825" s="44">
        <f ca="1">AVERAGE($K$4:K825)</f>
        <v>31.941605839416063</v>
      </c>
      <c r="N825" s="44">
        <f ca="1">M825 + 1.96 * _xlfn.STDEV.P($M$4:M825)/SQRT(COUNT($M$4:M825))</f>
        <v>31.965559667850652</v>
      </c>
      <c r="O825" s="44">
        <f ca="1">M825 - 1.96 * _xlfn.STDEV.P($M$4:M825)/SQRT(COUNT($M$4:M825))</f>
        <v>31.917652010981474</v>
      </c>
      <c r="P825" s="44" t="e">
        <f ca="1">AVERAGE($L$4:L825)</f>
        <v>#N/A</v>
      </c>
      <c r="Q825" s="44" t="e">
        <f ca="1">P825 + 1.96 * _xlfn.STDEV.P($P$4:P825)/SQRT(COUNT($P$4:P825))</f>
        <v>#N/A</v>
      </c>
      <c r="R825" s="44" t="e">
        <f ca="1">P825 - 1.96 * _xlfn.STDEV.P($P$4:P825)/SQRT(COUNT($P$4:P825))</f>
        <v>#N/A</v>
      </c>
    </row>
    <row r="826" spans="1:18" ht="14.5" x14ac:dyDescent="0.35">
      <c r="A826" s="47">
        <v>823</v>
      </c>
      <c r="B826" s="48">
        <f t="shared" ca="1" si="96"/>
        <v>0.34608272130608964</v>
      </c>
      <c r="C826" s="49">
        <f ca="1">RANDBETWEEN(0,VLOOKUP($B826,IBusJSQ!$E$6:$G$24,3,TRUE))</f>
        <v>3</v>
      </c>
      <c r="D826" s="44">
        <f ca="1">RANDBETWEEN(0,VLOOKUP($B826,ItrainJSQ!$F$5:$G$9,2,TRUE))</f>
        <v>3</v>
      </c>
      <c r="E826" s="44" t="e">
        <f ca="1">RANDBETWEEN(0,VLOOKUP($B826,ItrainNP!$G$11:$G$16,2,TRUE))</f>
        <v>#N/A</v>
      </c>
      <c r="F826" s="44">
        <f t="shared" ca="1" si="97"/>
        <v>25</v>
      </c>
      <c r="G826" s="44">
        <f t="shared" ca="1" si="98"/>
        <v>7</v>
      </c>
      <c r="H826" s="44">
        <f t="shared" ca="1" si="99"/>
        <v>4</v>
      </c>
      <c r="I826" s="50">
        <f t="shared" ca="1" si="100"/>
        <v>0.36552716575053407</v>
      </c>
      <c r="J826" s="50" t="e">
        <f t="shared" ca="1" si="101"/>
        <v>#N/A</v>
      </c>
      <c r="K826" s="52">
        <f t="shared" ca="1" si="102"/>
        <v>27.999999999999979</v>
      </c>
      <c r="L826" s="52" t="e">
        <f t="shared" ca="1" si="103"/>
        <v>#N/A</v>
      </c>
      <c r="M826" s="44">
        <f ca="1">AVERAGE($K$4:K826)</f>
        <v>31.936816524908874</v>
      </c>
      <c r="N826" s="44">
        <f ca="1">M826 + 1.96 * _xlfn.STDEV.P($M$4:M826)/SQRT(COUNT($M$4:M826))</f>
        <v>31.960750326456068</v>
      </c>
      <c r="O826" s="44">
        <f ca="1">M826 - 1.96 * _xlfn.STDEV.P($M$4:M826)/SQRT(COUNT($M$4:M826))</f>
        <v>31.91288272336168</v>
      </c>
      <c r="P826" s="44" t="e">
        <f ca="1">AVERAGE($L$4:L826)</f>
        <v>#N/A</v>
      </c>
      <c r="Q826" s="44" t="e">
        <f ca="1">P826 + 1.96 * _xlfn.STDEV.P($P$4:P826)/SQRT(COUNT($P$4:P826))</f>
        <v>#N/A</v>
      </c>
      <c r="R826" s="44" t="e">
        <f ca="1">P826 - 1.96 * _xlfn.STDEV.P($P$4:P826)/SQRT(COUNT($P$4:P826))</f>
        <v>#N/A</v>
      </c>
    </row>
    <row r="827" spans="1:18" ht="14.5" x14ac:dyDescent="0.35">
      <c r="A827" s="47">
        <v>824</v>
      </c>
      <c r="B827" s="48">
        <f t="shared" ca="1" si="96"/>
        <v>0.46788360806599988</v>
      </c>
      <c r="C827" s="49">
        <f ca="1">RANDBETWEEN(0,VLOOKUP($B827,IBusJSQ!$E$6:$G$24,3,TRUE))</f>
        <v>0</v>
      </c>
      <c r="D827" s="44">
        <f ca="1">RANDBETWEEN(0,VLOOKUP($B827,ItrainJSQ!$F$5:$G$9,2,TRUE))</f>
        <v>0</v>
      </c>
      <c r="E827" s="44" t="e">
        <f ca="1">RANDBETWEEN(0,VLOOKUP($B827,ItrainNP!$G$11:$G$16,2,TRUE))</f>
        <v>#N/A</v>
      </c>
      <c r="F827" s="44">
        <f t="shared" ca="1" si="97"/>
        <v>25</v>
      </c>
      <c r="G827" s="44">
        <f t="shared" ca="1" si="98"/>
        <v>7</v>
      </c>
      <c r="H827" s="44">
        <f t="shared" ca="1" si="99"/>
        <v>5</v>
      </c>
      <c r="I827" s="50">
        <f t="shared" ca="1" si="100"/>
        <v>0.48524471917711098</v>
      </c>
      <c r="J827" s="50" t="e">
        <f t="shared" ca="1" si="101"/>
        <v>#N/A</v>
      </c>
      <c r="K827" s="52">
        <f t="shared" ca="1" si="102"/>
        <v>24.999999999999993</v>
      </c>
      <c r="L827" s="52" t="e">
        <f t="shared" ca="1" si="103"/>
        <v>#N/A</v>
      </c>
      <c r="M827" s="44">
        <f ca="1">AVERAGE($K$4:K827)</f>
        <v>31.92839805825243</v>
      </c>
      <c r="N827" s="44">
        <f ca="1">M827 + 1.96 * _xlfn.STDEV.P($M$4:M827)/SQRT(COUNT($M$4:M827))</f>
        <v>31.95231241473423</v>
      </c>
      <c r="O827" s="44">
        <f ca="1">M827 - 1.96 * _xlfn.STDEV.P($M$4:M827)/SQRT(COUNT($M$4:M827))</f>
        <v>31.90448370177063</v>
      </c>
      <c r="P827" s="44" t="e">
        <f ca="1">AVERAGE($L$4:L827)</f>
        <v>#N/A</v>
      </c>
      <c r="Q827" s="44" t="e">
        <f ca="1">P827 + 1.96 * _xlfn.STDEV.P($P$4:P827)/SQRT(COUNT($P$4:P827))</f>
        <v>#N/A</v>
      </c>
      <c r="R827" s="44" t="e">
        <f ca="1">P827 - 1.96 * _xlfn.STDEV.P($P$4:P827)/SQRT(COUNT($P$4:P827))</f>
        <v>#N/A</v>
      </c>
    </row>
    <row r="828" spans="1:18" ht="14.5" x14ac:dyDescent="0.35">
      <c r="A828" s="47">
        <v>825</v>
      </c>
      <c r="B828" s="48">
        <f t="shared" ca="1" si="96"/>
        <v>0.51105244969088492</v>
      </c>
      <c r="C828" s="49">
        <f ca="1">RANDBETWEEN(0,VLOOKUP($B828,IBusJSQ!$E$6:$G$24,3,TRUE))</f>
        <v>0</v>
      </c>
      <c r="D828" s="44">
        <f ca="1">RANDBETWEEN(0,VLOOKUP($B828,ItrainJSQ!$F$5:$G$9,2,TRUE))</f>
        <v>4</v>
      </c>
      <c r="E828" s="44" t="e">
        <f ca="1">RANDBETWEEN(0,VLOOKUP($B828,ItrainNP!$G$11:$G$16,2,TRUE))</f>
        <v>#N/A</v>
      </c>
      <c r="F828" s="44">
        <f t="shared" ca="1" si="97"/>
        <v>27</v>
      </c>
      <c r="G828" s="44">
        <f t="shared" ca="1" si="98"/>
        <v>7</v>
      </c>
      <c r="H828" s="44">
        <f t="shared" ca="1" si="99"/>
        <v>5</v>
      </c>
      <c r="I828" s="50">
        <f t="shared" ca="1" si="100"/>
        <v>0.52980244969088497</v>
      </c>
      <c r="J828" s="50" t="e">
        <f t="shared" ca="1" si="101"/>
        <v>#N/A</v>
      </c>
      <c r="K828" s="52">
        <f t="shared" ca="1" si="102"/>
        <v>27.000000000000064</v>
      </c>
      <c r="L828" s="52" t="e">
        <f t="shared" ca="1" si="103"/>
        <v>#N/A</v>
      </c>
      <c r="M828" s="44">
        <f ca="1">AVERAGE($K$4:K828)</f>
        <v>31.922424242424245</v>
      </c>
      <c r="N828" s="44">
        <f ca="1">M828 + 1.96 * _xlfn.STDEV.P($M$4:M828)/SQRT(COUNT($M$4:M828))</f>
        <v>31.946319579328613</v>
      </c>
      <c r="O828" s="44">
        <f ca="1">M828 - 1.96 * _xlfn.STDEV.P($M$4:M828)/SQRT(COUNT($M$4:M828))</f>
        <v>31.898528905519878</v>
      </c>
      <c r="P828" s="44" t="e">
        <f ca="1">AVERAGE($L$4:L828)</f>
        <v>#N/A</v>
      </c>
      <c r="Q828" s="44" t="e">
        <f ca="1">P828 + 1.96 * _xlfn.STDEV.P($P$4:P828)/SQRT(COUNT($P$4:P828))</f>
        <v>#N/A</v>
      </c>
      <c r="R828" s="44" t="e">
        <f ca="1">P828 - 1.96 * _xlfn.STDEV.P($P$4:P828)/SQRT(COUNT($P$4:P828))</f>
        <v>#N/A</v>
      </c>
    </row>
    <row r="829" spans="1:18" ht="14.5" x14ac:dyDescent="0.35">
      <c r="A829" s="47">
        <v>826</v>
      </c>
      <c r="B829" s="48">
        <f t="shared" ca="1" si="96"/>
        <v>0.40386132576816125</v>
      </c>
      <c r="C829" s="49">
        <f ca="1">RANDBETWEEN(0,VLOOKUP($B829,IBusJSQ!$E$6:$G$24,3,TRUE))</f>
        <v>2</v>
      </c>
      <c r="D829" s="44">
        <f ca="1">RANDBETWEEN(0,VLOOKUP($B829,ItrainJSQ!$F$5:$G$9,2,TRUE))</f>
        <v>2</v>
      </c>
      <c r="E829" s="44" t="e">
        <f ca="1">RANDBETWEEN(0,VLOOKUP($B829,ItrainNP!$G$11:$G$16,2,TRUE))</f>
        <v>#N/A</v>
      </c>
      <c r="F829" s="44">
        <f t="shared" ca="1" si="97"/>
        <v>28</v>
      </c>
      <c r="G829" s="44">
        <f t="shared" ca="1" si="98"/>
        <v>8</v>
      </c>
      <c r="H829" s="44">
        <f t="shared" ca="1" si="99"/>
        <v>4</v>
      </c>
      <c r="I829" s="50">
        <f t="shared" ca="1" si="100"/>
        <v>0.42469465910149456</v>
      </c>
      <c r="J829" s="50" t="e">
        <f t="shared" ca="1" si="101"/>
        <v>#N/A</v>
      </c>
      <c r="K829" s="52">
        <f t="shared" ca="1" si="102"/>
        <v>29.999999999999972</v>
      </c>
      <c r="L829" s="52" t="e">
        <f t="shared" ca="1" si="103"/>
        <v>#N/A</v>
      </c>
      <c r="M829" s="44">
        <f ca="1">AVERAGE($K$4:K829)</f>
        <v>31.920096852300247</v>
      </c>
      <c r="N829" s="44">
        <f ca="1">M829 + 1.96 * _xlfn.STDEV.P($M$4:M829)/SQRT(COUNT($M$4:M829))</f>
        <v>31.943973347216556</v>
      </c>
      <c r="O829" s="44">
        <f ca="1">M829 - 1.96 * _xlfn.STDEV.P($M$4:M829)/SQRT(COUNT($M$4:M829))</f>
        <v>31.896220357383939</v>
      </c>
      <c r="P829" s="44" t="e">
        <f ca="1">AVERAGE($L$4:L829)</f>
        <v>#N/A</v>
      </c>
      <c r="Q829" s="44" t="e">
        <f ca="1">P829 + 1.96 * _xlfn.STDEV.P($P$4:P829)/SQRT(COUNT($P$4:P829))</f>
        <v>#N/A</v>
      </c>
      <c r="R829" s="44" t="e">
        <f ca="1">P829 - 1.96 * _xlfn.STDEV.P($P$4:P829)/SQRT(COUNT($P$4:P829))</f>
        <v>#N/A</v>
      </c>
    </row>
    <row r="830" spans="1:18" ht="14.5" x14ac:dyDescent="0.35">
      <c r="A830" s="47">
        <v>827</v>
      </c>
      <c r="B830" s="48">
        <f t="shared" ca="1" si="96"/>
        <v>0.35930681395100494</v>
      </c>
      <c r="C830" s="49">
        <f ca="1">RANDBETWEEN(0,VLOOKUP($B830,IBusJSQ!$E$6:$G$24,3,TRUE))</f>
        <v>3</v>
      </c>
      <c r="D830" s="44">
        <f ca="1">RANDBETWEEN(0,VLOOKUP($B830,ItrainJSQ!$F$5:$G$9,2,TRUE))</f>
        <v>2</v>
      </c>
      <c r="E830" s="44" t="e">
        <f ca="1">RANDBETWEEN(0,VLOOKUP($B830,ItrainNP!$G$11:$G$16,2,TRUE))</f>
        <v>#N/A</v>
      </c>
      <c r="F830" s="44">
        <f t="shared" ca="1" si="97"/>
        <v>29</v>
      </c>
      <c r="G830" s="44">
        <f t="shared" ca="1" si="98"/>
        <v>8</v>
      </c>
      <c r="H830" s="44">
        <f t="shared" ca="1" si="99"/>
        <v>5</v>
      </c>
      <c r="I830" s="50">
        <f t="shared" ca="1" si="100"/>
        <v>0.38152903617322714</v>
      </c>
      <c r="J830" s="50" t="e">
        <f t="shared" ca="1" si="101"/>
        <v>#N/A</v>
      </c>
      <c r="K830" s="52">
        <f t="shared" ca="1" si="102"/>
        <v>31.999999999999964</v>
      </c>
      <c r="L830" s="52" t="e">
        <f t="shared" ca="1" si="103"/>
        <v>#N/A</v>
      </c>
      <c r="M830" s="44">
        <f ca="1">AVERAGE($K$4:K830)</f>
        <v>31.920193470374855</v>
      </c>
      <c r="N830" s="44">
        <f ca="1">M830 + 1.96 * _xlfn.STDEV.P($M$4:M830)/SQRT(COUNT($M$4:M830))</f>
        <v>31.944051133627045</v>
      </c>
      <c r="O830" s="44">
        <f ca="1">M830 - 1.96 * _xlfn.STDEV.P($M$4:M830)/SQRT(COUNT($M$4:M830))</f>
        <v>31.896335807122664</v>
      </c>
      <c r="P830" s="44" t="e">
        <f ca="1">AVERAGE($L$4:L830)</f>
        <v>#N/A</v>
      </c>
      <c r="Q830" s="44" t="e">
        <f ca="1">P830 + 1.96 * _xlfn.STDEV.P($P$4:P830)/SQRT(COUNT($P$4:P830))</f>
        <v>#N/A</v>
      </c>
      <c r="R830" s="44" t="e">
        <f ca="1">P830 - 1.96 * _xlfn.STDEV.P($P$4:P830)/SQRT(COUNT($P$4:P830))</f>
        <v>#N/A</v>
      </c>
    </row>
    <row r="831" spans="1:18" ht="14.5" x14ac:dyDescent="0.35">
      <c r="A831" s="47">
        <v>828</v>
      </c>
      <c r="B831" s="48">
        <f t="shared" ca="1" si="96"/>
        <v>0.53110717638930993</v>
      </c>
      <c r="C831" s="49">
        <f ca="1">RANDBETWEEN(0,VLOOKUP($B831,IBusJSQ!$E$6:$G$24,3,TRUE))</f>
        <v>8</v>
      </c>
      <c r="D831" s="44">
        <f ca="1">RANDBETWEEN(0,VLOOKUP($B831,ItrainJSQ!$F$5:$G$9,2,TRUE))</f>
        <v>4</v>
      </c>
      <c r="E831" s="44" t="e">
        <f ca="1">RANDBETWEEN(0,VLOOKUP($B831,ItrainNP!$G$11:$G$16,2,TRUE))</f>
        <v>#N/A</v>
      </c>
      <c r="F831" s="44">
        <f t="shared" ca="1" si="97"/>
        <v>29</v>
      </c>
      <c r="G831" s="44">
        <f t="shared" ca="1" si="98"/>
        <v>8</v>
      </c>
      <c r="H831" s="44">
        <f t="shared" ca="1" si="99"/>
        <v>5</v>
      </c>
      <c r="I831" s="50">
        <f t="shared" ca="1" si="100"/>
        <v>0.5568016208337544</v>
      </c>
      <c r="J831" s="50" t="e">
        <f t="shared" ca="1" si="101"/>
        <v>#N/A</v>
      </c>
      <c r="K831" s="52">
        <f t="shared" ca="1" si="102"/>
        <v>37.000000000000028</v>
      </c>
      <c r="L831" s="52" t="e">
        <f t="shared" ca="1" si="103"/>
        <v>#N/A</v>
      </c>
      <c r="M831" s="44">
        <f ca="1">AVERAGE($K$4:K831)</f>
        <v>31.926328502415462</v>
      </c>
      <c r="N831" s="44">
        <f ca="1">M831 + 1.96 * _xlfn.STDEV.P($M$4:M831)/SQRT(COUNT($M$4:M831))</f>
        <v>31.950166935156691</v>
      </c>
      <c r="O831" s="44">
        <f ca="1">M831 - 1.96 * _xlfn.STDEV.P($M$4:M831)/SQRT(COUNT($M$4:M831))</f>
        <v>31.902490069674233</v>
      </c>
      <c r="P831" s="44" t="e">
        <f ca="1">AVERAGE($L$4:L831)</f>
        <v>#N/A</v>
      </c>
      <c r="Q831" s="44" t="e">
        <f ca="1">P831 + 1.96 * _xlfn.STDEV.P($P$4:P831)/SQRT(COUNT($P$4:P831))</f>
        <v>#N/A</v>
      </c>
      <c r="R831" s="44" t="e">
        <f ca="1">P831 - 1.96 * _xlfn.STDEV.P($P$4:P831)/SQRT(COUNT($P$4:P831))</f>
        <v>#N/A</v>
      </c>
    </row>
    <row r="832" spans="1:18" ht="14.5" x14ac:dyDescent="0.35">
      <c r="A832" s="47">
        <v>829</v>
      </c>
      <c r="B832" s="48">
        <f t="shared" ca="1" si="96"/>
        <v>0.46026478902880519</v>
      </c>
      <c r="C832" s="49">
        <f ca="1">RANDBETWEEN(0,VLOOKUP($B832,IBusJSQ!$E$6:$G$24,3,TRUE))</f>
        <v>6</v>
      </c>
      <c r="D832" s="44">
        <f ca="1">RANDBETWEEN(0,VLOOKUP($B832,ItrainJSQ!$F$5:$G$9,2,TRUE))</f>
        <v>4</v>
      </c>
      <c r="E832" s="44" t="e">
        <f ca="1">RANDBETWEEN(0,VLOOKUP($B832,ItrainNP!$G$11:$G$16,2,TRUE))</f>
        <v>#N/A</v>
      </c>
      <c r="F832" s="44">
        <f t="shared" ca="1" si="97"/>
        <v>29</v>
      </c>
      <c r="G832" s="44">
        <f t="shared" ca="1" si="98"/>
        <v>7</v>
      </c>
      <c r="H832" s="44">
        <f t="shared" ca="1" si="99"/>
        <v>5</v>
      </c>
      <c r="I832" s="50">
        <f t="shared" ca="1" si="100"/>
        <v>0.48457034458436077</v>
      </c>
      <c r="J832" s="50" t="e">
        <f t="shared" ca="1" si="101"/>
        <v>#N/A</v>
      </c>
      <c r="K832" s="52">
        <f t="shared" ca="1" si="102"/>
        <v>35.000000000000036</v>
      </c>
      <c r="L832" s="52" t="e">
        <f t="shared" ca="1" si="103"/>
        <v>#N/A</v>
      </c>
      <c r="M832" s="44">
        <f ca="1">AVERAGE($K$4:K832)</f>
        <v>31.930036188178534</v>
      </c>
      <c r="N832" s="44">
        <f ca="1">M832 + 1.96 * _xlfn.STDEV.P($M$4:M832)/SQRT(COUNT($M$4:M832))</f>
        <v>31.953855163501931</v>
      </c>
      <c r="O832" s="44">
        <f ca="1">M832 - 1.96 * _xlfn.STDEV.P($M$4:M832)/SQRT(COUNT($M$4:M832))</f>
        <v>31.906217212855136</v>
      </c>
      <c r="P832" s="44" t="e">
        <f ca="1">AVERAGE($L$4:L832)</f>
        <v>#N/A</v>
      </c>
      <c r="Q832" s="44" t="e">
        <f ca="1">P832 + 1.96 * _xlfn.STDEV.P($P$4:P832)/SQRT(COUNT($P$4:P832))</f>
        <v>#N/A</v>
      </c>
      <c r="R832" s="44" t="e">
        <f ca="1">P832 - 1.96 * _xlfn.STDEV.P($P$4:P832)/SQRT(COUNT($P$4:P832))</f>
        <v>#N/A</v>
      </c>
    </row>
    <row r="833" spans="1:18" ht="14.5" x14ac:dyDescent="0.35">
      <c r="A833" s="47">
        <v>830</v>
      </c>
      <c r="B833" s="48">
        <f t="shared" ca="1" si="96"/>
        <v>0.86740213313559944</v>
      </c>
      <c r="C833" s="49">
        <f ca="1">RANDBETWEEN(0,VLOOKUP($B833,IBusJSQ!$E$6:$G$24,3,TRUE))</f>
        <v>2</v>
      </c>
      <c r="D833" s="44">
        <f ca="1">RANDBETWEEN(0,VLOOKUP($B833,ItrainJSQ!$F$5:$G$9,2,TRUE))</f>
        <v>18096</v>
      </c>
      <c r="E833" s="44" t="e">
        <f ca="1">RANDBETWEEN(0,VLOOKUP($B833,ItrainNP!$G$11:$G$16,2,TRUE))</f>
        <v>#N/A</v>
      </c>
      <c r="F833" s="44">
        <f t="shared" ca="1" si="97"/>
        <v>25</v>
      </c>
      <c r="G833" s="44">
        <f t="shared" ca="1" si="98"/>
        <v>8</v>
      </c>
      <c r="H833" s="44">
        <f t="shared" ca="1" si="99"/>
        <v>5</v>
      </c>
      <c r="I833" s="50">
        <f t="shared" ca="1" si="100"/>
        <v>0.88615213313559948</v>
      </c>
      <c r="J833" s="50" t="e">
        <f t="shared" ca="1" si="101"/>
        <v>#N/A</v>
      </c>
      <c r="K833" s="52">
        <f t="shared" ca="1" si="102"/>
        <v>27.000000000000064</v>
      </c>
      <c r="L833" s="52" t="e">
        <f t="shared" ca="1" si="103"/>
        <v>#N/A</v>
      </c>
      <c r="M833" s="44">
        <f ca="1">AVERAGE($K$4:K833)</f>
        <v>31.924096385542175</v>
      </c>
      <c r="N833" s="44">
        <f ca="1">M833 + 1.96 * _xlfn.STDEV.P($M$4:M833)/SQRT(COUNT($M$4:M833))</f>
        <v>31.947896319495712</v>
      </c>
      <c r="O833" s="44">
        <f ca="1">M833 - 1.96 * _xlfn.STDEV.P($M$4:M833)/SQRT(COUNT($M$4:M833))</f>
        <v>31.900296451588638</v>
      </c>
      <c r="P833" s="44" t="e">
        <f ca="1">AVERAGE($L$4:L833)</f>
        <v>#N/A</v>
      </c>
      <c r="Q833" s="44" t="e">
        <f ca="1">P833 + 1.96 * _xlfn.STDEV.P($P$4:P833)/SQRT(COUNT($P$4:P833))</f>
        <v>#N/A</v>
      </c>
      <c r="R833" s="44" t="e">
        <f ca="1">P833 - 1.96 * _xlfn.STDEV.P($P$4:P833)/SQRT(COUNT($P$4:P833))</f>
        <v>#N/A</v>
      </c>
    </row>
    <row r="834" spans="1:18" ht="14.5" x14ac:dyDescent="0.35">
      <c r="A834" s="47">
        <v>831</v>
      </c>
      <c r="B834" s="48">
        <f t="shared" ca="1" si="96"/>
        <v>0.59629772828479166</v>
      </c>
      <c r="C834" s="49">
        <f ca="1">RANDBETWEEN(0,VLOOKUP($B834,IBusJSQ!$E$6:$G$24,3,TRUE))</f>
        <v>2</v>
      </c>
      <c r="D834" s="44">
        <f ca="1">RANDBETWEEN(0,VLOOKUP($B834,ItrainJSQ!$F$5:$G$9,2,TRUE))</f>
        <v>1</v>
      </c>
      <c r="E834" s="44" t="e">
        <f ca="1">RANDBETWEEN(0,VLOOKUP($B834,ItrainNP!$G$11:$G$16,2,TRUE))</f>
        <v>#N/A</v>
      </c>
      <c r="F834" s="44">
        <f t="shared" ca="1" si="97"/>
        <v>28</v>
      </c>
      <c r="G834" s="44">
        <f t="shared" ca="1" si="98"/>
        <v>7</v>
      </c>
      <c r="H834" s="44">
        <f t="shared" ca="1" si="99"/>
        <v>4</v>
      </c>
      <c r="I834" s="50">
        <f t="shared" ca="1" si="100"/>
        <v>0.61713106161812503</v>
      </c>
      <c r="J834" s="50" t="e">
        <f t="shared" ca="1" si="101"/>
        <v>#N/A</v>
      </c>
      <c r="K834" s="52">
        <f t="shared" ca="1" si="102"/>
        <v>30.000000000000053</v>
      </c>
      <c r="L834" s="52" t="e">
        <f t="shared" ca="1" si="103"/>
        <v>#N/A</v>
      </c>
      <c r="M834" s="44">
        <f ca="1">AVERAGE($K$4:K834)</f>
        <v>31.92178098676294</v>
      </c>
      <c r="N834" s="44">
        <f ca="1">M834 + 1.96 * _xlfn.STDEV.P($M$4:M834)/SQRT(COUNT($M$4:M834))</f>
        <v>31.945562053895976</v>
      </c>
      <c r="O834" s="44">
        <f ca="1">M834 - 1.96 * _xlfn.STDEV.P($M$4:M834)/SQRT(COUNT($M$4:M834))</f>
        <v>31.897999919629903</v>
      </c>
      <c r="P834" s="44" t="e">
        <f ca="1">AVERAGE($L$4:L834)</f>
        <v>#N/A</v>
      </c>
      <c r="Q834" s="44" t="e">
        <f ca="1">P834 + 1.96 * _xlfn.STDEV.P($P$4:P834)/SQRT(COUNT($P$4:P834))</f>
        <v>#N/A</v>
      </c>
      <c r="R834" s="44" t="e">
        <f ca="1">P834 - 1.96 * _xlfn.STDEV.P($P$4:P834)/SQRT(COUNT($P$4:P834))</f>
        <v>#N/A</v>
      </c>
    </row>
    <row r="835" spans="1:18" ht="14.5" x14ac:dyDescent="0.35">
      <c r="A835" s="47">
        <v>832</v>
      </c>
      <c r="B835" s="48">
        <f t="shared" ca="1" si="96"/>
        <v>0.48054405340154005</v>
      </c>
      <c r="C835" s="49">
        <f ca="1">RANDBETWEEN(0,VLOOKUP($B835,IBusJSQ!$E$6:$G$24,3,TRUE))</f>
        <v>9</v>
      </c>
      <c r="D835" s="44">
        <f ca="1">RANDBETWEEN(0,VLOOKUP($B835,ItrainJSQ!$F$5:$G$9,2,TRUE))</f>
        <v>1</v>
      </c>
      <c r="E835" s="44" t="e">
        <f ca="1">RANDBETWEEN(0,VLOOKUP($B835,ItrainNP!$G$11:$G$16,2,TRUE))</f>
        <v>#N/A</v>
      </c>
      <c r="F835" s="44">
        <f t="shared" ca="1" si="97"/>
        <v>25</v>
      </c>
      <c r="G835" s="44">
        <f t="shared" ca="1" si="98"/>
        <v>7</v>
      </c>
      <c r="H835" s="44">
        <f t="shared" ca="1" si="99"/>
        <v>4</v>
      </c>
      <c r="I835" s="50">
        <f t="shared" ca="1" si="100"/>
        <v>0.50415516451265119</v>
      </c>
      <c r="J835" s="50" t="e">
        <f t="shared" ca="1" si="101"/>
        <v>#N/A</v>
      </c>
      <c r="K835" s="52">
        <f t="shared" ca="1" si="102"/>
        <v>34.000000000000043</v>
      </c>
      <c r="L835" s="52" t="e">
        <f t="shared" ca="1" si="103"/>
        <v>#N/A</v>
      </c>
      <c r="M835" s="44">
        <f ca="1">AVERAGE($K$4:K835)</f>
        <v>31.92427884615385</v>
      </c>
      <c r="N835" s="44">
        <f ca="1">M835 + 1.96 * _xlfn.STDEV.P($M$4:M835)/SQRT(COUNT($M$4:M835))</f>
        <v>31.948040896773936</v>
      </c>
      <c r="O835" s="44">
        <f ca="1">M835 - 1.96 * _xlfn.STDEV.P($M$4:M835)/SQRT(COUNT($M$4:M835))</f>
        <v>31.900516795533765</v>
      </c>
      <c r="P835" s="44" t="e">
        <f ca="1">AVERAGE($L$4:L835)</f>
        <v>#N/A</v>
      </c>
      <c r="Q835" s="44" t="e">
        <f ca="1">P835 + 1.96 * _xlfn.STDEV.P($P$4:P835)/SQRT(COUNT($P$4:P835))</f>
        <v>#N/A</v>
      </c>
      <c r="R835" s="44" t="e">
        <f ca="1">P835 - 1.96 * _xlfn.STDEV.P($P$4:P835)/SQRT(COUNT($P$4:P835))</f>
        <v>#N/A</v>
      </c>
    </row>
    <row r="836" spans="1:18" ht="14.5" x14ac:dyDescent="0.35">
      <c r="A836" s="47">
        <v>833</v>
      </c>
      <c r="B836" s="48">
        <f t="shared" ref="B836:B899" ca="1" si="104">RAND()*($G$1-$E$1)+$E$1</f>
        <v>0.87695534552819487</v>
      </c>
      <c r="C836" s="49">
        <f ca="1">RANDBETWEEN(0,VLOOKUP($B836,IBusJSQ!$E$6:$G$24,3,TRUE))</f>
        <v>10</v>
      </c>
      <c r="D836" s="44">
        <f ca="1">RANDBETWEEN(0,VLOOKUP($B836,ItrainJSQ!$F$5:$G$9,2,TRUE))</f>
        <v>3743</v>
      </c>
      <c r="E836" s="44" t="e">
        <f ca="1">RANDBETWEEN(0,VLOOKUP($B836,ItrainNP!$G$11:$G$16,2,TRUE))</f>
        <v>#N/A</v>
      </c>
      <c r="F836" s="44">
        <f t="shared" ca="1" si="97"/>
        <v>26</v>
      </c>
      <c r="G836" s="44">
        <f t="shared" ca="1" si="98"/>
        <v>8</v>
      </c>
      <c r="H836" s="44">
        <f t="shared" ca="1" si="99"/>
        <v>4</v>
      </c>
      <c r="I836" s="50">
        <f t="shared" ca="1" si="100"/>
        <v>0.9019553455281949</v>
      </c>
      <c r="J836" s="50" t="e">
        <f t="shared" ca="1" si="101"/>
        <v>#N/A</v>
      </c>
      <c r="K836" s="52">
        <f t="shared" ca="1" si="102"/>
        <v>36.000000000000028</v>
      </c>
      <c r="L836" s="52" t="e">
        <f t="shared" ca="1" si="103"/>
        <v>#N/A</v>
      </c>
      <c r="M836" s="44">
        <f ca="1">AVERAGE($K$4:K836)</f>
        <v>31.929171668667472</v>
      </c>
      <c r="N836" s="44">
        <f ca="1">M836 + 1.96 * _xlfn.STDEV.P($M$4:M836)/SQRT(COUNT($M$4:M836))</f>
        <v>31.952914398519216</v>
      </c>
      <c r="O836" s="44">
        <f ca="1">M836 - 1.96 * _xlfn.STDEV.P($M$4:M836)/SQRT(COUNT($M$4:M836))</f>
        <v>31.905428938815728</v>
      </c>
      <c r="P836" s="44" t="e">
        <f ca="1">AVERAGE($L$4:L836)</f>
        <v>#N/A</v>
      </c>
      <c r="Q836" s="44" t="e">
        <f ca="1">P836 + 1.96 * _xlfn.STDEV.P($P$4:P836)/SQRT(COUNT($P$4:P836))</f>
        <v>#N/A</v>
      </c>
      <c r="R836" s="44" t="e">
        <f ca="1">P836 - 1.96 * _xlfn.STDEV.P($P$4:P836)/SQRT(COUNT($P$4:P836))</f>
        <v>#N/A</v>
      </c>
    </row>
    <row r="837" spans="1:18" ht="14.5" x14ac:dyDescent="0.35">
      <c r="A837" s="47">
        <v>834</v>
      </c>
      <c r="B837" s="48">
        <f t="shared" ca="1" si="104"/>
        <v>0.8547249240244077</v>
      </c>
      <c r="C837" s="49">
        <f ca="1">RANDBETWEEN(0,VLOOKUP($B837,IBusJSQ!$E$6:$G$24,3,TRUE))</f>
        <v>2</v>
      </c>
      <c r="D837" s="44">
        <f ca="1">RANDBETWEEN(0,VLOOKUP($B837,ItrainJSQ!$F$5:$G$9,2,TRUE))</f>
        <v>8127</v>
      </c>
      <c r="E837" s="44" t="e">
        <f ca="1">RANDBETWEEN(0,VLOOKUP($B837,ItrainNP!$G$11:$G$16,2,TRUE))</f>
        <v>#N/A</v>
      </c>
      <c r="F837" s="44">
        <f t="shared" ref="F837:F900" ca="1" si="105">RANDBETWEEN(24,29)</f>
        <v>28</v>
      </c>
      <c r="G837" s="44">
        <f t="shared" ref="G837:G900" ca="1" si="106">RANDBETWEEN(7,8)</f>
        <v>8</v>
      </c>
      <c r="H837" s="44">
        <f t="shared" ref="H837:H900" ca="1" si="107">RANDBETWEEN(4,5)</f>
        <v>4</v>
      </c>
      <c r="I837" s="50">
        <f t="shared" ref="I837:I900" ca="1" si="108">B837+TIMEVALUE("00:"&amp;(C837+F837))</f>
        <v>0.87555825735774107</v>
      </c>
      <c r="J837" s="50" t="e">
        <f t="shared" ref="J837:J900" ca="1" si="109">B837+TIMEVALUE("00:"&amp;(D837+G837+E837+H837))</f>
        <v>#N/A</v>
      </c>
      <c r="K837" s="52">
        <f t="shared" ref="K837:K900" ca="1" si="110">(I837-B837)*24*60</f>
        <v>30.000000000000053</v>
      </c>
      <c r="L837" s="52" t="e">
        <f t="shared" ref="L837:L900" ca="1" si="111">(J837-B837)*24*60</f>
        <v>#N/A</v>
      </c>
      <c r="M837" s="44">
        <f ca="1">AVERAGE($K$4:K837)</f>
        <v>31.926858513189451</v>
      </c>
      <c r="N837" s="44">
        <f ca="1">M837 + 1.96 * _xlfn.STDEV.P($M$4:M837)/SQRT(COUNT($M$4:M837))</f>
        <v>31.950582094660064</v>
      </c>
      <c r="O837" s="44">
        <f ca="1">M837 - 1.96 * _xlfn.STDEV.P($M$4:M837)/SQRT(COUNT($M$4:M837))</f>
        <v>31.903134931718839</v>
      </c>
      <c r="P837" s="44" t="e">
        <f ca="1">AVERAGE($L$4:L837)</f>
        <v>#N/A</v>
      </c>
      <c r="Q837" s="44" t="e">
        <f ca="1">P837 + 1.96 * _xlfn.STDEV.P($P$4:P837)/SQRT(COUNT($P$4:P837))</f>
        <v>#N/A</v>
      </c>
      <c r="R837" s="44" t="e">
        <f ca="1">P837 - 1.96 * _xlfn.STDEV.P($P$4:P837)/SQRT(COUNT($P$4:P837))</f>
        <v>#N/A</v>
      </c>
    </row>
    <row r="838" spans="1:18" ht="14.5" x14ac:dyDescent="0.35">
      <c r="A838" s="47">
        <v>835</v>
      </c>
      <c r="B838" s="48">
        <f t="shared" ca="1" si="104"/>
        <v>0.35057784878160375</v>
      </c>
      <c r="C838" s="49">
        <f ca="1">RANDBETWEEN(0,VLOOKUP($B838,IBusJSQ!$E$6:$G$24,3,TRUE))</f>
        <v>1</v>
      </c>
      <c r="D838" s="44">
        <f ca="1">RANDBETWEEN(0,VLOOKUP($B838,ItrainJSQ!$F$5:$G$9,2,TRUE))</f>
        <v>1</v>
      </c>
      <c r="E838" s="44" t="e">
        <f ca="1">RANDBETWEEN(0,VLOOKUP($B838,ItrainNP!$G$11:$G$16,2,TRUE))</f>
        <v>#N/A</v>
      </c>
      <c r="F838" s="44">
        <f t="shared" ca="1" si="105"/>
        <v>28</v>
      </c>
      <c r="G838" s="44">
        <f t="shared" ca="1" si="106"/>
        <v>7</v>
      </c>
      <c r="H838" s="44">
        <f t="shared" ca="1" si="107"/>
        <v>5</v>
      </c>
      <c r="I838" s="50">
        <f t="shared" ca="1" si="108"/>
        <v>0.37071673767049262</v>
      </c>
      <c r="J838" s="50" t="e">
        <f t="shared" ca="1" si="109"/>
        <v>#N/A</v>
      </c>
      <c r="K838" s="52">
        <f t="shared" ca="1" si="110"/>
        <v>28.999999999999979</v>
      </c>
      <c r="L838" s="52" t="e">
        <f t="shared" ca="1" si="111"/>
        <v>#N/A</v>
      </c>
      <c r="M838" s="44">
        <f ca="1">AVERAGE($K$4:K838)</f>
        <v>31.923353293413179</v>
      </c>
      <c r="N838" s="44">
        <f ca="1">M838 + 1.96 * _xlfn.STDEV.P($M$4:M838)/SQRT(COUNT($M$4:M838))</f>
        <v>31.947057977958014</v>
      </c>
      <c r="O838" s="44">
        <f ca="1">M838 - 1.96 * _xlfn.STDEV.P($M$4:M838)/SQRT(COUNT($M$4:M838))</f>
        <v>31.899648608868343</v>
      </c>
      <c r="P838" s="44" t="e">
        <f ca="1">AVERAGE($L$4:L838)</f>
        <v>#N/A</v>
      </c>
      <c r="Q838" s="44" t="e">
        <f ca="1">P838 + 1.96 * _xlfn.STDEV.P($P$4:P838)/SQRT(COUNT($P$4:P838))</f>
        <v>#N/A</v>
      </c>
      <c r="R838" s="44" t="e">
        <f ca="1">P838 - 1.96 * _xlfn.STDEV.P($P$4:P838)/SQRT(COUNT($P$4:P838))</f>
        <v>#N/A</v>
      </c>
    </row>
    <row r="839" spans="1:18" ht="14.5" x14ac:dyDescent="0.35">
      <c r="A839" s="47">
        <v>836</v>
      </c>
      <c r="B839" s="48">
        <f t="shared" ca="1" si="104"/>
        <v>0.45578749546968794</v>
      </c>
      <c r="C839" s="49">
        <f ca="1">RANDBETWEEN(0,VLOOKUP($B839,IBusJSQ!$E$6:$G$24,3,TRUE))</f>
        <v>1</v>
      </c>
      <c r="D839" s="44">
        <f ca="1">RANDBETWEEN(0,VLOOKUP($B839,ItrainJSQ!$F$5:$G$9,2,TRUE))</f>
        <v>1</v>
      </c>
      <c r="E839" s="44" t="e">
        <f ca="1">RANDBETWEEN(0,VLOOKUP($B839,ItrainNP!$G$11:$G$16,2,TRUE))</f>
        <v>#N/A</v>
      </c>
      <c r="F839" s="44">
        <f t="shared" ca="1" si="105"/>
        <v>27</v>
      </c>
      <c r="G839" s="44">
        <f t="shared" ca="1" si="106"/>
        <v>8</v>
      </c>
      <c r="H839" s="44">
        <f t="shared" ca="1" si="107"/>
        <v>4</v>
      </c>
      <c r="I839" s="50">
        <f t="shared" ca="1" si="108"/>
        <v>0.47523193991413237</v>
      </c>
      <c r="J839" s="50" t="e">
        <f t="shared" ca="1" si="109"/>
        <v>#N/A</v>
      </c>
      <c r="K839" s="52">
        <f t="shared" ca="1" si="110"/>
        <v>27.999999999999979</v>
      </c>
      <c r="L839" s="52" t="e">
        <f t="shared" ca="1" si="111"/>
        <v>#N/A</v>
      </c>
      <c r="M839" s="44">
        <f ca="1">AVERAGE($K$4:K839)</f>
        <v>31.918660287081345</v>
      </c>
      <c r="N839" s="44">
        <f ca="1">M839 + 1.96 * _xlfn.STDEV.P($M$4:M839)/SQRT(COUNT($M$4:M839))</f>
        <v>31.942346406949937</v>
      </c>
      <c r="O839" s="44">
        <f ca="1">M839 - 1.96 * _xlfn.STDEV.P($M$4:M839)/SQRT(COUNT($M$4:M839))</f>
        <v>31.894974167212752</v>
      </c>
      <c r="P839" s="44" t="e">
        <f ca="1">AVERAGE($L$4:L839)</f>
        <v>#N/A</v>
      </c>
      <c r="Q839" s="44" t="e">
        <f ca="1">P839 + 1.96 * _xlfn.STDEV.P($P$4:P839)/SQRT(COUNT($P$4:P839))</f>
        <v>#N/A</v>
      </c>
      <c r="R839" s="44" t="e">
        <f ca="1">P839 - 1.96 * _xlfn.STDEV.P($P$4:P839)/SQRT(COUNT($P$4:P839))</f>
        <v>#N/A</v>
      </c>
    </row>
    <row r="840" spans="1:18" ht="14.5" x14ac:dyDescent="0.35">
      <c r="A840" s="47">
        <v>837</v>
      </c>
      <c r="B840" s="48">
        <f t="shared" ca="1" si="104"/>
        <v>0.36184096465463844</v>
      </c>
      <c r="C840" s="49">
        <f ca="1">RANDBETWEEN(0,VLOOKUP($B840,IBusJSQ!$E$6:$G$24,3,TRUE))</f>
        <v>0</v>
      </c>
      <c r="D840" s="44">
        <f ca="1">RANDBETWEEN(0,VLOOKUP($B840,ItrainJSQ!$F$5:$G$9,2,TRUE))</f>
        <v>1</v>
      </c>
      <c r="E840" s="44" t="e">
        <f ca="1">RANDBETWEEN(0,VLOOKUP($B840,ItrainNP!$G$11:$G$16,2,TRUE))</f>
        <v>#N/A</v>
      </c>
      <c r="F840" s="44">
        <f t="shared" ca="1" si="105"/>
        <v>27</v>
      </c>
      <c r="G840" s="44">
        <f t="shared" ca="1" si="106"/>
        <v>8</v>
      </c>
      <c r="H840" s="44">
        <f t="shared" ca="1" si="107"/>
        <v>5</v>
      </c>
      <c r="I840" s="50">
        <f t="shared" ca="1" si="108"/>
        <v>0.38059096465463843</v>
      </c>
      <c r="J840" s="50" t="e">
        <f t="shared" ca="1" si="109"/>
        <v>#N/A</v>
      </c>
      <c r="K840" s="52">
        <f t="shared" ca="1" si="110"/>
        <v>26.999999999999986</v>
      </c>
      <c r="L840" s="52" t="e">
        <f t="shared" ca="1" si="111"/>
        <v>#N/A</v>
      </c>
      <c r="M840" s="44">
        <f ca="1">AVERAGE($K$4:K840)</f>
        <v>31.912783751493432</v>
      </c>
      <c r="N840" s="44">
        <f ca="1">M840 + 1.96 * _xlfn.STDEV.P($M$4:M840)/SQRT(COUNT($M$4:M840))</f>
        <v>31.936451722388757</v>
      </c>
      <c r="O840" s="44">
        <f ca="1">M840 - 1.96 * _xlfn.STDEV.P($M$4:M840)/SQRT(COUNT($M$4:M840))</f>
        <v>31.889115780598107</v>
      </c>
      <c r="P840" s="44" t="e">
        <f ca="1">AVERAGE($L$4:L840)</f>
        <v>#N/A</v>
      </c>
      <c r="Q840" s="44" t="e">
        <f ca="1">P840 + 1.96 * _xlfn.STDEV.P($P$4:P840)/SQRT(COUNT($P$4:P840))</f>
        <v>#N/A</v>
      </c>
      <c r="R840" s="44" t="e">
        <f ca="1">P840 - 1.96 * _xlfn.STDEV.P($P$4:P840)/SQRT(COUNT($P$4:P840))</f>
        <v>#N/A</v>
      </c>
    </row>
    <row r="841" spans="1:18" ht="14.5" x14ac:dyDescent="0.35">
      <c r="A841" s="47">
        <v>838</v>
      </c>
      <c r="B841" s="48">
        <f t="shared" ca="1" si="104"/>
        <v>0.90007009125039406</v>
      </c>
      <c r="C841" s="49">
        <f ca="1">RANDBETWEEN(0,VLOOKUP($B841,IBusJSQ!$E$6:$G$24,3,TRUE))</f>
        <v>2</v>
      </c>
      <c r="D841" s="44">
        <f ca="1">RANDBETWEEN(0,VLOOKUP($B841,ItrainJSQ!$F$5:$G$9,2,TRUE))</f>
        <v>43342</v>
      </c>
      <c r="E841" s="44" t="e">
        <f ca="1">RANDBETWEEN(0,VLOOKUP($B841,ItrainNP!$G$11:$G$16,2,TRUE))</f>
        <v>#N/A</v>
      </c>
      <c r="F841" s="44">
        <f t="shared" ca="1" si="105"/>
        <v>25</v>
      </c>
      <c r="G841" s="44">
        <f t="shared" ca="1" si="106"/>
        <v>8</v>
      </c>
      <c r="H841" s="44">
        <f t="shared" ca="1" si="107"/>
        <v>5</v>
      </c>
      <c r="I841" s="50">
        <f t="shared" ca="1" si="108"/>
        <v>0.9188200912503941</v>
      </c>
      <c r="J841" s="50" t="e">
        <f t="shared" ca="1" si="109"/>
        <v>#N/A</v>
      </c>
      <c r="K841" s="52">
        <f t="shared" ca="1" si="110"/>
        <v>27.000000000000064</v>
      </c>
      <c r="L841" s="52" t="e">
        <f t="shared" ca="1" si="111"/>
        <v>#N/A</v>
      </c>
      <c r="M841" s="44">
        <f ca="1">AVERAGE($K$4:K841)</f>
        <v>31.906921241050124</v>
      </c>
      <c r="N841" s="44">
        <f ca="1">M841 + 1.96 * _xlfn.STDEV.P($M$4:M841)/SQRT(COUNT($M$4:M841))</f>
        <v>31.930571482364471</v>
      </c>
      <c r="O841" s="44">
        <f ca="1">M841 - 1.96 * _xlfn.STDEV.P($M$4:M841)/SQRT(COUNT($M$4:M841))</f>
        <v>31.883270999735778</v>
      </c>
      <c r="P841" s="44" t="e">
        <f ca="1">AVERAGE($L$4:L841)</f>
        <v>#N/A</v>
      </c>
      <c r="Q841" s="44" t="e">
        <f ca="1">P841 + 1.96 * _xlfn.STDEV.P($P$4:P841)/SQRT(COUNT($P$4:P841))</f>
        <v>#N/A</v>
      </c>
      <c r="R841" s="44" t="e">
        <f ca="1">P841 - 1.96 * _xlfn.STDEV.P($P$4:P841)/SQRT(COUNT($P$4:P841))</f>
        <v>#N/A</v>
      </c>
    </row>
    <row r="842" spans="1:18" ht="14.5" x14ac:dyDescent="0.35">
      <c r="A842" s="47">
        <v>839</v>
      </c>
      <c r="B842" s="48">
        <f t="shared" ca="1" si="104"/>
        <v>0.65502213291354083</v>
      </c>
      <c r="C842" s="49">
        <f ca="1">RANDBETWEEN(0,VLOOKUP($B842,IBusJSQ!$E$6:$G$24,3,TRUE))</f>
        <v>6</v>
      </c>
      <c r="D842" s="44">
        <f ca="1">RANDBETWEEN(0,VLOOKUP($B842,ItrainJSQ!$F$5:$G$9,2,TRUE))</f>
        <v>3</v>
      </c>
      <c r="E842" s="44" t="e">
        <f ca="1">RANDBETWEEN(0,VLOOKUP($B842,ItrainNP!$G$11:$G$16,2,TRUE))</f>
        <v>#N/A</v>
      </c>
      <c r="F842" s="44">
        <f t="shared" ca="1" si="105"/>
        <v>26</v>
      </c>
      <c r="G842" s="44">
        <f t="shared" ca="1" si="106"/>
        <v>7</v>
      </c>
      <c r="H842" s="44">
        <f t="shared" ca="1" si="107"/>
        <v>4</v>
      </c>
      <c r="I842" s="50">
        <f t="shared" ca="1" si="108"/>
        <v>0.67724435513576309</v>
      </c>
      <c r="J842" s="50" t="e">
        <f t="shared" ca="1" si="109"/>
        <v>#N/A</v>
      </c>
      <c r="K842" s="52">
        <f t="shared" ca="1" si="110"/>
        <v>32.000000000000043</v>
      </c>
      <c r="L842" s="52" t="e">
        <f t="shared" ca="1" si="111"/>
        <v>#N/A</v>
      </c>
      <c r="M842" s="44">
        <f ca="1">AVERAGE($K$4:K842)</f>
        <v>31.907032181168063</v>
      </c>
      <c r="N842" s="44">
        <f ca="1">M842 + 1.96 * _xlfn.STDEV.P($M$4:M842)/SQRT(COUNT($M$4:M842))</f>
        <v>31.930664697774141</v>
      </c>
      <c r="O842" s="44">
        <f ca="1">M842 - 1.96 * _xlfn.STDEV.P($M$4:M842)/SQRT(COUNT($M$4:M842))</f>
        <v>31.883399664561985</v>
      </c>
      <c r="P842" s="44" t="e">
        <f ca="1">AVERAGE($L$4:L842)</f>
        <v>#N/A</v>
      </c>
      <c r="Q842" s="44" t="e">
        <f ca="1">P842 + 1.96 * _xlfn.STDEV.P($P$4:P842)/SQRT(COUNT($P$4:P842))</f>
        <v>#N/A</v>
      </c>
      <c r="R842" s="44" t="e">
        <f ca="1">P842 - 1.96 * _xlfn.STDEV.P($P$4:P842)/SQRT(COUNT($P$4:P842))</f>
        <v>#N/A</v>
      </c>
    </row>
    <row r="843" spans="1:18" ht="14.5" x14ac:dyDescent="0.35">
      <c r="A843" s="47">
        <v>840</v>
      </c>
      <c r="B843" s="48">
        <f t="shared" ca="1" si="104"/>
        <v>0.82052776301709496</v>
      </c>
      <c r="C843" s="49">
        <f ca="1">RANDBETWEEN(0,VLOOKUP($B843,IBusJSQ!$E$6:$G$24,3,TRUE))</f>
        <v>0</v>
      </c>
      <c r="D843" s="44">
        <f ca="1">RANDBETWEEN(0,VLOOKUP($B843,ItrainJSQ!$F$5:$G$9,2,TRUE))</f>
        <v>34907</v>
      </c>
      <c r="E843" s="44" t="e">
        <f ca="1">RANDBETWEEN(0,VLOOKUP($B843,ItrainNP!$G$11:$G$16,2,TRUE))</f>
        <v>#N/A</v>
      </c>
      <c r="F843" s="44">
        <f t="shared" ca="1" si="105"/>
        <v>28</v>
      </c>
      <c r="G843" s="44">
        <f t="shared" ca="1" si="106"/>
        <v>7</v>
      </c>
      <c r="H843" s="44">
        <f t="shared" ca="1" si="107"/>
        <v>5</v>
      </c>
      <c r="I843" s="50">
        <f t="shared" ca="1" si="108"/>
        <v>0.83997220746153944</v>
      </c>
      <c r="J843" s="50" t="e">
        <f t="shared" ca="1" si="109"/>
        <v>#N/A</v>
      </c>
      <c r="K843" s="52">
        <f t="shared" ca="1" si="110"/>
        <v>28.00000000000006</v>
      </c>
      <c r="L843" s="52" t="e">
        <f t="shared" ca="1" si="111"/>
        <v>#N/A</v>
      </c>
      <c r="M843" s="44">
        <f ca="1">AVERAGE($K$4:K843)</f>
        <v>31.902380952380955</v>
      </c>
      <c r="N843" s="44">
        <f ca="1">M843 + 1.96 * _xlfn.STDEV.P($M$4:M843)/SQRT(COUNT($M$4:M843))</f>
        <v>31.925996081682801</v>
      </c>
      <c r="O843" s="44">
        <f ca="1">M843 - 1.96 * _xlfn.STDEV.P($M$4:M843)/SQRT(COUNT($M$4:M843))</f>
        <v>31.87876582307911</v>
      </c>
      <c r="P843" s="44" t="e">
        <f ca="1">AVERAGE($L$4:L843)</f>
        <v>#N/A</v>
      </c>
      <c r="Q843" s="44" t="e">
        <f ca="1">P843 + 1.96 * _xlfn.STDEV.P($P$4:P843)/SQRT(COUNT($P$4:P843))</f>
        <v>#N/A</v>
      </c>
      <c r="R843" s="44" t="e">
        <f ca="1">P843 - 1.96 * _xlfn.STDEV.P($P$4:P843)/SQRT(COUNT($P$4:P843))</f>
        <v>#N/A</v>
      </c>
    </row>
    <row r="844" spans="1:18" ht="14.5" x14ac:dyDescent="0.35">
      <c r="A844" s="47">
        <v>841</v>
      </c>
      <c r="B844" s="48">
        <f t="shared" ca="1" si="104"/>
        <v>0.89497417956168079</v>
      </c>
      <c r="C844" s="49">
        <f ca="1">RANDBETWEEN(0,VLOOKUP($B844,IBusJSQ!$E$6:$G$24,3,TRUE))</f>
        <v>1</v>
      </c>
      <c r="D844" s="44">
        <f ca="1">RANDBETWEEN(0,VLOOKUP($B844,ItrainJSQ!$F$5:$G$9,2,TRUE))</f>
        <v>27362</v>
      </c>
      <c r="E844" s="44" t="e">
        <f ca="1">RANDBETWEEN(0,VLOOKUP($B844,ItrainNP!$G$11:$G$16,2,TRUE))</f>
        <v>#N/A</v>
      </c>
      <c r="F844" s="44">
        <f t="shared" ca="1" si="105"/>
        <v>29</v>
      </c>
      <c r="G844" s="44">
        <f t="shared" ca="1" si="106"/>
        <v>8</v>
      </c>
      <c r="H844" s="44">
        <f t="shared" ca="1" si="107"/>
        <v>5</v>
      </c>
      <c r="I844" s="50">
        <f t="shared" ca="1" si="108"/>
        <v>0.91580751289501416</v>
      </c>
      <c r="J844" s="50" t="e">
        <f t="shared" ca="1" si="109"/>
        <v>#N/A</v>
      </c>
      <c r="K844" s="52">
        <f t="shared" ca="1" si="110"/>
        <v>30.000000000000053</v>
      </c>
      <c r="L844" s="52" t="e">
        <f t="shared" ca="1" si="111"/>
        <v>#N/A</v>
      </c>
      <c r="M844" s="44">
        <f ca="1">AVERAGE($K$4:K844)</f>
        <v>31.900118906064215</v>
      </c>
      <c r="N844" s="44">
        <f ca="1">M844 + 1.96 * _xlfn.STDEV.P($M$4:M844)/SQRT(COUNT($M$4:M844))</f>
        <v>31.923716818277494</v>
      </c>
      <c r="O844" s="44">
        <f ca="1">M844 - 1.96 * _xlfn.STDEV.P($M$4:M844)/SQRT(COUNT($M$4:M844))</f>
        <v>31.876520993850935</v>
      </c>
      <c r="P844" s="44" t="e">
        <f ca="1">AVERAGE($L$4:L844)</f>
        <v>#N/A</v>
      </c>
      <c r="Q844" s="44" t="e">
        <f ca="1">P844 + 1.96 * _xlfn.STDEV.P($P$4:P844)/SQRT(COUNT($P$4:P844))</f>
        <v>#N/A</v>
      </c>
      <c r="R844" s="44" t="e">
        <f ca="1">P844 - 1.96 * _xlfn.STDEV.P($P$4:P844)/SQRT(COUNT($P$4:P844))</f>
        <v>#N/A</v>
      </c>
    </row>
    <row r="845" spans="1:18" ht="14.5" x14ac:dyDescent="0.35">
      <c r="A845" s="47">
        <v>842</v>
      </c>
      <c r="B845" s="48">
        <f t="shared" ca="1" si="104"/>
        <v>0.53527741821695152</v>
      </c>
      <c r="C845" s="49">
        <f ca="1">RANDBETWEEN(0,VLOOKUP($B845,IBusJSQ!$E$6:$G$24,3,TRUE))</f>
        <v>2</v>
      </c>
      <c r="D845" s="44">
        <f ca="1">RANDBETWEEN(0,VLOOKUP($B845,ItrainJSQ!$F$5:$G$9,2,TRUE))</f>
        <v>3</v>
      </c>
      <c r="E845" s="44" t="e">
        <f ca="1">RANDBETWEEN(0,VLOOKUP($B845,ItrainNP!$G$11:$G$16,2,TRUE))</f>
        <v>#N/A</v>
      </c>
      <c r="F845" s="44">
        <f t="shared" ca="1" si="105"/>
        <v>28</v>
      </c>
      <c r="G845" s="44">
        <f t="shared" ca="1" si="106"/>
        <v>7</v>
      </c>
      <c r="H845" s="44">
        <f t="shared" ca="1" si="107"/>
        <v>5</v>
      </c>
      <c r="I845" s="50">
        <f t="shared" ca="1" si="108"/>
        <v>0.55611075155028489</v>
      </c>
      <c r="J845" s="50" t="e">
        <f t="shared" ca="1" si="109"/>
        <v>#N/A</v>
      </c>
      <c r="K845" s="52">
        <f t="shared" ca="1" si="110"/>
        <v>30.000000000000053</v>
      </c>
      <c r="L845" s="52" t="e">
        <f t="shared" ca="1" si="111"/>
        <v>#N/A</v>
      </c>
      <c r="M845" s="44">
        <f ca="1">AVERAGE($K$4:K845)</f>
        <v>31.897862232779101</v>
      </c>
      <c r="N845" s="44">
        <f ca="1">M845 + 1.96 * _xlfn.STDEV.P($M$4:M845)/SQRT(COUNT($M$4:M845))</f>
        <v>31.921443097651906</v>
      </c>
      <c r="O845" s="44">
        <f ca="1">M845 - 1.96 * _xlfn.STDEV.P($M$4:M845)/SQRT(COUNT($M$4:M845))</f>
        <v>31.874281367906296</v>
      </c>
      <c r="P845" s="44" t="e">
        <f ca="1">AVERAGE($L$4:L845)</f>
        <v>#N/A</v>
      </c>
      <c r="Q845" s="44" t="e">
        <f ca="1">P845 + 1.96 * _xlfn.STDEV.P($P$4:P845)/SQRT(COUNT($P$4:P845))</f>
        <v>#N/A</v>
      </c>
      <c r="R845" s="44" t="e">
        <f ca="1">P845 - 1.96 * _xlfn.STDEV.P($P$4:P845)/SQRT(COUNT($P$4:P845))</f>
        <v>#N/A</v>
      </c>
    </row>
    <row r="846" spans="1:18" ht="14.5" x14ac:dyDescent="0.35">
      <c r="A846" s="47">
        <v>843</v>
      </c>
      <c r="B846" s="48">
        <f t="shared" ca="1" si="104"/>
        <v>0.33789236250312421</v>
      </c>
      <c r="C846" s="49">
        <f ca="1">RANDBETWEEN(0,VLOOKUP($B846,IBusJSQ!$E$6:$G$24,3,TRUE))</f>
        <v>6</v>
      </c>
      <c r="D846" s="44">
        <f ca="1">RANDBETWEEN(0,VLOOKUP($B846,ItrainJSQ!$F$5:$G$9,2,TRUE))</f>
        <v>4</v>
      </c>
      <c r="E846" s="44" t="e">
        <f ca="1">RANDBETWEEN(0,VLOOKUP($B846,ItrainNP!$G$11:$G$16,2,TRUE))</f>
        <v>#N/A</v>
      </c>
      <c r="F846" s="44">
        <f t="shared" ca="1" si="105"/>
        <v>25</v>
      </c>
      <c r="G846" s="44">
        <f t="shared" ca="1" si="106"/>
        <v>7</v>
      </c>
      <c r="H846" s="44">
        <f t="shared" ca="1" si="107"/>
        <v>5</v>
      </c>
      <c r="I846" s="50">
        <f t="shared" ca="1" si="108"/>
        <v>0.35942014028090197</v>
      </c>
      <c r="J846" s="50" t="e">
        <f t="shared" ca="1" si="109"/>
        <v>#N/A</v>
      </c>
      <c r="K846" s="52">
        <f t="shared" ca="1" si="110"/>
        <v>30.999999999999972</v>
      </c>
      <c r="L846" s="52" t="e">
        <f t="shared" ca="1" si="111"/>
        <v>#N/A</v>
      </c>
      <c r="M846" s="44">
        <f ca="1">AVERAGE($K$4:K846)</f>
        <v>31.896797153024917</v>
      </c>
      <c r="N846" s="44">
        <f ca="1">M846 + 1.96 * _xlfn.STDEV.P($M$4:M846)/SQRT(COUNT($M$4:M846))</f>
        <v>31.920361055417704</v>
      </c>
      <c r="O846" s="44">
        <f ca="1">M846 - 1.96 * _xlfn.STDEV.P($M$4:M846)/SQRT(COUNT($M$4:M846))</f>
        <v>31.873233250632129</v>
      </c>
      <c r="P846" s="44" t="e">
        <f ca="1">AVERAGE($L$4:L846)</f>
        <v>#N/A</v>
      </c>
      <c r="Q846" s="44" t="e">
        <f ca="1">P846 + 1.96 * _xlfn.STDEV.P($P$4:P846)/SQRT(COUNT($P$4:P846))</f>
        <v>#N/A</v>
      </c>
      <c r="R846" s="44" t="e">
        <f ca="1">P846 - 1.96 * _xlfn.STDEV.P($P$4:P846)/SQRT(COUNT($P$4:P846))</f>
        <v>#N/A</v>
      </c>
    </row>
    <row r="847" spans="1:18" ht="14.5" x14ac:dyDescent="0.35">
      <c r="A847" s="47">
        <v>844</v>
      </c>
      <c r="B847" s="48">
        <f t="shared" ca="1" si="104"/>
        <v>0.54717729347517507</v>
      </c>
      <c r="C847" s="49">
        <f ca="1">RANDBETWEEN(0,VLOOKUP($B847,IBusJSQ!$E$6:$G$24,3,TRUE))</f>
        <v>5</v>
      </c>
      <c r="D847" s="44">
        <f ca="1">RANDBETWEEN(0,VLOOKUP($B847,ItrainJSQ!$F$5:$G$9,2,TRUE))</f>
        <v>0</v>
      </c>
      <c r="E847" s="44" t="e">
        <f ca="1">RANDBETWEEN(0,VLOOKUP($B847,ItrainNP!$G$11:$G$16,2,TRUE))</f>
        <v>#N/A</v>
      </c>
      <c r="F847" s="44">
        <f t="shared" ca="1" si="105"/>
        <v>28</v>
      </c>
      <c r="G847" s="44">
        <f t="shared" ca="1" si="106"/>
        <v>7</v>
      </c>
      <c r="H847" s="44">
        <f t="shared" ca="1" si="107"/>
        <v>5</v>
      </c>
      <c r="I847" s="50">
        <f t="shared" ca="1" si="108"/>
        <v>0.57009396014184177</v>
      </c>
      <c r="J847" s="50" t="e">
        <f t="shared" ca="1" si="109"/>
        <v>#N/A</v>
      </c>
      <c r="K847" s="52">
        <f t="shared" ca="1" si="110"/>
        <v>33.000000000000043</v>
      </c>
      <c r="L847" s="52" t="e">
        <f t="shared" ca="1" si="111"/>
        <v>#N/A</v>
      </c>
      <c r="M847" s="44">
        <f ca="1">AVERAGE($K$4:K847)</f>
        <v>31.898104265402846</v>
      </c>
      <c r="N847" s="44">
        <f ca="1">M847 + 1.96 * _xlfn.STDEV.P($M$4:M847)/SQRT(COUNT($M$4:M847))</f>
        <v>31.921651121955673</v>
      </c>
      <c r="O847" s="44">
        <f ca="1">M847 - 1.96 * _xlfn.STDEV.P($M$4:M847)/SQRT(COUNT($M$4:M847))</f>
        <v>31.87455740885002</v>
      </c>
      <c r="P847" s="44" t="e">
        <f ca="1">AVERAGE($L$4:L847)</f>
        <v>#N/A</v>
      </c>
      <c r="Q847" s="44" t="e">
        <f ca="1">P847 + 1.96 * _xlfn.STDEV.P($P$4:P847)/SQRT(COUNT($P$4:P847))</f>
        <v>#N/A</v>
      </c>
      <c r="R847" s="44" t="e">
        <f ca="1">P847 - 1.96 * _xlfn.STDEV.P($P$4:P847)/SQRT(COUNT($P$4:P847))</f>
        <v>#N/A</v>
      </c>
    </row>
    <row r="848" spans="1:18" ht="14.5" x14ac:dyDescent="0.35">
      <c r="A848" s="47">
        <v>845</v>
      </c>
      <c r="B848" s="48">
        <f t="shared" ca="1" si="104"/>
        <v>0.79424329687035666</v>
      </c>
      <c r="C848" s="49">
        <f ca="1">RANDBETWEEN(0,VLOOKUP($B848,IBusJSQ!$E$6:$G$24,3,TRUE))</f>
        <v>11</v>
      </c>
      <c r="D848" s="44">
        <f ca="1">RANDBETWEEN(0,VLOOKUP($B848,ItrainJSQ!$F$5:$G$9,2,TRUE))</f>
        <v>7461</v>
      </c>
      <c r="E848" s="44" t="e">
        <f ca="1">RANDBETWEEN(0,VLOOKUP($B848,ItrainNP!$G$11:$G$16,2,TRUE))</f>
        <v>#N/A</v>
      </c>
      <c r="F848" s="44">
        <f t="shared" ca="1" si="105"/>
        <v>24</v>
      </c>
      <c r="G848" s="44">
        <f t="shared" ca="1" si="106"/>
        <v>7</v>
      </c>
      <c r="H848" s="44">
        <f t="shared" ca="1" si="107"/>
        <v>4</v>
      </c>
      <c r="I848" s="50">
        <f t="shared" ca="1" si="108"/>
        <v>0.81854885242591224</v>
      </c>
      <c r="J848" s="50" t="e">
        <f t="shared" ca="1" si="109"/>
        <v>#N/A</v>
      </c>
      <c r="K848" s="52">
        <f t="shared" ca="1" si="110"/>
        <v>35.000000000000036</v>
      </c>
      <c r="L848" s="52" t="e">
        <f t="shared" ca="1" si="111"/>
        <v>#N/A</v>
      </c>
      <c r="M848" s="44">
        <f ca="1">AVERAGE($K$4:K848)</f>
        <v>31.901775147928998</v>
      </c>
      <c r="N848" s="44">
        <f ca="1">M848 + 1.96 * _xlfn.STDEV.P($M$4:M848)/SQRT(COUNT($M$4:M848))</f>
        <v>31.925304711668574</v>
      </c>
      <c r="O848" s="44">
        <f ca="1">M848 - 1.96 * _xlfn.STDEV.P($M$4:M848)/SQRT(COUNT($M$4:M848))</f>
        <v>31.878245584189422</v>
      </c>
      <c r="P848" s="44" t="e">
        <f ca="1">AVERAGE($L$4:L848)</f>
        <v>#N/A</v>
      </c>
      <c r="Q848" s="44" t="e">
        <f ca="1">P848 + 1.96 * _xlfn.STDEV.P($P$4:P848)/SQRT(COUNT($P$4:P848))</f>
        <v>#N/A</v>
      </c>
      <c r="R848" s="44" t="e">
        <f ca="1">P848 - 1.96 * _xlfn.STDEV.P($P$4:P848)/SQRT(COUNT($P$4:P848))</f>
        <v>#N/A</v>
      </c>
    </row>
    <row r="849" spans="1:18" ht="14.5" x14ac:dyDescent="0.35">
      <c r="A849" s="47">
        <v>846</v>
      </c>
      <c r="B849" s="48">
        <f t="shared" ca="1" si="104"/>
        <v>0.54103789033606364</v>
      </c>
      <c r="C849" s="49">
        <f ca="1">RANDBETWEEN(0,VLOOKUP($B849,IBusJSQ!$E$6:$G$24,3,TRUE))</f>
        <v>6</v>
      </c>
      <c r="D849" s="44">
        <f ca="1">RANDBETWEEN(0,VLOOKUP($B849,ItrainJSQ!$F$5:$G$9,2,TRUE))</f>
        <v>3</v>
      </c>
      <c r="E849" s="44" t="e">
        <f ca="1">RANDBETWEEN(0,VLOOKUP($B849,ItrainNP!$G$11:$G$16,2,TRUE))</f>
        <v>#N/A</v>
      </c>
      <c r="F849" s="44">
        <f t="shared" ca="1" si="105"/>
        <v>29</v>
      </c>
      <c r="G849" s="44">
        <f t="shared" ca="1" si="106"/>
        <v>7</v>
      </c>
      <c r="H849" s="44">
        <f t="shared" ca="1" si="107"/>
        <v>5</v>
      </c>
      <c r="I849" s="50">
        <f t="shared" ca="1" si="108"/>
        <v>0.56534344589161922</v>
      </c>
      <c r="J849" s="50" t="e">
        <f t="shared" ca="1" si="109"/>
        <v>#N/A</v>
      </c>
      <c r="K849" s="52">
        <f t="shared" ca="1" si="110"/>
        <v>35.000000000000036</v>
      </c>
      <c r="L849" s="52" t="e">
        <f t="shared" ca="1" si="111"/>
        <v>#N/A</v>
      </c>
      <c r="M849" s="44">
        <f ca="1">AVERAGE($K$4:K849)</f>
        <v>31.905437352245865</v>
      </c>
      <c r="N849" s="44">
        <f ca="1">M849 + 1.96 * _xlfn.STDEV.P($M$4:M849)/SQRT(COUNT($M$4:M849))</f>
        <v>31.928949382125751</v>
      </c>
      <c r="O849" s="44">
        <f ca="1">M849 - 1.96 * _xlfn.STDEV.P($M$4:M849)/SQRT(COUNT($M$4:M849))</f>
        <v>31.88192532236598</v>
      </c>
      <c r="P849" s="44" t="e">
        <f ca="1">AVERAGE($L$4:L849)</f>
        <v>#N/A</v>
      </c>
      <c r="Q849" s="44" t="e">
        <f ca="1">P849 + 1.96 * _xlfn.STDEV.P($P$4:P849)/SQRT(COUNT($P$4:P849))</f>
        <v>#N/A</v>
      </c>
      <c r="R849" s="44" t="e">
        <f ca="1">P849 - 1.96 * _xlfn.STDEV.P($P$4:P849)/SQRT(COUNT($P$4:P849))</f>
        <v>#N/A</v>
      </c>
    </row>
    <row r="850" spans="1:18" ht="14.5" x14ac:dyDescent="0.35">
      <c r="A850" s="47">
        <v>847</v>
      </c>
      <c r="B850" s="48">
        <f t="shared" ca="1" si="104"/>
        <v>0.61971009395922727</v>
      </c>
      <c r="C850" s="49">
        <f ca="1">RANDBETWEEN(0,VLOOKUP($B850,IBusJSQ!$E$6:$G$24,3,TRUE))</f>
        <v>8</v>
      </c>
      <c r="D850" s="44">
        <f ca="1">RANDBETWEEN(0,VLOOKUP($B850,ItrainJSQ!$F$5:$G$9,2,TRUE))</f>
        <v>3</v>
      </c>
      <c r="E850" s="44" t="e">
        <f ca="1">RANDBETWEEN(0,VLOOKUP($B850,ItrainNP!$G$11:$G$16,2,TRUE))</f>
        <v>#N/A</v>
      </c>
      <c r="F850" s="44">
        <f t="shared" ca="1" si="105"/>
        <v>26</v>
      </c>
      <c r="G850" s="44">
        <f t="shared" ca="1" si="106"/>
        <v>8</v>
      </c>
      <c r="H850" s="44">
        <f t="shared" ca="1" si="107"/>
        <v>5</v>
      </c>
      <c r="I850" s="50">
        <f t="shared" ca="1" si="108"/>
        <v>0.64332120507033841</v>
      </c>
      <c r="J850" s="50" t="e">
        <f t="shared" ca="1" si="109"/>
        <v>#N/A</v>
      </c>
      <c r="K850" s="52">
        <f t="shared" ca="1" si="110"/>
        <v>34.000000000000043</v>
      </c>
      <c r="L850" s="52" t="e">
        <f t="shared" ca="1" si="111"/>
        <v>#N/A</v>
      </c>
      <c r="M850" s="44">
        <f ca="1">AVERAGE($K$4:K850)</f>
        <v>31.907910271546641</v>
      </c>
      <c r="N850" s="44">
        <f ca="1">M850 + 1.96 * _xlfn.STDEV.P($M$4:M850)/SQRT(COUNT($M$4:M850))</f>
        <v>31.931404612133601</v>
      </c>
      <c r="O850" s="44">
        <f ca="1">M850 - 1.96 * _xlfn.STDEV.P($M$4:M850)/SQRT(COUNT($M$4:M850))</f>
        <v>31.88441593095968</v>
      </c>
      <c r="P850" s="44" t="e">
        <f ca="1">AVERAGE($L$4:L850)</f>
        <v>#N/A</v>
      </c>
      <c r="Q850" s="44" t="e">
        <f ca="1">P850 + 1.96 * _xlfn.STDEV.P($P$4:P850)/SQRT(COUNT($P$4:P850))</f>
        <v>#N/A</v>
      </c>
      <c r="R850" s="44" t="e">
        <f ca="1">P850 - 1.96 * _xlfn.STDEV.P($P$4:P850)/SQRT(COUNT($P$4:P850))</f>
        <v>#N/A</v>
      </c>
    </row>
    <row r="851" spans="1:18" ht="14.5" x14ac:dyDescent="0.35">
      <c r="A851" s="47">
        <v>848</v>
      </c>
      <c r="B851" s="48">
        <f t="shared" ca="1" si="104"/>
        <v>0.80714471466239623</v>
      </c>
      <c r="C851" s="49">
        <f ca="1">RANDBETWEEN(0,VLOOKUP($B851,IBusJSQ!$E$6:$G$24,3,TRUE))</f>
        <v>7</v>
      </c>
      <c r="D851" s="44">
        <f ca="1">RANDBETWEEN(0,VLOOKUP($B851,ItrainJSQ!$F$5:$G$9,2,TRUE))</f>
        <v>17781</v>
      </c>
      <c r="E851" s="44" t="e">
        <f ca="1">RANDBETWEEN(0,VLOOKUP($B851,ItrainNP!$G$11:$G$16,2,TRUE))</f>
        <v>#N/A</v>
      </c>
      <c r="F851" s="44">
        <f t="shared" ca="1" si="105"/>
        <v>27</v>
      </c>
      <c r="G851" s="44">
        <f t="shared" ca="1" si="106"/>
        <v>8</v>
      </c>
      <c r="H851" s="44">
        <f t="shared" ca="1" si="107"/>
        <v>5</v>
      </c>
      <c r="I851" s="50">
        <f t="shared" ca="1" si="108"/>
        <v>0.83075582577350737</v>
      </c>
      <c r="J851" s="50" t="e">
        <f t="shared" ca="1" si="109"/>
        <v>#N/A</v>
      </c>
      <c r="K851" s="52">
        <f t="shared" ca="1" si="110"/>
        <v>34.000000000000043</v>
      </c>
      <c r="L851" s="52" t="e">
        <f t="shared" ca="1" si="111"/>
        <v>#N/A</v>
      </c>
      <c r="M851" s="44">
        <f ca="1">AVERAGE($K$4:K851)</f>
        <v>31.910377358490571</v>
      </c>
      <c r="N851" s="44">
        <f ca="1">M851 + 1.96 * _xlfn.STDEV.P($M$4:M851)/SQRT(COUNT($M$4:M851))</f>
        <v>31.933853857612966</v>
      </c>
      <c r="O851" s="44">
        <f ca="1">M851 - 1.96 * _xlfn.STDEV.P($M$4:M851)/SQRT(COUNT($M$4:M851))</f>
        <v>31.886900859368176</v>
      </c>
      <c r="P851" s="44" t="e">
        <f ca="1">AVERAGE($L$4:L851)</f>
        <v>#N/A</v>
      </c>
      <c r="Q851" s="44" t="e">
        <f ca="1">P851 + 1.96 * _xlfn.STDEV.P($P$4:P851)/SQRT(COUNT($P$4:P851))</f>
        <v>#N/A</v>
      </c>
      <c r="R851" s="44" t="e">
        <f ca="1">P851 - 1.96 * _xlfn.STDEV.P($P$4:P851)/SQRT(COUNT($P$4:P851))</f>
        <v>#N/A</v>
      </c>
    </row>
    <row r="852" spans="1:18" ht="14.5" x14ac:dyDescent="0.35">
      <c r="A852" s="47">
        <v>849</v>
      </c>
      <c r="B852" s="48">
        <f t="shared" ca="1" si="104"/>
        <v>0.67768854548452384</v>
      </c>
      <c r="C852" s="49">
        <f ca="1">RANDBETWEEN(0,VLOOKUP($B852,IBusJSQ!$E$6:$G$24,3,TRUE))</f>
        <v>5</v>
      </c>
      <c r="D852" s="44">
        <f ca="1">RANDBETWEEN(0,VLOOKUP($B852,ItrainJSQ!$F$5:$G$9,2,TRUE))</f>
        <v>3</v>
      </c>
      <c r="E852" s="44" t="e">
        <f ca="1">RANDBETWEEN(0,VLOOKUP($B852,ItrainNP!$G$11:$G$16,2,TRUE))</f>
        <v>#N/A</v>
      </c>
      <c r="F852" s="44">
        <f t="shared" ca="1" si="105"/>
        <v>28</v>
      </c>
      <c r="G852" s="44">
        <f t="shared" ca="1" si="106"/>
        <v>8</v>
      </c>
      <c r="H852" s="44">
        <f t="shared" ca="1" si="107"/>
        <v>5</v>
      </c>
      <c r="I852" s="50">
        <f t="shared" ca="1" si="108"/>
        <v>0.70060521215119054</v>
      </c>
      <c r="J852" s="50" t="e">
        <f t="shared" ca="1" si="109"/>
        <v>#N/A</v>
      </c>
      <c r="K852" s="52">
        <f t="shared" ca="1" si="110"/>
        <v>33.000000000000043</v>
      </c>
      <c r="L852" s="52" t="e">
        <f t="shared" ca="1" si="111"/>
        <v>#N/A</v>
      </c>
      <c r="M852" s="44">
        <f ca="1">AVERAGE($K$4:K852)</f>
        <v>31.911660777385162</v>
      </c>
      <c r="N852" s="44">
        <f ca="1">M852 + 1.96 * _xlfn.STDEV.P($M$4:M852)/SQRT(COUNT($M$4:M852))</f>
        <v>31.935119364232339</v>
      </c>
      <c r="O852" s="44">
        <f ca="1">M852 - 1.96 * _xlfn.STDEV.P($M$4:M852)/SQRT(COUNT($M$4:M852))</f>
        <v>31.888202190537985</v>
      </c>
      <c r="P852" s="44" t="e">
        <f ca="1">AVERAGE($L$4:L852)</f>
        <v>#N/A</v>
      </c>
      <c r="Q852" s="44" t="e">
        <f ca="1">P852 + 1.96 * _xlfn.STDEV.P($P$4:P852)/SQRT(COUNT($P$4:P852))</f>
        <v>#N/A</v>
      </c>
      <c r="R852" s="44" t="e">
        <f ca="1">P852 - 1.96 * _xlfn.STDEV.P($P$4:P852)/SQRT(COUNT($P$4:P852))</f>
        <v>#N/A</v>
      </c>
    </row>
    <row r="853" spans="1:18" ht="14.5" x14ac:dyDescent="0.35">
      <c r="A853" s="47">
        <v>850</v>
      </c>
      <c r="B853" s="48">
        <f t="shared" ca="1" si="104"/>
        <v>0.5991635292239077</v>
      </c>
      <c r="C853" s="49">
        <f ca="1">RANDBETWEEN(0,VLOOKUP($B853,IBusJSQ!$E$6:$G$24,3,TRUE))</f>
        <v>9</v>
      </c>
      <c r="D853" s="44">
        <f ca="1">RANDBETWEEN(0,VLOOKUP($B853,ItrainJSQ!$F$5:$G$9,2,TRUE))</f>
        <v>3</v>
      </c>
      <c r="E853" s="44" t="e">
        <f ca="1">RANDBETWEEN(0,VLOOKUP($B853,ItrainNP!$G$11:$G$16,2,TRUE))</f>
        <v>#N/A</v>
      </c>
      <c r="F853" s="44">
        <f t="shared" ca="1" si="105"/>
        <v>28</v>
      </c>
      <c r="G853" s="44">
        <f t="shared" ca="1" si="106"/>
        <v>7</v>
      </c>
      <c r="H853" s="44">
        <f t="shared" ca="1" si="107"/>
        <v>4</v>
      </c>
      <c r="I853" s="50">
        <f t="shared" ca="1" si="108"/>
        <v>0.62485797366835216</v>
      </c>
      <c r="J853" s="50" t="e">
        <f t="shared" ca="1" si="109"/>
        <v>#N/A</v>
      </c>
      <c r="K853" s="52">
        <f t="shared" ca="1" si="110"/>
        <v>37.000000000000028</v>
      </c>
      <c r="L853" s="52" t="e">
        <f t="shared" ca="1" si="111"/>
        <v>#N/A</v>
      </c>
      <c r="M853" s="44">
        <f ca="1">AVERAGE($K$4:K853)</f>
        <v>31.917647058823533</v>
      </c>
      <c r="N853" s="44">
        <f ca="1">M853 + 1.96 * _xlfn.STDEV.P($M$4:M853)/SQRT(COUNT($M$4:M853))</f>
        <v>31.941087355824294</v>
      </c>
      <c r="O853" s="44">
        <f ca="1">M853 - 1.96 * _xlfn.STDEV.P($M$4:M853)/SQRT(COUNT($M$4:M853))</f>
        <v>31.894206761822772</v>
      </c>
      <c r="P853" s="44" t="e">
        <f ca="1">AVERAGE($L$4:L853)</f>
        <v>#N/A</v>
      </c>
      <c r="Q853" s="44" t="e">
        <f ca="1">P853 + 1.96 * _xlfn.STDEV.P($P$4:P853)/SQRT(COUNT($P$4:P853))</f>
        <v>#N/A</v>
      </c>
      <c r="R853" s="44" t="e">
        <f ca="1">P853 - 1.96 * _xlfn.STDEV.P($P$4:P853)/SQRT(COUNT($P$4:P853))</f>
        <v>#N/A</v>
      </c>
    </row>
    <row r="854" spans="1:18" ht="14.5" x14ac:dyDescent="0.35">
      <c r="A854" s="47">
        <v>851</v>
      </c>
      <c r="B854" s="48">
        <f t="shared" ca="1" si="104"/>
        <v>0.7840935882870923</v>
      </c>
      <c r="C854" s="49">
        <f ca="1">RANDBETWEEN(0,VLOOKUP($B854,IBusJSQ!$E$6:$G$24,3,TRUE))</f>
        <v>0</v>
      </c>
      <c r="D854" s="44">
        <f ca="1">RANDBETWEEN(0,VLOOKUP($B854,ItrainJSQ!$F$5:$G$9,2,TRUE))</f>
        <v>6555</v>
      </c>
      <c r="E854" s="44" t="e">
        <f ca="1">RANDBETWEEN(0,VLOOKUP($B854,ItrainNP!$G$11:$G$16,2,TRUE))</f>
        <v>#N/A</v>
      </c>
      <c r="F854" s="44">
        <f t="shared" ca="1" si="105"/>
        <v>28</v>
      </c>
      <c r="G854" s="44">
        <f t="shared" ca="1" si="106"/>
        <v>7</v>
      </c>
      <c r="H854" s="44">
        <f t="shared" ca="1" si="107"/>
        <v>4</v>
      </c>
      <c r="I854" s="50">
        <f t="shared" ca="1" si="108"/>
        <v>0.80353803273153679</v>
      </c>
      <c r="J854" s="50" t="e">
        <f t="shared" ca="1" si="109"/>
        <v>#N/A</v>
      </c>
      <c r="K854" s="52">
        <f t="shared" ca="1" si="110"/>
        <v>28.00000000000006</v>
      </c>
      <c r="L854" s="52" t="e">
        <f t="shared" ca="1" si="111"/>
        <v>#N/A</v>
      </c>
      <c r="M854" s="44">
        <f ca="1">AVERAGE($K$4:K854)</f>
        <v>31.913043478260875</v>
      </c>
      <c r="N854" s="44">
        <f ca="1">M854 + 1.96 * _xlfn.STDEV.P($M$4:M854)/SQRT(COUNT($M$4:M854))</f>
        <v>31.936465803401816</v>
      </c>
      <c r="O854" s="44">
        <f ca="1">M854 - 1.96 * _xlfn.STDEV.P($M$4:M854)/SQRT(COUNT($M$4:M854))</f>
        <v>31.889621153119933</v>
      </c>
      <c r="P854" s="44" t="e">
        <f ca="1">AVERAGE($L$4:L854)</f>
        <v>#N/A</v>
      </c>
      <c r="Q854" s="44" t="e">
        <f ca="1">P854 + 1.96 * _xlfn.STDEV.P($P$4:P854)/SQRT(COUNT($P$4:P854))</f>
        <v>#N/A</v>
      </c>
      <c r="R854" s="44" t="e">
        <f ca="1">P854 - 1.96 * _xlfn.STDEV.P($P$4:P854)/SQRT(COUNT($P$4:P854))</f>
        <v>#N/A</v>
      </c>
    </row>
    <row r="855" spans="1:18" ht="14.5" x14ac:dyDescent="0.35">
      <c r="A855" s="47">
        <v>852</v>
      </c>
      <c r="B855" s="48">
        <f t="shared" ca="1" si="104"/>
        <v>0.33953033699910873</v>
      </c>
      <c r="C855" s="49">
        <f ca="1">RANDBETWEEN(0,VLOOKUP($B855,IBusJSQ!$E$6:$G$24,3,TRUE))</f>
        <v>0</v>
      </c>
      <c r="D855" s="44">
        <f ca="1">RANDBETWEEN(0,VLOOKUP($B855,ItrainJSQ!$F$5:$G$9,2,TRUE))</f>
        <v>4</v>
      </c>
      <c r="E855" s="44" t="e">
        <f ca="1">RANDBETWEEN(0,VLOOKUP($B855,ItrainNP!$G$11:$G$16,2,TRUE))</f>
        <v>#N/A</v>
      </c>
      <c r="F855" s="44">
        <f t="shared" ca="1" si="105"/>
        <v>29</v>
      </c>
      <c r="G855" s="44">
        <f t="shared" ca="1" si="106"/>
        <v>8</v>
      </c>
      <c r="H855" s="44">
        <f t="shared" ca="1" si="107"/>
        <v>4</v>
      </c>
      <c r="I855" s="50">
        <f t="shared" ca="1" si="108"/>
        <v>0.3596692258879976</v>
      </c>
      <c r="J855" s="50" t="e">
        <f t="shared" ca="1" si="109"/>
        <v>#N/A</v>
      </c>
      <c r="K855" s="52">
        <f t="shared" ca="1" si="110"/>
        <v>28.999999999999979</v>
      </c>
      <c r="L855" s="52" t="e">
        <f t="shared" ca="1" si="111"/>
        <v>#N/A</v>
      </c>
      <c r="M855" s="44">
        <f ca="1">AVERAGE($K$4:K855)</f>
        <v>31.909624413145544</v>
      </c>
      <c r="N855" s="44">
        <f ca="1">M855 + 1.96 * _xlfn.STDEV.P($M$4:M855)/SQRT(COUNT($M$4:M855))</f>
        <v>31.933029007959345</v>
      </c>
      <c r="O855" s="44">
        <f ca="1">M855 - 1.96 * _xlfn.STDEV.P($M$4:M855)/SQRT(COUNT($M$4:M855))</f>
        <v>31.886219818331742</v>
      </c>
      <c r="P855" s="44" t="e">
        <f ca="1">AVERAGE($L$4:L855)</f>
        <v>#N/A</v>
      </c>
      <c r="Q855" s="44" t="e">
        <f ca="1">P855 + 1.96 * _xlfn.STDEV.P($P$4:P855)/SQRT(COUNT($P$4:P855))</f>
        <v>#N/A</v>
      </c>
      <c r="R855" s="44" t="e">
        <f ca="1">P855 - 1.96 * _xlfn.STDEV.P($P$4:P855)/SQRT(COUNT($P$4:P855))</f>
        <v>#N/A</v>
      </c>
    </row>
    <row r="856" spans="1:18" ht="14.5" x14ac:dyDescent="0.35">
      <c r="A856" s="47">
        <v>853</v>
      </c>
      <c r="B856" s="48">
        <f t="shared" ca="1" si="104"/>
        <v>0.78104775368862356</v>
      </c>
      <c r="C856" s="49">
        <f ca="1">RANDBETWEEN(0,VLOOKUP($B856,IBusJSQ!$E$6:$G$24,3,TRUE))</f>
        <v>9</v>
      </c>
      <c r="D856" s="44">
        <f ca="1">RANDBETWEEN(0,VLOOKUP($B856,ItrainJSQ!$F$5:$G$9,2,TRUE))</f>
        <v>43590</v>
      </c>
      <c r="E856" s="44" t="e">
        <f ca="1">RANDBETWEEN(0,VLOOKUP($B856,ItrainNP!$G$11:$G$16,2,TRUE))</f>
        <v>#N/A</v>
      </c>
      <c r="F856" s="44">
        <f t="shared" ca="1" si="105"/>
        <v>25</v>
      </c>
      <c r="G856" s="44">
        <f t="shared" ca="1" si="106"/>
        <v>8</v>
      </c>
      <c r="H856" s="44">
        <f t="shared" ca="1" si="107"/>
        <v>4</v>
      </c>
      <c r="I856" s="50">
        <f t="shared" ca="1" si="108"/>
        <v>0.8046588647997347</v>
      </c>
      <c r="J856" s="50" t="e">
        <f t="shared" ca="1" si="109"/>
        <v>#N/A</v>
      </c>
      <c r="K856" s="52">
        <f t="shared" ca="1" si="110"/>
        <v>34.000000000000043</v>
      </c>
      <c r="L856" s="52" t="e">
        <f t="shared" ca="1" si="111"/>
        <v>#N/A</v>
      </c>
      <c r="M856" s="44">
        <f ca="1">AVERAGE($K$4:K856)</f>
        <v>31.912075029308326</v>
      </c>
      <c r="N856" s="44">
        <f ca="1">M856 + 1.96 * _xlfn.STDEV.P($M$4:M856)/SQRT(COUNT($M$4:M856))</f>
        <v>31.935461746880431</v>
      </c>
      <c r="O856" s="44">
        <f ca="1">M856 - 1.96 * _xlfn.STDEV.P($M$4:M856)/SQRT(COUNT($M$4:M856))</f>
        <v>31.888688311736221</v>
      </c>
      <c r="P856" s="44" t="e">
        <f ca="1">AVERAGE($L$4:L856)</f>
        <v>#N/A</v>
      </c>
      <c r="Q856" s="44" t="e">
        <f ca="1">P856 + 1.96 * _xlfn.STDEV.P($P$4:P856)/SQRT(COUNT($P$4:P856))</f>
        <v>#N/A</v>
      </c>
      <c r="R856" s="44" t="e">
        <f ca="1">P856 - 1.96 * _xlfn.STDEV.P($P$4:P856)/SQRT(COUNT($P$4:P856))</f>
        <v>#N/A</v>
      </c>
    </row>
    <row r="857" spans="1:18" ht="14.5" x14ac:dyDescent="0.35">
      <c r="A857" s="47">
        <v>854</v>
      </c>
      <c r="B857" s="48">
        <f t="shared" ca="1" si="104"/>
        <v>0.75363191548815656</v>
      </c>
      <c r="C857" s="49">
        <f ca="1">RANDBETWEEN(0,VLOOKUP($B857,IBusJSQ!$E$6:$G$24,3,TRUE))</f>
        <v>1</v>
      </c>
      <c r="D857" s="44">
        <f ca="1">RANDBETWEEN(0,VLOOKUP($B857,ItrainJSQ!$F$5:$G$9,2,TRUE))</f>
        <v>3556</v>
      </c>
      <c r="E857" s="44" t="e">
        <f ca="1">RANDBETWEEN(0,VLOOKUP($B857,ItrainNP!$G$11:$G$16,2,TRUE))</f>
        <v>#N/A</v>
      </c>
      <c r="F857" s="44">
        <f t="shared" ca="1" si="105"/>
        <v>25</v>
      </c>
      <c r="G857" s="44">
        <f t="shared" ca="1" si="106"/>
        <v>8</v>
      </c>
      <c r="H857" s="44">
        <f t="shared" ca="1" si="107"/>
        <v>5</v>
      </c>
      <c r="I857" s="50">
        <f t="shared" ca="1" si="108"/>
        <v>0.77168747104371216</v>
      </c>
      <c r="J857" s="50" t="e">
        <f t="shared" ca="1" si="109"/>
        <v>#N/A</v>
      </c>
      <c r="K857" s="52">
        <f t="shared" ca="1" si="110"/>
        <v>26.000000000000068</v>
      </c>
      <c r="L857" s="52" t="e">
        <f t="shared" ca="1" si="111"/>
        <v>#N/A</v>
      </c>
      <c r="M857" s="44">
        <f ca="1">AVERAGE($K$4:K857)</f>
        <v>31.905152224824359</v>
      </c>
      <c r="N857" s="44">
        <f ca="1">M857 + 1.96 * _xlfn.STDEV.P($M$4:M857)/SQRT(COUNT($M$4:M857))</f>
        <v>31.928521539444297</v>
      </c>
      <c r="O857" s="44">
        <f ca="1">M857 - 1.96 * _xlfn.STDEV.P($M$4:M857)/SQRT(COUNT($M$4:M857))</f>
        <v>31.881782910204421</v>
      </c>
      <c r="P857" s="44" t="e">
        <f ca="1">AVERAGE($L$4:L857)</f>
        <v>#N/A</v>
      </c>
      <c r="Q857" s="44" t="e">
        <f ca="1">P857 + 1.96 * _xlfn.STDEV.P($P$4:P857)/SQRT(COUNT($P$4:P857))</f>
        <v>#N/A</v>
      </c>
      <c r="R857" s="44" t="e">
        <f ca="1">P857 - 1.96 * _xlfn.STDEV.P($P$4:P857)/SQRT(COUNT($P$4:P857))</f>
        <v>#N/A</v>
      </c>
    </row>
    <row r="858" spans="1:18" ht="14.5" x14ac:dyDescent="0.35">
      <c r="A858" s="47">
        <v>855</v>
      </c>
      <c r="B858" s="48">
        <f t="shared" ca="1" si="104"/>
        <v>0.48717014440390016</v>
      </c>
      <c r="C858" s="49">
        <f ca="1">RANDBETWEEN(0,VLOOKUP($B858,IBusJSQ!$E$6:$G$24,3,TRUE))</f>
        <v>3</v>
      </c>
      <c r="D858" s="44">
        <f ca="1">RANDBETWEEN(0,VLOOKUP($B858,ItrainJSQ!$F$5:$G$9,2,TRUE))</f>
        <v>0</v>
      </c>
      <c r="E858" s="44" t="e">
        <f ca="1">RANDBETWEEN(0,VLOOKUP($B858,ItrainNP!$G$11:$G$16,2,TRUE))</f>
        <v>#N/A</v>
      </c>
      <c r="F858" s="44">
        <f t="shared" ca="1" si="105"/>
        <v>26</v>
      </c>
      <c r="G858" s="44">
        <f t="shared" ca="1" si="106"/>
        <v>7</v>
      </c>
      <c r="H858" s="44">
        <f t="shared" ca="1" si="107"/>
        <v>5</v>
      </c>
      <c r="I858" s="50">
        <f t="shared" ca="1" si="108"/>
        <v>0.50730903329278909</v>
      </c>
      <c r="J858" s="50" t="e">
        <f t="shared" ca="1" si="109"/>
        <v>#N/A</v>
      </c>
      <c r="K858" s="52">
        <f t="shared" ca="1" si="110"/>
        <v>29.000000000000057</v>
      </c>
      <c r="L858" s="52" t="e">
        <f t="shared" ca="1" si="111"/>
        <v>#N/A</v>
      </c>
      <c r="M858" s="44">
        <f ca="1">AVERAGE($K$4:K858)</f>
        <v>31.901754385964917</v>
      </c>
      <c r="N858" s="44">
        <f ca="1">M858 + 1.96 * _xlfn.STDEV.P($M$4:M858)/SQRT(COUNT($M$4:M858))</f>
        <v>31.92510653921617</v>
      </c>
      <c r="O858" s="44">
        <f ca="1">M858 - 1.96 * _xlfn.STDEV.P($M$4:M858)/SQRT(COUNT($M$4:M858))</f>
        <v>31.878402232713665</v>
      </c>
      <c r="P858" s="44" t="e">
        <f ca="1">AVERAGE($L$4:L858)</f>
        <v>#N/A</v>
      </c>
      <c r="Q858" s="44" t="e">
        <f ca="1">P858 + 1.96 * _xlfn.STDEV.P($P$4:P858)/SQRT(COUNT($P$4:P858))</f>
        <v>#N/A</v>
      </c>
      <c r="R858" s="44" t="e">
        <f ca="1">P858 - 1.96 * _xlfn.STDEV.P($P$4:P858)/SQRT(COUNT($P$4:P858))</f>
        <v>#N/A</v>
      </c>
    </row>
    <row r="859" spans="1:18" ht="14.5" x14ac:dyDescent="0.35">
      <c r="A859" s="47">
        <v>856</v>
      </c>
      <c r="B859" s="48">
        <f t="shared" ca="1" si="104"/>
        <v>0.76067233163794779</v>
      </c>
      <c r="C859" s="49">
        <f ca="1">RANDBETWEEN(0,VLOOKUP($B859,IBusJSQ!$E$6:$G$24,3,TRUE))</f>
        <v>12</v>
      </c>
      <c r="D859" s="44">
        <f ca="1">RANDBETWEEN(0,VLOOKUP($B859,ItrainJSQ!$F$5:$G$9,2,TRUE))</f>
        <v>28938</v>
      </c>
      <c r="E859" s="44" t="e">
        <f ca="1">RANDBETWEEN(0,VLOOKUP($B859,ItrainNP!$G$11:$G$16,2,TRUE))</f>
        <v>#N/A</v>
      </c>
      <c r="F859" s="44">
        <f t="shared" ca="1" si="105"/>
        <v>27</v>
      </c>
      <c r="G859" s="44">
        <f t="shared" ca="1" si="106"/>
        <v>7</v>
      </c>
      <c r="H859" s="44">
        <f t="shared" ca="1" si="107"/>
        <v>5</v>
      </c>
      <c r="I859" s="50">
        <f t="shared" ca="1" si="108"/>
        <v>0.78775566497128113</v>
      </c>
      <c r="J859" s="50" t="e">
        <f t="shared" ca="1" si="109"/>
        <v>#N/A</v>
      </c>
      <c r="K859" s="52">
        <f t="shared" ca="1" si="110"/>
        <v>39.000000000000021</v>
      </c>
      <c r="L859" s="52" t="e">
        <f t="shared" ca="1" si="111"/>
        <v>#N/A</v>
      </c>
      <c r="M859" s="44">
        <f ca="1">AVERAGE($K$4:K859)</f>
        <v>31.910046728971967</v>
      </c>
      <c r="N859" s="44">
        <f ca="1">M859 + 1.96 * _xlfn.STDEV.P($M$4:M859)/SQRT(COUNT($M$4:M859))</f>
        <v>31.933381181404279</v>
      </c>
      <c r="O859" s="44">
        <f ca="1">M859 - 1.96 * _xlfn.STDEV.P($M$4:M859)/SQRT(COUNT($M$4:M859))</f>
        <v>31.886712276539654</v>
      </c>
      <c r="P859" s="44" t="e">
        <f ca="1">AVERAGE($L$4:L859)</f>
        <v>#N/A</v>
      </c>
      <c r="Q859" s="44" t="e">
        <f ca="1">P859 + 1.96 * _xlfn.STDEV.P($P$4:P859)/SQRT(COUNT($P$4:P859))</f>
        <v>#N/A</v>
      </c>
      <c r="R859" s="44" t="e">
        <f ca="1">P859 - 1.96 * _xlfn.STDEV.P($P$4:P859)/SQRT(COUNT($P$4:P859))</f>
        <v>#N/A</v>
      </c>
    </row>
    <row r="860" spans="1:18" ht="14.5" x14ac:dyDescent="0.35">
      <c r="A860" s="47">
        <v>857</v>
      </c>
      <c r="B860" s="48">
        <f t="shared" ca="1" si="104"/>
        <v>0.40627142252890075</v>
      </c>
      <c r="C860" s="49">
        <f ca="1">RANDBETWEEN(0,VLOOKUP($B860,IBusJSQ!$E$6:$G$24,3,TRUE))</f>
        <v>5</v>
      </c>
      <c r="D860" s="44">
        <f ca="1">RANDBETWEEN(0,VLOOKUP($B860,ItrainJSQ!$F$5:$G$9,2,TRUE))</f>
        <v>0</v>
      </c>
      <c r="E860" s="44" t="e">
        <f ca="1">RANDBETWEEN(0,VLOOKUP($B860,ItrainNP!$G$11:$G$16,2,TRUE))</f>
        <v>#N/A</v>
      </c>
      <c r="F860" s="44">
        <f t="shared" ca="1" si="105"/>
        <v>24</v>
      </c>
      <c r="G860" s="44">
        <f t="shared" ca="1" si="106"/>
        <v>7</v>
      </c>
      <c r="H860" s="44">
        <f t="shared" ca="1" si="107"/>
        <v>4</v>
      </c>
      <c r="I860" s="50">
        <f t="shared" ca="1" si="108"/>
        <v>0.42641031141778962</v>
      </c>
      <c r="J860" s="50" t="e">
        <f t="shared" ca="1" si="109"/>
        <v>#N/A</v>
      </c>
      <c r="K860" s="52">
        <f t="shared" ca="1" si="110"/>
        <v>28.999999999999979</v>
      </c>
      <c r="L860" s="52" t="e">
        <f t="shared" ca="1" si="111"/>
        <v>#N/A</v>
      </c>
      <c r="M860" s="44">
        <f ca="1">AVERAGE($K$4:K860)</f>
        <v>31.906651108518091</v>
      </c>
      <c r="N860" s="44">
        <f ca="1">M860 + 1.96 * _xlfn.STDEV.P($M$4:M860)/SQRT(COUNT($M$4:M860))</f>
        <v>31.92996809851379</v>
      </c>
      <c r="O860" s="44">
        <f ca="1">M860 - 1.96 * _xlfn.STDEV.P($M$4:M860)/SQRT(COUNT($M$4:M860))</f>
        <v>31.883334118522392</v>
      </c>
      <c r="P860" s="44" t="e">
        <f ca="1">AVERAGE($L$4:L860)</f>
        <v>#N/A</v>
      </c>
      <c r="Q860" s="44" t="e">
        <f ca="1">P860 + 1.96 * _xlfn.STDEV.P($P$4:P860)/SQRT(COUNT($P$4:P860))</f>
        <v>#N/A</v>
      </c>
      <c r="R860" s="44" t="e">
        <f ca="1">P860 - 1.96 * _xlfn.STDEV.P($P$4:P860)/SQRT(COUNT($P$4:P860))</f>
        <v>#N/A</v>
      </c>
    </row>
    <row r="861" spans="1:18" ht="14.5" x14ac:dyDescent="0.35">
      <c r="A861" s="47">
        <v>858</v>
      </c>
      <c r="B861" s="48">
        <f t="shared" ca="1" si="104"/>
        <v>0.80658533928775211</v>
      </c>
      <c r="C861" s="49">
        <f ca="1">RANDBETWEEN(0,VLOOKUP($B861,IBusJSQ!$E$6:$G$24,3,TRUE))</f>
        <v>14</v>
      </c>
      <c r="D861" s="44">
        <f ca="1">RANDBETWEEN(0,VLOOKUP($B861,ItrainJSQ!$F$5:$G$9,2,TRUE))</f>
        <v>20675</v>
      </c>
      <c r="E861" s="44" t="e">
        <f ca="1">RANDBETWEEN(0,VLOOKUP($B861,ItrainNP!$G$11:$G$16,2,TRUE))</f>
        <v>#N/A</v>
      </c>
      <c r="F861" s="44">
        <f t="shared" ca="1" si="105"/>
        <v>27</v>
      </c>
      <c r="G861" s="44">
        <f t="shared" ca="1" si="106"/>
        <v>7</v>
      </c>
      <c r="H861" s="44">
        <f t="shared" ca="1" si="107"/>
        <v>5</v>
      </c>
      <c r="I861" s="50">
        <f t="shared" ca="1" si="108"/>
        <v>0.83505756150997434</v>
      </c>
      <c r="J861" s="50" t="e">
        <f t="shared" ca="1" si="109"/>
        <v>#N/A</v>
      </c>
      <c r="K861" s="52">
        <f t="shared" ca="1" si="110"/>
        <v>41.000000000000014</v>
      </c>
      <c r="L861" s="52" t="e">
        <f t="shared" ca="1" si="111"/>
        <v>#N/A</v>
      </c>
      <c r="M861" s="44">
        <f ca="1">AVERAGE($K$4:K861)</f>
        <v>31.917249417249423</v>
      </c>
      <c r="N861" s="44">
        <f ca="1">M861 + 1.96 * _xlfn.STDEV.P($M$4:M861)/SQRT(COUNT($M$4:M861))</f>
        <v>31.940548272147836</v>
      </c>
      <c r="O861" s="44">
        <f ca="1">M861 - 1.96 * _xlfn.STDEV.P($M$4:M861)/SQRT(COUNT($M$4:M861))</f>
        <v>31.893950562351009</v>
      </c>
      <c r="P861" s="44" t="e">
        <f ca="1">AVERAGE($L$4:L861)</f>
        <v>#N/A</v>
      </c>
      <c r="Q861" s="44" t="e">
        <f ca="1">P861 + 1.96 * _xlfn.STDEV.P($P$4:P861)/SQRT(COUNT($P$4:P861))</f>
        <v>#N/A</v>
      </c>
      <c r="R861" s="44" t="e">
        <f ca="1">P861 - 1.96 * _xlfn.STDEV.P($P$4:P861)/SQRT(COUNT($P$4:P861))</f>
        <v>#N/A</v>
      </c>
    </row>
    <row r="862" spans="1:18" ht="14.5" x14ac:dyDescent="0.35">
      <c r="A862" s="47">
        <v>859</v>
      </c>
      <c r="B862" s="48">
        <f t="shared" ca="1" si="104"/>
        <v>0.35698069179827868</v>
      </c>
      <c r="C862" s="49">
        <f ca="1">RANDBETWEEN(0,VLOOKUP($B862,IBusJSQ!$E$6:$G$24,3,TRUE))</f>
        <v>0</v>
      </c>
      <c r="D862" s="44">
        <f ca="1">RANDBETWEEN(0,VLOOKUP($B862,ItrainJSQ!$F$5:$G$9,2,TRUE))</f>
        <v>4</v>
      </c>
      <c r="E862" s="44" t="e">
        <f ca="1">RANDBETWEEN(0,VLOOKUP($B862,ItrainNP!$G$11:$G$16,2,TRUE))</f>
        <v>#N/A</v>
      </c>
      <c r="F862" s="44">
        <f t="shared" ca="1" si="105"/>
        <v>26</v>
      </c>
      <c r="G862" s="44">
        <f t="shared" ca="1" si="106"/>
        <v>8</v>
      </c>
      <c r="H862" s="44">
        <f t="shared" ca="1" si="107"/>
        <v>5</v>
      </c>
      <c r="I862" s="50">
        <f t="shared" ca="1" si="108"/>
        <v>0.37503624735383423</v>
      </c>
      <c r="J862" s="50" t="e">
        <f t="shared" ca="1" si="109"/>
        <v>#N/A</v>
      </c>
      <c r="K862" s="52">
        <f t="shared" ca="1" si="110"/>
        <v>25.999999999999986</v>
      </c>
      <c r="L862" s="52" t="e">
        <f t="shared" ca="1" si="111"/>
        <v>#N/A</v>
      </c>
      <c r="M862" s="44">
        <f ca="1">AVERAGE($K$4:K862)</f>
        <v>31.910360884749714</v>
      </c>
      <c r="N862" s="44">
        <f ca="1">M862 + 1.96 * _xlfn.STDEV.P($M$4:M862)/SQRT(COUNT($M$4:M862))</f>
        <v>31.933642064445543</v>
      </c>
      <c r="O862" s="44">
        <f ca="1">M862 - 1.96 * _xlfn.STDEV.P($M$4:M862)/SQRT(COUNT($M$4:M862))</f>
        <v>31.887079705053885</v>
      </c>
      <c r="P862" s="44" t="e">
        <f ca="1">AVERAGE($L$4:L862)</f>
        <v>#N/A</v>
      </c>
      <c r="Q862" s="44" t="e">
        <f ca="1">P862 + 1.96 * _xlfn.STDEV.P($P$4:P862)/SQRT(COUNT($P$4:P862))</f>
        <v>#N/A</v>
      </c>
      <c r="R862" s="44" t="e">
        <f ca="1">P862 - 1.96 * _xlfn.STDEV.P($P$4:P862)/SQRT(COUNT($P$4:P862))</f>
        <v>#N/A</v>
      </c>
    </row>
    <row r="863" spans="1:18" ht="14.5" x14ac:dyDescent="0.35">
      <c r="A863" s="47">
        <v>860</v>
      </c>
      <c r="B863" s="48">
        <f t="shared" ca="1" si="104"/>
        <v>0.61574861416996507</v>
      </c>
      <c r="C863" s="49">
        <f ca="1">RANDBETWEEN(0,VLOOKUP($B863,IBusJSQ!$E$6:$G$24,3,TRUE))</f>
        <v>12</v>
      </c>
      <c r="D863" s="44">
        <f ca="1">RANDBETWEEN(0,VLOOKUP($B863,ItrainJSQ!$F$5:$G$9,2,TRUE))</f>
        <v>2</v>
      </c>
      <c r="E863" s="44" t="e">
        <f ca="1">RANDBETWEEN(0,VLOOKUP($B863,ItrainNP!$G$11:$G$16,2,TRUE))</f>
        <v>#N/A</v>
      </c>
      <c r="F863" s="44">
        <f t="shared" ca="1" si="105"/>
        <v>24</v>
      </c>
      <c r="G863" s="44">
        <f t="shared" ca="1" si="106"/>
        <v>7</v>
      </c>
      <c r="H863" s="44">
        <f t="shared" ca="1" si="107"/>
        <v>5</v>
      </c>
      <c r="I863" s="50">
        <f t="shared" ca="1" si="108"/>
        <v>0.64074861416996509</v>
      </c>
      <c r="J863" s="50" t="e">
        <f t="shared" ca="1" si="109"/>
        <v>#N/A</v>
      </c>
      <c r="K863" s="52">
        <f t="shared" ca="1" si="110"/>
        <v>36.000000000000028</v>
      </c>
      <c r="L863" s="52" t="e">
        <f t="shared" ca="1" si="111"/>
        <v>#N/A</v>
      </c>
      <c r="M863" s="44">
        <f ca="1">AVERAGE($K$4:K863)</f>
        <v>31.915116279069771</v>
      </c>
      <c r="N863" s="44">
        <f ca="1">M863 + 1.96 * _xlfn.STDEV.P($M$4:M863)/SQRT(COUNT($M$4:M863))</f>
        <v>31.938379493356393</v>
      </c>
      <c r="O863" s="44">
        <f ca="1">M863 - 1.96 * _xlfn.STDEV.P($M$4:M863)/SQRT(COUNT($M$4:M863))</f>
        <v>31.891853064783149</v>
      </c>
      <c r="P863" s="44" t="e">
        <f ca="1">AVERAGE($L$4:L863)</f>
        <v>#N/A</v>
      </c>
      <c r="Q863" s="44" t="e">
        <f ca="1">P863 + 1.96 * _xlfn.STDEV.P($P$4:P863)/SQRT(COUNT($P$4:P863))</f>
        <v>#N/A</v>
      </c>
      <c r="R863" s="44" t="e">
        <f ca="1">P863 - 1.96 * _xlfn.STDEV.P($P$4:P863)/SQRT(COUNT($P$4:P863))</f>
        <v>#N/A</v>
      </c>
    </row>
    <row r="864" spans="1:18" ht="14.5" x14ac:dyDescent="0.35">
      <c r="A864" s="47">
        <v>861</v>
      </c>
      <c r="B864" s="48">
        <f t="shared" ca="1" si="104"/>
        <v>0.42535811812454954</v>
      </c>
      <c r="C864" s="49">
        <f ca="1">RANDBETWEEN(0,VLOOKUP($B864,IBusJSQ!$E$6:$G$24,3,TRUE))</f>
        <v>5</v>
      </c>
      <c r="D864" s="44">
        <f ca="1">RANDBETWEEN(0,VLOOKUP($B864,ItrainJSQ!$F$5:$G$9,2,TRUE))</f>
        <v>2</v>
      </c>
      <c r="E864" s="44" t="e">
        <f ca="1">RANDBETWEEN(0,VLOOKUP($B864,ItrainNP!$G$11:$G$16,2,TRUE))</f>
        <v>#N/A</v>
      </c>
      <c r="F864" s="44">
        <f t="shared" ca="1" si="105"/>
        <v>26</v>
      </c>
      <c r="G864" s="44">
        <f t="shared" ca="1" si="106"/>
        <v>7</v>
      </c>
      <c r="H864" s="44">
        <f t="shared" ca="1" si="107"/>
        <v>5</v>
      </c>
      <c r="I864" s="50">
        <f t="shared" ca="1" si="108"/>
        <v>0.4468858959023273</v>
      </c>
      <c r="J864" s="50" t="e">
        <f t="shared" ca="1" si="109"/>
        <v>#N/A</v>
      </c>
      <c r="K864" s="52">
        <f t="shared" ca="1" si="110"/>
        <v>30.999999999999972</v>
      </c>
      <c r="L864" s="52" t="e">
        <f t="shared" ca="1" si="111"/>
        <v>#N/A</v>
      </c>
      <c r="M864" s="44">
        <f ca="1">AVERAGE($K$4:K864)</f>
        <v>31.914053426248554</v>
      </c>
      <c r="N864" s="44">
        <f ca="1">M864 + 1.96 * _xlfn.STDEV.P($M$4:M864)/SQRT(COUNT($M$4:M864))</f>
        <v>31.937298759855079</v>
      </c>
      <c r="O864" s="44">
        <f ca="1">M864 - 1.96 * _xlfn.STDEV.P($M$4:M864)/SQRT(COUNT($M$4:M864))</f>
        <v>31.890808092642029</v>
      </c>
      <c r="P864" s="44" t="e">
        <f ca="1">AVERAGE($L$4:L864)</f>
        <v>#N/A</v>
      </c>
      <c r="Q864" s="44" t="e">
        <f ca="1">P864 + 1.96 * _xlfn.STDEV.P($P$4:P864)/SQRT(COUNT($P$4:P864))</f>
        <v>#N/A</v>
      </c>
      <c r="R864" s="44" t="e">
        <f ca="1">P864 - 1.96 * _xlfn.STDEV.P($P$4:P864)/SQRT(COUNT($P$4:P864))</f>
        <v>#N/A</v>
      </c>
    </row>
    <row r="865" spans="1:18" ht="14.5" x14ac:dyDescent="0.35">
      <c r="A865" s="47">
        <v>862</v>
      </c>
      <c r="B865" s="48">
        <f t="shared" ca="1" si="104"/>
        <v>0.48403302747351662</v>
      </c>
      <c r="C865" s="49">
        <f ca="1">RANDBETWEEN(0,VLOOKUP($B865,IBusJSQ!$E$6:$G$24,3,TRUE))</f>
        <v>9</v>
      </c>
      <c r="D865" s="44">
        <f ca="1">RANDBETWEEN(0,VLOOKUP($B865,ItrainJSQ!$F$5:$G$9,2,TRUE))</f>
        <v>3</v>
      </c>
      <c r="E865" s="44" t="e">
        <f ca="1">RANDBETWEEN(0,VLOOKUP($B865,ItrainNP!$G$11:$G$16,2,TRUE))</f>
        <v>#N/A</v>
      </c>
      <c r="F865" s="44">
        <f t="shared" ca="1" si="105"/>
        <v>29</v>
      </c>
      <c r="G865" s="44">
        <f t="shared" ca="1" si="106"/>
        <v>7</v>
      </c>
      <c r="H865" s="44">
        <f t="shared" ca="1" si="107"/>
        <v>4</v>
      </c>
      <c r="I865" s="50">
        <f t="shared" ca="1" si="108"/>
        <v>0.51042191636240553</v>
      </c>
      <c r="J865" s="50" t="e">
        <f t="shared" ca="1" si="109"/>
        <v>#N/A</v>
      </c>
      <c r="K865" s="52">
        <f t="shared" ca="1" si="110"/>
        <v>38.000000000000028</v>
      </c>
      <c r="L865" s="52" t="e">
        <f t="shared" ca="1" si="111"/>
        <v>#N/A</v>
      </c>
      <c r="M865" s="44">
        <f ca="1">AVERAGE($K$4:K865)</f>
        <v>31.921113689095133</v>
      </c>
      <c r="N865" s="44">
        <f ca="1">M865 + 1.96 * _xlfn.STDEV.P($M$4:M865)/SQRT(COUNT($M$4:M865))</f>
        <v>31.944340715158411</v>
      </c>
      <c r="O865" s="44">
        <f ca="1">M865 - 1.96 * _xlfn.STDEV.P($M$4:M865)/SQRT(COUNT($M$4:M865))</f>
        <v>31.897886663031855</v>
      </c>
      <c r="P865" s="44" t="e">
        <f ca="1">AVERAGE($L$4:L865)</f>
        <v>#N/A</v>
      </c>
      <c r="Q865" s="44" t="e">
        <f ca="1">P865 + 1.96 * _xlfn.STDEV.P($P$4:P865)/SQRT(COUNT($P$4:P865))</f>
        <v>#N/A</v>
      </c>
      <c r="R865" s="44" t="e">
        <f ca="1">P865 - 1.96 * _xlfn.STDEV.P($P$4:P865)/SQRT(COUNT($P$4:P865))</f>
        <v>#N/A</v>
      </c>
    </row>
    <row r="866" spans="1:18" ht="14.5" x14ac:dyDescent="0.35">
      <c r="A866" s="47">
        <v>863</v>
      </c>
      <c r="B866" s="48">
        <f t="shared" ca="1" si="104"/>
        <v>0.41510890312648741</v>
      </c>
      <c r="C866" s="49">
        <f ca="1">RANDBETWEEN(0,VLOOKUP($B866,IBusJSQ!$E$6:$G$24,3,TRUE))</f>
        <v>3</v>
      </c>
      <c r="D866" s="44">
        <f ca="1">RANDBETWEEN(0,VLOOKUP($B866,ItrainJSQ!$F$5:$G$9,2,TRUE))</f>
        <v>4</v>
      </c>
      <c r="E866" s="44" t="e">
        <f ca="1">RANDBETWEEN(0,VLOOKUP($B866,ItrainNP!$G$11:$G$16,2,TRUE))</f>
        <v>#N/A</v>
      </c>
      <c r="F866" s="44">
        <f t="shared" ca="1" si="105"/>
        <v>24</v>
      </c>
      <c r="G866" s="44">
        <f t="shared" ca="1" si="106"/>
        <v>8</v>
      </c>
      <c r="H866" s="44">
        <f t="shared" ca="1" si="107"/>
        <v>5</v>
      </c>
      <c r="I866" s="50">
        <f t="shared" ca="1" si="108"/>
        <v>0.43385890312648739</v>
      </c>
      <c r="J866" s="50" t="e">
        <f t="shared" ca="1" si="109"/>
        <v>#N/A</v>
      </c>
      <c r="K866" s="52">
        <f t="shared" ca="1" si="110"/>
        <v>26.999999999999986</v>
      </c>
      <c r="L866" s="52" t="e">
        <f t="shared" ca="1" si="111"/>
        <v>#N/A</v>
      </c>
      <c r="M866" s="44">
        <f ca="1">AVERAGE($K$4:K866)</f>
        <v>31.915411355735809</v>
      </c>
      <c r="N866" s="44">
        <f ca="1">M866 + 1.96 * _xlfn.STDEV.P($M$4:M866)/SQRT(COUNT($M$4:M866))</f>
        <v>31.938620449889456</v>
      </c>
      <c r="O866" s="44">
        <f ca="1">M866 - 1.96 * _xlfn.STDEV.P($M$4:M866)/SQRT(COUNT($M$4:M866))</f>
        <v>31.892202261582163</v>
      </c>
      <c r="P866" s="44" t="e">
        <f ca="1">AVERAGE($L$4:L866)</f>
        <v>#N/A</v>
      </c>
      <c r="Q866" s="44" t="e">
        <f ca="1">P866 + 1.96 * _xlfn.STDEV.P($P$4:P866)/SQRT(COUNT($P$4:P866))</f>
        <v>#N/A</v>
      </c>
      <c r="R866" s="44" t="e">
        <f ca="1">P866 - 1.96 * _xlfn.STDEV.P($P$4:P866)/SQRT(COUNT($P$4:P866))</f>
        <v>#N/A</v>
      </c>
    </row>
    <row r="867" spans="1:18" ht="14.5" x14ac:dyDescent="0.35">
      <c r="A867" s="47">
        <v>864</v>
      </c>
      <c r="B867" s="48">
        <f t="shared" ca="1" si="104"/>
        <v>0.36738497543565907</v>
      </c>
      <c r="C867" s="49">
        <f ca="1">RANDBETWEEN(0,VLOOKUP($B867,IBusJSQ!$E$6:$G$24,3,TRUE))</f>
        <v>7</v>
      </c>
      <c r="D867" s="44">
        <f ca="1">RANDBETWEEN(0,VLOOKUP($B867,ItrainJSQ!$F$5:$G$9,2,TRUE))</f>
        <v>4</v>
      </c>
      <c r="E867" s="44" t="e">
        <f ca="1">RANDBETWEEN(0,VLOOKUP($B867,ItrainNP!$G$11:$G$16,2,TRUE))</f>
        <v>#N/A</v>
      </c>
      <c r="F867" s="44">
        <f t="shared" ca="1" si="105"/>
        <v>25</v>
      </c>
      <c r="G867" s="44">
        <f t="shared" ca="1" si="106"/>
        <v>8</v>
      </c>
      <c r="H867" s="44">
        <f t="shared" ca="1" si="107"/>
        <v>5</v>
      </c>
      <c r="I867" s="50">
        <f t="shared" ca="1" si="108"/>
        <v>0.38960719765788127</v>
      </c>
      <c r="J867" s="50" t="e">
        <f t="shared" ca="1" si="109"/>
        <v>#N/A</v>
      </c>
      <c r="K867" s="52">
        <f t="shared" ca="1" si="110"/>
        <v>31.999999999999964</v>
      </c>
      <c r="L867" s="52" t="e">
        <f t="shared" ca="1" si="111"/>
        <v>#N/A</v>
      </c>
      <c r="M867" s="44">
        <f ca="1">AVERAGE($K$4:K867)</f>
        <v>31.915509259259263</v>
      </c>
      <c r="N867" s="44">
        <f ca="1">M867 + 1.96 * _xlfn.STDEV.P($M$4:M867)/SQRT(COUNT($M$4:M867))</f>
        <v>31.938700432620625</v>
      </c>
      <c r="O867" s="44">
        <f ca="1">M867 - 1.96 * _xlfn.STDEV.P($M$4:M867)/SQRT(COUNT($M$4:M867))</f>
        <v>31.892318085897902</v>
      </c>
      <c r="P867" s="44" t="e">
        <f ca="1">AVERAGE($L$4:L867)</f>
        <v>#N/A</v>
      </c>
      <c r="Q867" s="44" t="e">
        <f ca="1">P867 + 1.96 * _xlfn.STDEV.P($P$4:P867)/SQRT(COUNT($P$4:P867))</f>
        <v>#N/A</v>
      </c>
      <c r="R867" s="44" t="e">
        <f ca="1">P867 - 1.96 * _xlfn.STDEV.P($P$4:P867)/SQRT(COUNT($P$4:P867))</f>
        <v>#N/A</v>
      </c>
    </row>
    <row r="868" spans="1:18" ht="14.5" x14ac:dyDescent="0.35">
      <c r="A868" s="47">
        <v>865</v>
      </c>
      <c r="B868" s="48">
        <f t="shared" ca="1" si="104"/>
        <v>0.38814070501261289</v>
      </c>
      <c r="C868" s="49">
        <f ca="1">RANDBETWEEN(0,VLOOKUP($B868,IBusJSQ!$E$6:$G$24,3,TRUE))</f>
        <v>3</v>
      </c>
      <c r="D868" s="44">
        <f ca="1">RANDBETWEEN(0,VLOOKUP($B868,ItrainJSQ!$F$5:$G$9,2,TRUE))</f>
        <v>4</v>
      </c>
      <c r="E868" s="44" t="e">
        <f ca="1">RANDBETWEEN(0,VLOOKUP($B868,ItrainNP!$G$11:$G$16,2,TRUE))</f>
        <v>#N/A</v>
      </c>
      <c r="F868" s="44">
        <f t="shared" ca="1" si="105"/>
        <v>25</v>
      </c>
      <c r="G868" s="44">
        <f t="shared" ca="1" si="106"/>
        <v>7</v>
      </c>
      <c r="H868" s="44">
        <f t="shared" ca="1" si="107"/>
        <v>4</v>
      </c>
      <c r="I868" s="50">
        <f t="shared" ca="1" si="108"/>
        <v>0.40758514945705732</v>
      </c>
      <c r="J868" s="50" t="e">
        <f t="shared" ca="1" si="109"/>
        <v>#N/A</v>
      </c>
      <c r="K868" s="52">
        <f t="shared" ca="1" si="110"/>
        <v>27.999999999999979</v>
      </c>
      <c r="L868" s="52" t="e">
        <f t="shared" ca="1" si="111"/>
        <v>#N/A</v>
      </c>
      <c r="M868" s="44">
        <f ca="1">AVERAGE($K$4:K868)</f>
        <v>31.91098265895954</v>
      </c>
      <c r="N868" s="44">
        <f ca="1">M868 + 1.96 * _xlfn.STDEV.P($M$4:M868)/SQRT(COUNT($M$4:M868))</f>
        <v>31.934156215339932</v>
      </c>
      <c r="O868" s="44">
        <f ca="1">M868 - 1.96 * _xlfn.STDEV.P($M$4:M868)/SQRT(COUNT($M$4:M868))</f>
        <v>31.887809102579148</v>
      </c>
      <c r="P868" s="44" t="e">
        <f ca="1">AVERAGE($L$4:L868)</f>
        <v>#N/A</v>
      </c>
      <c r="Q868" s="44" t="e">
        <f ca="1">P868 + 1.96 * _xlfn.STDEV.P($P$4:P868)/SQRT(COUNT($P$4:P868))</f>
        <v>#N/A</v>
      </c>
      <c r="R868" s="44" t="e">
        <f ca="1">P868 - 1.96 * _xlfn.STDEV.P($P$4:P868)/SQRT(COUNT($P$4:P868))</f>
        <v>#N/A</v>
      </c>
    </row>
    <row r="869" spans="1:18" ht="14.5" x14ac:dyDescent="0.35">
      <c r="A869" s="47">
        <v>866</v>
      </c>
      <c r="B869" s="48">
        <f t="shared" ca="1" si="104"/>
        <v>0.34496423768573858</v>
      </c>
      <c r="C869" s="49">
        <f ca="1">RANDBETWEEN(0,VLOOKUP($B869,IBusJSQ!$E$6:$G$24,3,TRUE))</f>
        <v>2</v>
      </c>
      <c r="D869" s="44">
        <f ca="1">RANDBETWEEN(0,VLOOKUP($B869,ItrainJSQ!$F$5:$G$9,2,TRUE))</f>
        <v>0</v>
      </c>
      <c r="E869" s="44" t="e">
        <f ca="1">RANDBETWEEN(0,VLOOKUP($B869,ItrainNP!$G$11:$G$16,2,TRUE))</f>
        <v>#N/A</v>
      </c>
      <c r="F869" s="44">
        <f t="shared" ca="1" si="105"/>
        <v>25</v>
      </c>
      <c r="G869" s="44">
        <f t="shared" ca="1" si="106"/>
        <v>8</v>
      </c>
      <c r="H869" s="44">
        <f t="shared" ca="1" si="107"/>
        <v>4</v>
      </c>
      <c r="I869" s="50">
        <f t="shared" ca="1" si="108"/>
        <v>0.36371423768573857</v>
      </c>
      <c r="J869" s="50" t="e">
        <f t="shared" ca="1" si="109"/>
        <v>#N/A</v>
      </c>
      <c r="K869" s="52">
        <f t="shared" ca="1" si="110"/>
        <v>26.999999999999986</v>
      </c>
      <c r="L869" s="52" t="e">
        <f t="shared" ca="1" si="111"/>
        <v>#N/A</v>
      </c>
      <c r="M869" s="44">
        <f ca="1">AVERAGE($K$4:K869)</f>
        <v>31.905311778290997</v>
      </c>
      <c r="N869" s="44">
        <f ca="1">M869 + 1.96 * _xlfn.STDEV.P($M$4:M869)/SQRT(COUNT($M$4:M869))</f>
        <v>31.928468097819838</v>
      </c>
      <c r="O869" s="44">
        <f ca="1">M869 - 1.96 * _xlfn.STDEV.P($M$4:M869)/SQRT(COUNT($M$4:M869))</f>
        <v>31.882155458762156</v>
      </c>
      <c r="P869" s="44" t="e">
        <f ca="1">AVERAGE($L$4:L869)</f>
        <v>#N/A</v>
      </c>
      <c r="Q869" s="44" t="e">
        <f ca="1">P869 + 1.96 * _xlfn.STDEV.P($P$4:P869)/SQRT(COUNT($P$4:P869))</f>
        <v>#N/A</v>
      </c>
      <c r="R869" s="44" t="e">
        <f ca="1">P869 - 1.96 * _xlfn.STDEV.P($P$4:P869)/SQRT(COUNT($P$4:P869))</f>
        <v>#N/A</v>
      </c>
    </row>
    <row r="870" spans="1:18" ht="14.5" x14ac:dyDescent="0.35">
      <c r="A870" s="47">
        <v>867</v>
      </c>
      <c r="B870" s="48">
        <f t="shared" ca="1" si="104"/>
        <v>0.3477042071131326</v>
      </c>
      <c r="C870" s="49">
        <f ca="1">RANDBETWEEN(0,VLOOKUP($B870,IBusJSQ!$E$6:$G$24,3,TRUE))</f>
        <v>5</v>
      </c>
      <c r="D870" s="44">
        <f ca="1">RANDBETWEEN(0,VLOOKUP($B870,ItrainJSQ!$F$5:$G$9,2,TRUE))</f>
        <v>4</v>
      </c>
      <c r="E870" s="44" t="e">
        <f ca="1">RANDBETWEEN(0,VLOOKUP($B870,ItrainNP!$G$11:$G$16,2,TRUE))</f>
        <v>#N/A</v>
      </c>
      <c r="F870" s="44">
        <f t="shared" ca="1" si="105"/>
        <v>24</v>
      </c>
      <c r="G870" s="44">
        <f t="shared" ca="1" si="106"/>
        <v>8</v>
      </c>
      <c r="H870" s="44">
        <f t="shared" ca="1" si="107"/>
        <v>4</v>
      </c>
      <c r="I870" s="50">
        <f t="shared" ca="1" si="108"/>
        <v>0.36784309600202147</v>
      </c>
      <c r="J870" s="50" t="e">
        <f t="shared" ca="1" si="109"/>
        <v>#N/A</v>
      </c>
      <c r="K870" s="52">
        <f t="shared" ca="1" si="110"/>
        <v>28.999999999999979</v>
      </c>
      <c r="L870" s="52" t="e">
        <f t="shared" ca="1" si="111"/>
        <v>#N/A</v>
      </c>
      <c r="M870" s="44">
        <f ca="1">AVERAGE($K$4:K870)</f>
        <v>31.901960784313729</v>
      </c>
      <c r="N870" s="44">
        <f ca="1">M870 + 1.96 * _xlfn.STDEV.P($M$4:M870)/SQRT(COUNT($M$4:M870))</f>
        <v>31.925100098918978</v>
      </c>
      <c r="O870" s="44">
        <f ca="1">M870 - 1.96 * _xlfn.STDEV.P($M$4:M870)/SQRT(COUNT($M$4:M870))</f>
        <v>31.87882146970848</v>
      </c>
      <c r="P870" s="44" t="e">
        <f ca="1">AVERAGE($L$4:L870)</f>
        <v>#N/A</v>
      </c>
      <c r="Q870" s="44" t="e">
        <f ca="1">P870 + 1.96 * _xlfn.STDEV.P($P$4:P870)/SQRT(COUNT($P$4:P870))</f>
        <v>#N/A</v>
      </c>
      <c r="R870" s="44" t="e">
        <f ca="1">P870 - 1.96 * _xlfn.STDEV.P($P$4:P870)/SQRT(COUNT($P$4:P870))</f>
        <v>#N/A</v>
      </c>
    </row>
    <row r="871" spans="1:18" ht="14.5" x14ac:dyDescent="0.35">
      <c r="A871" s="47">
        <v>868</v>
      </c>
      <c r="B871" s="48">
        <f t="shared" ca="1" si="104"/>
        <v>0.91313588363402753</v>
      </c>
      <c r="C871" s="49">
        <f ca="1">RANDBETWEEN(0,VLOOKUP($B871,IBusJSQ!$E$6:$G$24,3,TRUE))</f>
        <v>6</v>
      </c>
      <c r="D871" s="44">
        <f ca="1">RANDBETWEEN(0,VLOOKUP($B871,ItrainJSQ!$F$5:$G$9,2,TRUE))</f>
        <v>21056</v>
      </c>
      <c r="E871" s="44" t="e">
        <f ca="1">RANDBETWEEN(0,VLOOKUP($B871,ItrainNP!$G$11:$G$16,2,TRUE))</f>
        <v>#N/A</v>
      </c>
      <c r="F871" s="44">
        <f t="shared" ca="1" si="105"/>
        <v>24</v>
      </c>
      <c r="G871" s="44">
        <f t="shared" ca="1" si="106"/>
        <v>7</v>
      </c>
      <c r="H871" s="44">
        <f t="shared" ca="1" si="107"/>
        <v>4</v>
      </c>
      <c r="I871" s="50">
        <f t="shared" ca="1" si="108"/>
        <v>0.9339692169673609</v>
      </c>
      <c r="J871" s="50" t="e">
        <f t="shared" ca="1" si="109"/>
        <v>#N/A</v>
      </c>
      <c r="K871" s="52">
        <f t="shared" ca="1" si="110"/>
        <v>30.000000000000053</v>
      </c>
      <c r="L871" s="52" t="e">
        <f t="shared" ca="1" si="111"/>
        <v>#N/A</v>
      </c>
      <c r="M871" s="44">
        <f ca="1">AVERAGE($K$4:K871)</f>
        <v>31.899769585253459</v>
      </c>
      <c r="N871" s="44">
        <f ca="1">M871 + 1.96 * _xlfn.STDEV.P($M$4:M871)/SQRT(COUNT($M$4:M871))</f>
        <v>31.922892051234204</v>
      </c>
      <c r="O871" s="44">
        <f ca="1">M871 - 1.96 * _xlfn.STDEV.P($M$4:M871)/SQRT(COUNT($M$4:M871))</f>
        <v>31.876647119272715</v>
      </c>
      <c r="P871" s="44" t="e">
        <f ca="1">AVERAGE($L$4:L871)</f>
        <v>#N/A</v>
      </c>
      <c r="Q871" s="44" t="e">
        <f ca="1">P871 + 1.96 * _xlfn.STDEV.P($P$4:P871)/SQRT(COUNT($P$4:P871))</f>
        <v>#N/A</v>
      </c>
      <c r="R871" s="44" t="e">
        <f ca="1">P871 - 1.96 * _xlfn.STDEV.P($P$4:P871)/SQRT(COUNT($P$4:P871))</f>
        <v>#N/A</v>
      </c>
    </row>
    <row r="872" spans="1:18" ht="14.5" x14ac:dyDescent="0.35">
      <c r="A872" s="47">
        <v>869</v>
      </c>
      <c r="B872" s="48">
        <f t="shared" ca="1" si="104"/>
        <v>0.52842343472355868</v>
      </c>
      <c r="C872" s="49">
        <f ca="1">RANDBETWEEN(0,VLOOKUP($B872,IBusJSQ!$E$6:$G$24,3,TRUE))</f>
        <v>4</v>
      </c>
      <c r="D872" s="44">
        <f ca="1">RANDBETWEEN(0,VLOOKUP($B872,ItrainJSQ!$F$5:$G$9,2,TRUE))</f>
        <v>3</v>
      </c>
      <c r="E872" s="44" t="e">
        <f ca="1">RANDBETWEEN(0,VLOOKUP($B872,ItrainNP!$G$11:$G$16,2,TRUE))</f>
        <v>#N/A</v>
      </c>
      <c r="F872" s="44">
        <f t="shared" ca="1" si="105"/>
        <v>29</v>
      </c>
      <c r="G872" s="44">
        <f t="shared" ca="1" si="106"/>
        <v>7</v>
      </c>
      <c r="H872" s="44">
        <f t="shared" ca="1" si="107"/>
        <v>5</v>
      </c>
      <c r="I872" s="50">
        <f t="shared" ca="1" si="108"/>
        <v>0.55134010139022538</v>
      </c>
      <c r="J872" s="50" t="e">
        <f t="shared" ca="1" si="109"/>
        <v>#N/A</v>
      </c>
      <c r="K872" s="52">
        <f t="shared" ca="1" si="110"/>
        <v>33.000000000000043</v>
      </c>
      <c r="L872" s="52" t="e">
        <f t="shared" ca="1" si="111"/>
        <v>#N/A</v>
      </c>
      <c r="M872" s="44">
        <f ca="1">AVERAGE($K$4:K872)</f>
        <v>31.901035673187575</v>
      </c>
      <c r="N872" s="44">
        <f ca="1">M872 + 1.96 * _xlfn.STDEV.P($M$4:M872)/SQRT(COUNT($M$4:M872))</f>
        <v>31.924141219812192</v>
      </c>
      <c r="O872" s="44">
        <f ca="1">M872 - 1.96 * _xlfn.STDEV.P($M$4:M872)/SQRT(COUNT($M$4:M872))</f>
        <v>31.877930126562958</v>
      </c>
      <c r="P872" s="44" t="e">
        <f ca="1">AVERAGE($L$4:L872)</f>
        <v>#N/A</v>
      </c>
      <c r="Q872" s="44" t="e">
        <f ca="1">P872 + 1.96 * _xlfn.STDEV.P($P$4:P872)/SQRT(COUNT($P$4:P872))</f>
        <v>#N/A</v>
      </c>
      <c r="R872" s="44" t="e">
        <f ca="1">P872 - 1.96 * _xlfn.STDEV.P($P$4:P872)/SQRT(COUNT($P$4:P872))</f>
        <v>#N/A</v>
      </c>
    </row>
    <row r="873" spans="1:18" ht="14.5" x14ac:dyDescent="0.35">
      <c r="A873" s="47">
        <v>870</v>
      </c>
      <c r="B873" s="48">
        <f t="shared" ca="1" si="104"/>
        <v>0.52714896725530036</v>
      </c>
      <c r="C873" s="49">
        <f ca="1">RANDBETWEEN(0,VLOOKUP($B873,IBusJSQ!$E$6:$G$24,3,TRUE))</f>
        <v>10</v>
      </c>
      <c r="D873" s="44">
        <f ca="1">RANDBETWEEN(0,VLOOKUP($B873,ItrainJSQ!$F$5:$G$9,2,TRUE))</f>
        <v>1</v>
      </c>
      <c r="E873" s="44" t="e">
        <f ca="1">RANDBETWEEN(0,VLOOKUP($B873,ItrainNP!$G$11:$G$16,2,TRUE))</f>
        <v>#N/A</v>
      </c>
      <c r="F873" s="44">
        <f t="shared" ca="1" si="105"/>
        <v>27</v>
      </c>
      <c r="G873" s="44">
        <f t="shared" ca="1" si="106"/>
        <v>7</v>
      </c>
      <c r="H873" s="44">
        <f t="shared" ca="1" si="107"/>
        <v>5</v>
      </c>
      <c r="I873" s="50">
        <f t="shared" ca="1" si="108"/>
        <v>0.55284341169974482</v>
      </c>
      <c r="J873" s="50" t="e">
        <f t="shared" ca="1" si="109"/>
        <v>#N/A</v>
      </c>
      <c r="K873" s="52">
        <f t="shared" ca="1" si="110"/>
        <v>37.000000000000028</v>
      </c>
      <c r="L873" s="52" t="e">
        <f t="shared" ca="1" si="111"/>
        <v>#N/A</v>
      </c>
      <c r="M873" s="44">
        <f ca="1">AVERAGE($K$4:K873)</f>
        <v>31.906896551724142</v>
      </c>
      <c r="N873" s="44">
        <f ca="1">M873 + 1.96 * _xlfn.STDEV.P($M$4:M873)/SQRT(COUNT($M$4:M873))</f>
        <v>31.929984813848574</v>
      </c>
      <c r="O873" s="44">
        <f ca="1">M873 - 1.96 * _xlfn.STDEV.P($M$4:M873)/SQRT(COUNT($M$4:M873))</f>
        <v>31.88380828959971</v>
      </c>
      <c r="P873" s="44" t="e">
        <f ca="1">AVERAGE($L$4:L873)</f>
        <v>#N/A</v>
      </c>
      <c r="Q873" s="44" t="e">
        <f ca="1">P873 + 1.96 * _xlfn.STDEV.P($P$4:P873)/SQRT(COUNT($P$4:P873))</f>
        <v>#N/A</v>
      </c>
      <c r="R873" s="44" t="e">
        <f ca="1">P873 - 1.96 * _xlfn.STDEV.P($P$4:P873)/SQRT(COUNT($P$4:P873))</f>
        <v>#N/A</v>
      </c>
    </row>
    <row r="874" spans="1:18" ht="14.5" x14ac:dyDescent="0.35">
      <c r="A874" s="47">
        <v>871</v>
      </c>
      <c r="B874" s="48">
        <f t="shared" ca="1" si="104"/>
        <v>0.39569353727806583</v>
      </c>
      <c r="C874" s="49">
        <f ca="1">RANDBETWEEN(0,VLOOKUP($B874,IBusJSQ!$E$6:$G$24,3,TRUE))</f>
        <v>0</v>
      </c>
      <c r="D874" s="44">
        <f ca="1">RANDBETWEEN(0,VLOOKUP($B874,ItrainJSQ!$F$5:$G$9,2,TRUE))</f>
        <v>4</v>
      </c>
      <c r="E874" s="44" t="e">
        <f ca="1">RANDBETWEEN(0,VLOOKUP($B874,ItrainNP!$G$11:$G$16,2,TRUE))</f>
        <v>#N/A</v>
      </c>
      <c r="F874" s="44">
        <f t="shared" ca="1" si="105"/>
        <v>28</v>
      </c>
      <c r="G874" s="44">
        <f t="shared" ca="1" si="106"/>
        <v>7</v>
      </c>
      <c r="H874" s="44">
        <f t="shared" ca="1" si="107"/>
        <v>5</v>
      </c>
      <c r="I874" s="50">
        <f t="shared" ca="1" si="108"/>
        <v>0.41513798172251026</v>
      </c>
      <c r="J874" s="50" t="e">
        <f t="shared" ca="1" si="109"/>
        <v>#N/A</v>
      </c>
      <c r="K874" s="52">
        <f t="shared" ca="1" si="110"/>
        <v>27.999999999999979</v>
      </c>
      <c r="L874" s="52" t="e">
        <f t="shared" ca="1" si="111"/>
        <v>#N/A</v>
      </c>
      <c r="M874" s="44">
        <f ca="1">AVERAGE($K$4:K874)</f>
        <v>31.902411021814011</v>
      </c>
      <c r="N874" s="44">
        <f ca="1">M874 + 1.96 * _xlfn.STDEV.P($M$4:M874)/SQRT(COUNT($M$4:M874))</f>
        <v>31.925482301804216</v>
      </c>
      <c r="O874" s="44">
        <f ca="1">M874 - 1.96 * _xlfn.STDEV.P($M$4:M874)/SQRT(COUNT($M$4:M874))</f>
        <v>31.879339741823806</v>
      </c>
      <c r="P874" s="44" t="e">
        <f ca="1">AVERAGE($L$4:L874)</f>
        <v>#N/A</v>
      </c>
      <c r="Q874" s="44" t="e">
        <f ca="1">P874 + 1.96 * _xlfn.STDEV.P($P$4:P874)/SQRT(COUNT($P$4:P874))</f>
        <v>#N/A</v>
      </c>
      <c r="R874" s="44" t="e">
        <f ca="1">P874 - 1.96 * _xlfn.STDEV.P($P$4:P874)/SQRT(COUNT($P$4:P874))</f>
        <v>#N/A</v>
      </c>
    </row>
    <row r="875" spans="1:18" ht="14.5" x14ac:dyDescent="0.35">
      <c r="A875" s="47">
        <v>872</v>
      </c>
      <c r="B875" s="48">
        <f t="shared" ca="1" si="104"/>
        <v>0.70777757133712771</v>
      </c>
      <c r="C875" s="49">
        <f ca="1">RANDBETWEEN(0,VLOOKUP($B875,IBusJSQ!$E$6:$G$24,3,TRUE))</f>
        <v>7</v>
      </c>
      <c r="D875" s="44">
        <f ca="1">RANDBETWEEN(0,VLOOKUP($B875,ItrainJSQ!$F$5:$G$9,2,TRUE))</f>
        <v>3</v>
      </c>
      <c r="E875" s="44" t="e">
        <f ca="1">RANDBETWEEN(0,VLOOKUP($B875,ItrainNP!$G$11:$G$16,2,TRUE))</f>
        <v>#N/A</v>
      </c>
      <c r="F875" s="44">
        <f t="shared" ca="1" si="105"/>
        <v>29</v>
      </c>
      <c r="G875" s="44">
        <f t="shared" ca="1" si="106"/>
        <v>8</v>
      </c>
      <c r="H875" s="44">
        <f t="shared" ca="1" si="107"/>
        <v>5</v>
      </c>
      <c r="I875" s="50">
        <f t="shared" ca="1" si="108"/>
        <v>0.73277757133712773</v>
      </c>
      <c r="J875" s="50" t="e">
        <f t="shared" ca="1" si="109"/>
        <v>#N/A</v>
      </c>
      <c r="K875" s="52">
        <f t="shared" ca="1" si="110"/>
        <v>36.000000000000028</v>
      </c>
      <c r="L875" s="52" t="e">
        <f t="shared" ca="1" si="111"/>
        <v>#N/A</v>
      </c>
      <c r="M875" s="44">
        <f ca="1">AVERAGE($K$4:K875)</f>
        <v>31.907110091743125</v>
      </c>
      <c r="N875" s="44">
        <f ca="1">M875 + 1.96 * _xlfn.STDEV.P($M$4:M875)/SQRT(COUNT($M$4:M875))</f>
        <v>31.930164102392659</v>
      </c>
      <c r="O875" s="44">
        <f ca="1">M875 - 1.96 * _xlfn.STDEV.P($M$4:M875)/SQRT(COUNT($M$4:M875))</f>
        <v>31.88405608109359</v>
      </c>
      <c r="P875" s="44" t="e">
        <f ca="1">AVERAGE($L$4:L875)</f>
        <v>#N/A</v>
      </c>
      <c r="Q875" s="44" t="e">
        <f ca="1">P875 + 1.96 * _xlfn.STDEV.P($P$4:P875)/SQRT(COUNT($P$4:P875))</f>
        <v>#N/A</v>
      </c>
      <c r="R875" s="44" t="e">
        <f ca="1">P875 - 1.96 * _xlfn.STDEV.P($P$4:P875)/SQRT(COUNT($P$4:P875))</f>
        <v>#N/A</v>
      </c>
    </row>
    <row r="876" spans="1:18" ht="14.5" x14ac:dyDescent="0.35">
      <c r="A876" s="47">
        <v>873</v>
      </c>
      <c r="B876" s="48">
        <f t="shared" ca="1" si="104"/>
        <v>0.52325898968703033</v>
      </c>
      <c r="C876" s="49">
        <f ca="1">RANDBETWEEN(0,VLOOKUP($B876,IBusJSQ!$E$6:$G$24,3,TRUE))</f>
        <v>9</v>
      </c>
      <c r="D876" s="44">
        <f ca="1">RANDBETWEEN(0,VLOOKUP($B876,ItrainJSQ!$F$5:$G$9,2,TRUE))</f>
        <v>0</v>
      </c>
      <c r="E876" s="44" t="e">
        <f ca="1">RANDBETWEEN(0,VLOOKUP($B876,ItrainNP!$G$11:$G$16,2,TRUE))</f>
        <v>#N/A</v>
      </c>
      <c r="F876" s="44">
        <f t="shared" ca="1" si="105"/>
        <v>27</v>
      </c>
      <c r="G876" s="44">
        <f t="shared" ca="1" si="106"/>
        <v>8</v>
      </c>
      <c r="H876" s="44">
        <f t="shared" ca="1" si="107"/>
        <v>5</v>
      </c>
      <c r="I876" s="50">
        <f t="shared" ca="1" si="108"/>
        <v>0.54825898968703035</v>
      </c>
      <c r="J876" s="50" t="e">
        <f t="shared" ca="1" si="109"/>
        <v>#N/A</v>
      </c>
      <c r="K876" s="52">
        <f t="shared" ca="1" si="110"/>
        <v>36.000000000000028</v>
      </c>
      <c r="L876" s="52" t="e">
        <f t="shared" ca="1" si="111"/>
        <v>#N/A</v>
      </c>
      <c r="M876" s="44">
        <f ca="1">AVERAGE($K$4:K876)</f>
        <v>31.911798396334483</v>
      </c>
      <c r="N876" s="44">
        <f ca="1">M876 + 1.96 * _xlfn.STDEV.P($M$4:M876)/SQRT(COUNT($M$4:M876))</f>
        <v>31.934834858412049</v>
      </c>
      <c r="O876" s="44">
        <f ca="1">M876 - 1.96 * _xlfn.STDEV.P($M$4:M876)/SQRT(COUNT($M$4:M876))</f>
        <v>31.888761934256916</v>
      </c>
      <c r="P876" s="44" t="e">
        <f ca="1">AVERAGE($L$4:L876)</f>
        <v>#N/A</v>
      </c>
      <c r="Q876" s="44" t="e">
        <f ca="1">P876 + 1.96 * _xlfn.STDEV.P($P$4:P876)/SQRT(COUNT($P$4:P876))</f>
        <v>#N/A</v>
      </c>
      <c r="R876" s="44" t="e">
        <f ca="1">P876 - 1.96 * _xlfn.STDEV.P($P$4:P876)/SQRT(COUNT($P$4:P876))</f>
        <v>#N/A</v>
      </c>
    </row>
    <row r="877" spans="1:18" ht="14.5" x14ac:dyDescent="0.35">
      <c r="A877" s="47">
        <v>874</v>
      </c>
      <c r="B877" s="48">
        <f t="shared" ca="1" si="104"/>
        <v>0.52734423664294061</v>
      </c>
      <c r="C877" s="49">
        <f ca="1">RANDBETWEEN(0,VLOOKUP($B877,IBusJSQ!$E$6:$G$24,3,TRUE))</f>
        <v>7</v>
      </c>
      <c r="D877" s="44">
        <f ca="1">RANDBETWEEN(0,VLOOKUP($B877,ItrainJSQ!$F$5:$G$9,2,TRUE))</f>
        <v>0</v>
      </c>
      <c r="E877" s="44" t="e">
        <f ca="1">RANDBETWEEN(0,VLOOKUP($B877,ItrainNP!$G$11:$G$16,2,TRUE))</f>
        <v>#N/A</v>
      </c>
      <c r="F877" s="44">
        <f t="shared" ca="1" si="105"/>
        <v>24</v>
      </c>
      <c r="G877" s="44">
        <f t="shared" ca="1" si="106"/>
        <v>8</v>
      </c>
      <c r="H877" s="44">
        <f t="shared" ca="1" si="107"/>
        <v>4</v>
      </c>
      <c r="I877" s="50">
        <f t="shared" ca="1" si="108"/>
        <v>0.54887201442071842</v>
      </c>
      <c r="J877" s="50" t="e">
        <f t="shared" ca="1" si="109"/>
        <v>#N/A</v>
      </c>
      <c r="K877" s="52">
        <f t="shared" ca="1" si="110"/>
        <v>31.00000000000005</v>
      </c>
      <c r="L877" s="52" t="e">
        <f t="shared" ca="1" si="111"/>
        <v>#N/A</v>
      </c>
      <c r="M877" s="44">
        <f ca="1">AVERAGE($K$4:K877)</f>
        <v>31.910755148741423</v>
      </c>
      <c r="N877" s="44">
        <f ca="1">M877 + 1.96 * _xlfn.STDEV.P($M$4:M877)/SQRT(COUNT($M$4:M877))</f>
        <v>31.933774143624294</v>
      </c>
      <c r="O877" s="44">
        <f ca="1">M877 - 1.96 * _xlfn.STDEV.P($M$4:M877)/SQRT(COUNT($M$4:M877))</f>
        <v>31.887736153858551</v>
      </c>
      <c r="P877" s="44" t="e">
        <f ca="1">AVERAGE($L$4:L877)</f>
        <v>#N/A</v>
      </c>
      <c r="Q877" s="44" t="e">
        <f ca="1">P877 + 1.96 * _xlfn.STDEV.P($P$4:P877)/SQRT(COUNT($P$4:P877))</f>
        <v>#N/A</v>
      </c>
      <c r="R877" s="44" t="e">
        <f ca="1">P877 - 1.96 * _xlfn.STDEV.P($P$4:P877)/SQRT(COUNT($P$4:P877))</f>
        <v>#N/A</v>
      </c>
    </row>
    <row r="878" spans="1:18" ht="14.5" x14ac:dyDescent="0.35">
      <c r="A878" s="47">
        <v>875</v>
      </c>
      <c r="B878" s="48">
        <f t="shared" ca="1" si="104"/>
        <v>0.90318996653176553</v>
      </c>
      <c r="C878" s="49">
        <f ca="1">RANDBETWEEN(0,VLOOKUP($B878,IBusJSQ!$E$6:$G$24,3,TRUE))</f>
        <v>6</v>
      </c>
      <c r="D878" s="44">
        <f ca="1">RANDBETWEEN(0,VLOOKUP($B878,ItrainJSQ!$F$5:$G$9,2,TRUE))</f>
        <v>1070</v>
      </c>
      <c r="E878" s="44" t="e">
        <f ca="1">RANDBETWEEN(0,VLOOKUP($B878,ItrainNP!$G$11:$G$16,2,TRUE))</f>
        <v>#N/A</v>
      </c>
      <c r="F878" s="44">
        <f t="shared" ca="1" si="105"/>
        <v>26</v>
      </c>
      <c r="G878" s="44">
        <f t="shared" ca="1" si="106"/>
        <v>7</v>
      </c>
      <c r="H878" s="44">
        <f t="shared" ca="1" si="107"/>
        <v>4</v>
      </c>
      <c r="I878" s="50">
        <f t="shared" ca="1" si="108"/>
        <v>0.92541218875398779</v>
      </c>
      <c r="J878" s="50" t="e">
        <f t="shared" ca="1" si="109"/>
        <v>#N/A</v>
      </c>
      <c r="K878" s="52">
        <f t="shared" ca="1" si="110"/>
        <v>32.000000000000043</v>
      </c>
      <c r="L878" s="52" t="e">
        <f t="shared" ca="1" si="111"/>
        <v>#N/A</v>
      </c>
      <c r="M878" s="44">
        <f ca="1">AVERAGE($K$4:K878)</f>
        <v>31.910857142857147</v>
      </c>
      <c r="N878" s="44">
        <f ca="1">M878 + 1.96 * _xlfn.STDEV.P($M$4:M878)/SQRT(COUNT($M$4:M878))</f>
        <v>31.933858680421622</v>
      </c>
      <c r="O878" s="44">
        <f ca="1">M878 - 1.96 * _xlfn.STDEV.P($M$4:M878)/SQRT(COUNT($M$4:M878))</f>
        <v>31.887855605292671</v>
      </c>
      <c r="P878" s="44" t="e">
        <f ca="1">AVERAGE($L$4:L878)</f>
        <v>#N/A</v>
      </c>
      <c r="Q878" s="44" t="e">
        <f ca="1">P878 + 1.96 * _xlfn.STDEV.P($P$4:P878)/SQRT(COUNT($P$4:P878))</f>
        <v>#N/A</v>
      </c>
      <c r="R878" s="44" t="e">
        <f ca="1">P878 - 1.96 * _xlfn.STDEV.P($P$4:P878)/SQRT(COUNT($P$4:P878))</f>
        <v>#N/A</v>
      </c>
    </row>
    <row r="879" spans="1:18" ht="14.5" x14ac:dyDescent="0.35">
      <c r="A879" s="47">
        <v>876</v>
      </c>
      <c r="B879" s="48">
        <f t="shared" ca="1" si="104"/>
        <v>0.73394387147805751</v>
      </c>
      <c r="C879" s="49">
        <f ca="1">RANDBETWEEN(0,VLOOKUP($B879,IBusJSQ!$E$6:$G$24,3,TRUE))</f>
        <v>7</v>
      </c>
      <c r="D879" s="44">
        <f ca="1">RANDBETWEEN(0,VLOOKUP($B879,ItrainJSQ!$F$5:$G$9,2,TRUE))</f>
        <v>40246</v>
      </c>
      <c r="E879" s="44" t="e">
        <f ca="1">RANDBETWEEN(0,VLOOKUP($B879,ItrainNP!$G$11:$G$16,2,TRUE))</f>
        <v>#N/A</v>
      </c>
      <c r="F879" s="44">
        <f t="shared" ca="1" si="105"/>
        <v>29</v>
      </c>
      <c r="G879" s="44">
        <f t="shared" ca="1" si="106"/>
        <v>7</v>
      </c>
      <c r="H879" s="44">
        <f t="shared" ca="1" si="107"/>
        <v>4</v>
      </c>
      <c r="I879" s="50">
        <f t="shared" ca="1" si="108"/>
        <v>0.75894387147805753</v>
      </c>
      <c r="J879" s="50" t="e">
        <f t="shared" ca="1" si="109"/>
        <v>#N/A</v>
      </c>
      <c r="K879" s="52">
        <f t="shared" ca="1" si="110"/>
        <v>36.000000000000028</v>
      </c>
      <c r="L879" s="52" t="e">
        <f t="shared" ca="1" si="111"/>
        <v>#N/A</v>
      </c>
      <c r="M879" s="44">
        <f ca="1">AVERAGE($K$4:K879)</f>
        <v>31.915525114155255</v>
      </c>
      <c r="N879" s="44">
        <f ca="1">M879 + 1.96 * _xlfn.STDEV.P($M$4:M879)/SQRT(COUNT($M$4:M879))</f>
        <v>31.938508923962377</v>
      </c>
      <c r="O879" s="44">
        <f ca="1">M879 - 1.96 * _xlfn.STDEV.P($M$4:M879)/SQRT(COUNT($M$4:M879))</f>
        <v>31.892541304348132</v>
      </c>
      <c r="P879" s="44" t="e">
        <f ca="1">AVERAGE($L$4:L879)</f>
        <v>#N/A</v>
      </c>
      <c r="Q879" s="44" t="e">
        <f ca="1">P879 + 1.96 * _xlfn.STDEV.P($P$4:P879)/SQRT(COUNT($P$4:P879))</f>
        <v>#N/A</v>
      </c>
      <c r="R879" s="44" t="e">
        <f ca="1">P879 - 1.96 * _xlfn.STDEV.P($P$4:P879)/SQRT(COUNT($P$4:P879))</f>
        <v>#N/A</v>
      </c>
    </row>
    <row r="880" spans="1:18" ht="14.5" x14ac:dyDescent="0.35">
      <c r="A880" s="47">
        <v>877</v>
      </c>
      <c r="B880" s="48">
        <f t="shared" ca="1" si="104"/>
        <v>0.82218739381045514</v>
      </c>
      <c r="C880" s="49">
        <f ca="1">RANDBETWEEN(0,VLOOKUP($B880,IBusJSQ!$E$6:$G$24,3,TRUE))</f>
        <v>9</v>
      </c>
      <c r="D880" s="44">
        <f ca="1">RANDBETWEEN(0,VLOOKUP($B880,ItrainJSQ!$F$5:$G$9,2,TRUE))</f>
        <v>26634</v>
      </c>
      <c r="E880" s="44" t="e">
        <f ca="1">RANDBETWEEN(0,VLOOKUP($B880,ItrainNP!$G$11:$G$16,2,TRUE))</f>
        <v>#N/A</v>
      </c>
      <c r="F880" s="44">
        <f t="shared" ca="1" si="105"/>
        <v>27</v>
      </c>
      <c r="G880" s="44">
        <f t="shared" ca="1" si="106"/>
        <v>8</v>
      </c>
      <c r="H880" s="44">
        <f t="shared" ca="1" si="107"/>
        <v>4</v>
      </c>
      <c r="I880" s="50">
        <f t="shared" ca="1" si="108"/>
        <v>0.84718739381045516</v>
      </c>
      <c r="J880" s="50" t="e">
        <f t="shared" ca="1" si="109"/>
        <v>#N/A</v>
      </c>
      <c r="K880" s="52">
        <f t="shared" ca="1" si="110"/>
        <v>36.000000000000028</v>
      </c>
      <c r="L880" s="52" t="e">
        <f t="shared" ca="1" si="111"/>
        <v>#N/A</v>
      </c>
      <c r="M880" s="44">
        <f ca="1">AVERAGE($K$4:K880)</f>
        <v>31.920182440136834</v>
      </c>
      <c r="N880" s="44">
        <f ca="1">M880 + 1.96 * _xlfn.STDEV.P($M$4:M880)/SQRT(COUNT($M$4:M880))</f>
        <v>31.943148259432842</v>
      </c>
      <c r="O880" s="44">
        <f ca="1">M880 - 1.96 * _xlfn.STDEV.P($M$4:M880)/SQRT(COUNT($M$4:M880))</f>
        <v>31.897216620840826</v>
      </c>
      <c r="P880" s="44" t="e">
        <f ca="1">AVERAGE($L$4:L880)</f>
        <v>#N/A</v>
      </c>
      <c r="Q880" s="44" t="e">
        <f ca="1">P880 + 1.96 * _xlfn.STDEV.P($P$4:P880)/SQRT(COUNT($P$4:P880))</f>
        <v>#N/A</v>
      </c>
      <c r="R880" s="44" t="e">
        <f ca="1">P880 - 1.96 * _xlfn.STDEV.P($P$4:P880)/SQRT(COUNT($P$4:P880))</f>
        <v>#N/A</v>
      </c>
    </row>
    <row r="881" spans="1:18" ht="14.5" x14ac:dyDescent="0.35">
      <c r="A881" s="47">
        <v>878</v>
      </c>
      <c r="B881" s="48">
        <f t="shared" ca="1" si="104"/>
        <v>0.85374105520661248</v>
      </c>
      <c r="C881" s="49">
        <f ca="1">RANDBETWEEN(0,VLOOKUP($B881,IBusJSQ!$E$6:$G$24,3,TRUE))</f>
        <v>9</v>
      </c>
      <c r="D881" s="44">
        <f ca="1">RANDBETWEEN(0,VLOOKUP($B881,ItrainJSQ!$F$5:$G$9,2,TRUE))</f>
        <v>32334</v>
      </c>
      <c r="E881" s="44" t="e">
        <f ca="1">RANDBETWEEN(0,VLOOKUP($B881,ItrainNP!$G$11:$G$16,2,TRUE))</f>
        <v>#N/A</v>
      </c>
      <c r="F881" s="44">
        <f t="shared" ca="1" si="105"/>
        <v>26</v>
      </c>
      <c r="G881" s="44">
        <f t="shared" ca="1" si="106"/>
        <v>7</v>
      </c>
      <c r="H881" s="44">
        <f t="shared" ca="1" si="107"/>
        <v>5</v>
      </c>
      <c r="I881" s="50">
        <f t="shared" ca="1" si="108"/>
        <v>0.87804661076216806</v>
      </c>
      <c r="J881" s="50" t="e">
        <f t="shared" ca="1" si="109"/>
        <v>#N/A</v>
      </c>
      <c r="K881" s="52">
        <f t="shared" ca="1" si="110"/>
        <v>35.000000000000036</v>
      </c>
      <c r="L881" s="52" t="e">
        <f t="shared" ca="1" si="111"/>
        <v>#N/A</v>
      </c>
      <c r="M881" s="44">
        <f ca="1">AVERAGE($K$4:K881)</f>
        <v>31.923690205011393</v>
      </c>
      <c r="N881" s="44">
        <f ca="1">M881 + 1.96 * _xlfn.STDEV.P($M$4:M881)/SQRT(COUNT($M$4:M881))</f>
        <v>31.946637845472669</v>
      </c>
      <c r="O881" s="44">
        <f ca="1">M881 - 1.96 * _xlfn.STDEV.P($M$4:M881)/SQRT(COUNT($M$4:M881))</f>
        <v>31.900742564550118</v>
      </c>
      <c r="P881" s="44" t="e">
        <f ca="1">AVERAGE($L$4:L881)</f>
        <v>#N/A</v>
      </c>
      <c r="Q881" s="44" t="e">
        <f ca="1">P881 + 1.96 * _xlfn.STDEV.P($P$4:P881)/SQRT(COUNT($P$4:P881))</f>
        <v>#N/A</v>
      </c>
      <c r="R881" s="44" t="e">
        <f ca="1">P881 - 1.96 * _xlfn.STDEV.P($P$4:P881)/SQRT(COUNT($P$4:P881))</f>
        <v>#N/A</v>
      </c>
    </row>
    <row r="882" spans="1:18" ht="14.5" x14ac:dyDescent="0.35">
      <c r="A882" s="47">
        <v>879</v>
      </c>
      <c r="B882" s="48">
        <f t="shared" ca="1" si="104"/>
        <v>0.44313668363276099</v>
      </c>
      <c r="C882" s="49">
        <f ca="1">RANDBETWEEN(0,VLOOKUP($B882,IBusJSQ!$E$6:$G$24,3,TRUE))</f>
        <v>2</v>
      </c>
      <c r="D882" s="44">
        <f ca="1">RANDBETWEEN(0,VLOOKUP($B882,ItrainJSQ!$F$5:$G$9,2,TRUE))</f>
        <v>3</v>
      </c>
      <c r="E882" s="44" t="e">
        <f ca="1">RANDBETWEEN(0,VLOOKUP($B882,ItrainNP!$G$11:$G$16,2,TRUE))</f>
        <v>#N/A</v>
      </c>
      <c r="F882" s="44">
        <f t="shared" ca="1" si="105"/>
        <v>28</v>
      </c>
      <c r="G882" s="44">
        <f t="shared" ca="1" si="106"/>
        <v>7</v>
      </c>
      <c r="H882" s="44">
        <f t="shared" ca="1" si="107"/>
        <v>5</v>
      </c>
      <c r="I882" s="50">
        <f t="shared" ca="1" si="108"/>
        <v>0.4639700169660943</v>
      </c>
      <c r="J882" s="50" t="e">
        <f t="shared" ca="1" si="109"/>
        <v>#N/A</v>
      </c>
      <c r="K882" s="52">
        <f t="shared" ca="1" si="110"/>
        <v>29.999999999999972</v>
      </c>
      <c r="L882" s="52" t="e">
        <f t="shared" ca="1" si="111"/>
        <v>#N/A</v>
      </c>
      <c r="M882" s="44">
        <f ca="1">AVERAGE($K$4:K882)</f>
        <v>31.921501706484644</v>
      </c>
      <c r="N882" s="44">
        <f ca="1">M882 + 1.96 * _xlfn.STDEV.P($M$4:M882)/SQRT(COUNT($M$4:M882))</f>
        <v>31.944431317504204</v>
      </c>
      <c r="O882" s="44">
        <f ca="1">M882 - 1.96 * _xlfn.STDEV.P($M$4:M882)/SQRT(COUNT($M$4:M882))</f>
        <v>31.898572095465084</v>
      </c>
      <c r="P882" s="44" t="e">
        <f ca="1">AVERAGE($L$4:L882)</f>
        <v>#N/A</v>
      </c>
      <c r="Q882" s="44" t="e">
        <f ca="1">P882 + 1.96 * _xlfn.STDEV.P($P$4:P882)/SQRT(COUNT($P$4:P882))</f>
        <v>#N/A</v>
      </c>
      <c r="R882" s="44" t="e">
        <f ca="1">P882 - 1.96 * _xlfn.STDEV.P($P$4:P882)/SQRT(COUNT($P$4:P882))</f>
        <v>#N/A</v>
      </c>
    </row>
    <row r="883" spans="1:18" ht="14.5" x14ac:dyDescent="0.35">
      <c r="A883" s="47">
        <v>880</v>
      </c>
      <c r="B883" s="48">
        <f t="shared" ca="1" si="104"/>
        <v>0.66728638742998303</v>
      </c>
      <c r="C883" s="49">
        <f ca="1">RANDBETWEEN(0,VLOOKUP($B883,IBusJSQ!$E$6:$G$24,3,TRUE))</f>
        <v>10</v>
      </c>
      <c r="D883" s="44">
        <f ca="1">RANDBETWEEN(0,VLOOKUP($B883,ItrainJSQ!$F$5:$G$9,2,TRUE))</f>
        <v>4</v>
      </c>
      <c r="E883" s="44" t="e">
        <f ca="1">RANDBETWEEN(0,VLOOKUP($B883,ItrainNP!$G$11:$G$16,2,TRUE))</f>
        <v>#N/A</v>
      </c>
      <c r="F883" s="44">
        <f t="shared" ca="1" si="105"/>
        <v>25</v>
      </c>
      <c r="G883" s="44">
        <f t="shared" ca="1" si="106"/>
        <v>8</v>
      </c>
      <c r="H883" s="44">
        <f t="shared" ca="1" si="107"/>
        <v>4</v>
      </c>
      <c r="I883" s="50">
        <f t="shared" ca="1" si="108"/>
        <v>0.69159194298553861</v>
      </c>
      <c r="J883" s="50" t="e">
        <f t="shared" ca="1" si="109"/>
        <v>#N/A</v>
      </c>
      <c r="K883" s="52">
        <f t="shared" ca="1" si="110"/>
        <v>35.000000000000036</v>
      </c>
      <c r="L883" s="52" t="e">
        <f t="shared" ca="1" si="111"/>
        <v>#N/A</v>
      </c>
      <c r="M883" s="44">
        <f ca="1">AVERAGE($K$4:K883)</f>
        <v>31.925000000000004</v>
      </c>
      <c r="N883" s="44">
        <f ca="1">M883 + 1.96 * _xlfn.STDEV.P($M$4:M883)/SQRT(COUNT($M$4:M883))</f>
        <v>31.947911396341041</v>
      </c>
      <c r="O883" s="44">
        <f ca="1">M883 - 1.96 * _xlfn.STDEV.P($M$4:M883)/SQRT(COUNT($M$4:M883))</f>
        <v>31.902088603658967</v>
      </c>
      <c r="P883" s="44" t="e">
        <f ca="1">AVERAGE($L$4:L883)</f>
        <v>#N/A</v>
      </c>
      <c r="Q883" s="44" t="e">
        <f ca="1">P883 + 1.96 * _xlfn.STDEV.P($P$4:P883)/SQRT(COUNT($P$4:P883))</f>
        <v>#N/A</v>
      </c>
      <c r="R883" s="44" t="e">
        <f ca="1">P883 - 1.96 * _xlfn.STDEV.P($P$4:P883)/SQRT(COUNT($P$4:P883))</f>
        <v>#N/A</v>
      </c>
    </row>
    <row r="884" spans="1:18" ht="14.5" x14ac:dyDescent="0.35">
      <c r="A884" s="47">
        <v>881</v>
      </c>
      <c r="B884" s="48">
        <f t="shared" ca="1" si="104"/>
        <v>0.34648536258366036</v>
      </c>
      <c r="C884" s="49">
        <f ca="1">RANDBETWEEN(0,VLOOKUP($B884,IBusJSQ!$E$6:$G$24,3,TRUE))</f>
        <v>0</v>
      </c>
      <c r="D884" s="44">
        <f ca="1">RANDBETWEEN(0,VLOOKUP($B884,ItrainJSQ!$F$5:$G$9,2,TRUE))</f>
        <v>3</v>
      </c>
      <c r="E884" s="44" t="e">
        <f ca="1">RANDBETWEEN(0,VLOOKUP($B884,ItrainNP!$G$11:$G$16,2,TRUE))</f>
        <v>#N/A</v>
      </c>
      <c r="F884" s="44">
        <f t="shared" ca="1" si="105"/>
        <v>26</v>
      </c>
      <c r="G884" s="44">
        <f t="shared" ca="1" si="106"/>
        <v>8</v>
      </c>
      <c r="H884" s="44">
        <f t="shared" ca="1" si="107"/>
        <v>5</v>
      </c>
      <c r="I884" s="50">
        <f t="shared" ca="1" si="108"/>
        <v>0.36454091813921591</v>
      </c>
      <c r="J884" s="50" t="e">
        <f t="shared" ca="1" si="109"/>
        <v>#N/A</v>
      </c>
      <c r="K884" s="52">
        <f t="shared" ca="1" si="110"/>
        <v>25.999999999999986</v>
      </c>
      <c r="L884" s="52" t="e">
        <f t="shared" ca="1" si="111"/>
        <v>#N/A</v>
      </c>
      <c r="M884" s="44">
        <f ca="1">AVERAGE($K$4:K884)</f>
        <v>31.918274687854716</v>
      </c>
      <c r="N884" s="44">
        <f ca="1">M884 + 1.96 * _xlfn.STDEV.P($M$4:M884)/SQRT(COUNT($M$4:M884))</f>
        <v>31.941168285921332</v>
      </c>
      <c r="O884" s="44">
        <f ca="1">M884 - 1.96 * _xlfn.STDEV.P($M$4:M884)/SQRT(COUNT($M$4:M884))</f>
        <v>31.895381089788099</v>
      </c>
      <c r="P884" s="44" t="e">
        <f ca="1">AVERAGE($L$4:L884)</f>
        <v>#N/A</v>
      </c>
      <c r="Q884" s="44" t="e">
        <f ca="1">P884 + 1.96 * _xlfn.STDEV.P($P$4:P884)/SQRT(COUNT($P$4:P884))</f>
        <v>#N/A</v>
      </c>
      <c r="R884" s="44" t="e">
        <f ca="1">P884 - 1.96 * _xlfn.STDEV.P($P$4:P884)/SQRT(COUNT($P$4:P884))</f>
        <v>#N/A</v>
      </c>
    </row>
    <row r="885" spans="1:18" ht="14.5" x14ac:dyDescent="0.35">
      <c r="A885" s="47">
        <v>882</v>
      </c>
      <c r="B885" s="48">
        <f t="shared" ca="1" si="104"/>
        <v>0.79737791730844454</v>
      </c>
      <c r="C885" s="49">
        <f ca="1">RANDBETWEEN(0,VLOOKUP($B885,IBusJSQ!$E$6:$G$24,3,TRUE))</f>
        <v>1</v>
      </c>
      <c r="D885" s="44">
        <f ca="1">RANDBETWEEN(0,VLOOKUP($B885,ItrainJSQ!$F$5:$G$9,2,TRUE))</f>
        <v>12247</v>
      </c>
      <c r="E885" s="44" t="e">
        <f ca="1">RANDBETWEEN(0,VLOOKUP($B885,ItrainNP!$G$11:$G$16,2,TRUE))</f>
        <v>#N/A</v>
      </c>
      <c r="F885" s="44">
        <f t="shared" ca="1" si="105"/>
        <v>29</v>
      </c>
      <c r="G885" s="44">
        <f t="shared" ca="1" si="106"/>
        <v>7</v>
      </c>
      <c r="H885" s="44">
        <f t="shared" ca="1" si="107"/>
        <v>4</v>
      </c>
      <c r="I885" s="50">
        <f t="shared" ca="1" si="108"/>
        <v>0.81821125064177791</v>
      </c>
      <c r="J885" s="50" t="e">
        <f t="shared" ca="1" si="109"/>
        <v>#N/A</v>
      </c>
      <c r="K885" s="52">
        <f t="shared" ca="1" si="110"/>
        <v>30.000000000000053</v>
      </c>
      <c r="L885" s="52" t="e">
        <f t="shared" ca="1" si="111"/>
        <v>#N/A</v>
      </c>
      <c r="M885" s="44">
        <f ca="1">AVERAGE($K$4:K885)</f>
        <v>31.916099773242635</v>
      </c>
      <c r="N885" s="44">
        <f ca="1">M885 + 1.96 * _xlfn.STDEV.P($M$4:M885)/SQRT(COUNT($M$4:M885))</f>
        <v>31.938975721526646</v>
      </c>
      <c r="O885" s="44">
        <f ca="1">M885 - 1.96 * _xlfn.STDEV.P($M$4:M885)/SQRT(COUNT($M$4:M885))</f>
        <v>31.893223824958625</v>
      </c>
      <c r="P885" s="44" t="e">
        <f ca="1">AVERAGE($L$4:L885)</f>
        <v>#N/A</v>
      </c>
      <c r="Q885" s="44" t="e">
        <f ca="1">P885 + 1.96 * _xlfn.STDEV.P($P$4:P885)/SQRT(COUNT($P$4:P885))</f>
        <v>#N/A</v>
      </c>
      <c r="R885" s="44" t="e">
        <f ca="1">P885 - 1.96 * _xlfn.STDEV.P($P$4:P885)/SQRT(COUNT($P$4:P885))</f>
        <v>#N/A</v>
      </c>
    </row>
    <row r="886" spans="1:18" ht="14.5" x14ac:dyDescent="0.35">
      <c r="A886" s="47">
        <v>883</v>
      </c>
      <c r="B886" s="48">
        <f t="shared" ca="1" si="104"/>
        <v>0.45614950805077303</v>
      </c>
      <c r="C886" s="49">
        <f ca="1">RANDBETWEEN(0,VLOOKUP($B886,IBusJSQ!$E$6:$G$24,3,TRUE))</f>
        <v>3</v>
      </c>
      <c r="D886" s="44">
        <f ca="1">RANDBETWEEN(0,VLOOKUP($B886,ItrainJSQ!$F$5:$G$9,2,TRUE))</f>
        <v>1</v>
      </c>
      <c r="E886" s="44" t="e">
        <f ca="1">RANDBETWEEN(0,VLOOKUP($B886,ItrainNP!$G$11:$G$16,2,TRUE))</f>
        <v>#N/A</v>
      </c>
      <c r="F886" s="44">
        <f t="shared" ca="1" si="105"/>
        <v>28</v>
      </c>
      <c r="G886" s="44">
        <f t="shared" ca="1" si="106"/>
        <v>7</v>
      </c>
      <c r="H886" s="44">
        <f t="shared" ca="1" si="107"/>
        <v>5</v>
      </c>
      <c r="I886" s="50">
        <f t="shared" ca="1" si="108"/>
        <v>0.47767728582855079</v>
      </c>
      <c r="J886" s="50" t="e">
        <f t="shared" ca="1" si="109"/>
        <v>#N/A</v>
      </c>
      <c r="K886" s="52">
        <f t="shared" ca="1" si="110"/>
        <v>30.999999999999972</v>
      </c>
      <c r="L886" s="52" t="e">
        <f t="shared" ca="1" si="111"/>
        <v>#N/A</v>
      </c>
      <c r="M886" s="44">
        <f ca="1">AVERAGE($K$4:K886)</f>
        <v>31.915062287655722</v>
      </c>
      <c r="N886" s="44">
        <f ca="1">M886 + 1.96 * _xlfn.STDEV.P($M$4:M886)/SQRT(COUNT($M$4:M886))</f>
        <v>31.937920666382031</v>
      </c>
      <c r="O886" s="44">
        <f ca="1">M886 - 1.96 * _xlfn.STDEV.P($M$4:M886)/SQRT(COUNT($M$4:M886))</f>
        <v>31.892203908929414</v>
      </c>
      <c r="P886" s="44" t="e">
        <f ca="1">AVERAGE($L$4:L886)</f>
        <v>#N/A</v>
      </c>
      <c r="Q886" s="44" t="e">
        <f ca="1">P886 + 1.96 * _xlfn.STDEV.P($P$4:P886)/SQRT(COUNT($P$4:P886))</f>
        <v>#N/A</v>
      </c>
      <c r="R886" s="44" t="e">
        <f ca="1">P886 - 1.96 * _xlfn.STDEV.P($P$4:P886)/SQRT(COUNT($P$4:P886))</f>
        <v>#N/A</v>
      </c>
    </row>
    <row r="887" spans="1:18" ht="14.5" x14ac:dyDescent="0.35">
      <c r="A887" s="47">
        <v>884</v>
      </c>
      <c r="B887" s="48">
        <f t="shared" ca="1" si="104"/>
        <v>0.8802337660295958</v>
      </c>
      <c r="C887" s="49">
        <f ca="1">RANDBETWEEN(0,VLOOKUP($B887,IBusJSQ!$E$6:$G$24,3,TRUE))</f>
        <v>5</v>
      </c>
      <c r="D887" s="44">
        <f ca="1">RANDBETWEEN(0,VLOOKUP($B887,ItrainJSQ!$F$5:$G$9,2,TRUE))</f>
        <v>15295</v>
      </c>
      <c r="E887" s="44" t="e">
        <f ca="1">RANDBETWEEN(0,VLOOKUP($B887,ItrainNP!$G$11:$G$16,2,TRUE))</f>
        <v>#N/A</v>
      </c>
      <c r="F887" s="44">
        <f t="shared" ca="1" si="105"/>
        <v>28</v>
      </c>
      <c r="G887" s="44">
        <f t="shared" ca="1" si="106"/>
        <v>8</v>
      </c>
      <c r="H887" s="44">
        <f t="shared" ca="1" si="107"/>
        <v>4</v>
      </c>
      <c r="I887" s="50">
        <f t="shared" ca="1" si="108"/>
        <v>0.9031504326962625</v>
      </c>
      <c r="J887" s="50" t="e">
        <f t="shared" ca="1" si="109"/>
        <v>#N/A</v>
      </c>
      <c r="K887" s="52">
        <f t="shared" ca="1" si="110"/>
        <v>33.000000000000043</v>
      </c>
      <c r="L887" s="52" t="e">
        <f t="shared" ca="1" si="111"/>
        <v>#N/A</v>
      </c>
      <c r="M887" s="44">
        <f ca="1">AVERAGE($K$4:K887)</f>
        <v>31.916289592760187</v>
      </c>
      <c r="N887" s="44">
        <f ca="1">M887 + 1.96 * _xlfn.STDEV.P($M$4:M887)/SQRT(COUNT($M$4:M887))</f>
        <v>31.939130346634183</v>
      </c>
      <c r="O887" s="44">
        <f ca="1">M887 - 1.96 * _xlfn.STDEV.P($M$4:M887)/SQRT(COUNT($M$4:M887))</f>
        <v>31.89344883888619</v>
      </c>
      <c r="P887" s="44" t="e">
        <f ca="1">AVERAGE($L$4:L887)</f>
        <v>#N/A</v>
      </c>
      <c r="Q887" s="44" t="e">
        <f ca="1">P887 + 1.96 * _xlfn.STDEV.P($P$4:P887)/SQRT(COUNT($P$4:P887))</f>
        <v>#N/A</v>
      </c>
      <c r="R887" s="44" t="e">
        <f ca="1">P887 - 1.96 * _xlfn.STDEV.P($P$4:P887)/SQRT(COUNT($P$4:P887))</f>
        <v>#N/A</v>
      </c>
    </row>
    <row r="888" spans="1:18" ht="14.5" x14ac:dyDescent="0.35">
      <c r="A888" s="47">
        <v>885</v>
      </c>
      <c r="B888" s="48">
        <f t="shared" ca="1" si="104"/>
        <v>0.66627604689463882</v>
      </c>
      <c r="C888" s="49">
        <f ca="1">RANDBETWEEN(0,VLOOKUP($B888,IBusJSQ!$E$6:$G$24,3,TRUE))</f>
        <v>2</v>
      </c>
      <c r="D888" s="44">
        <f ca="1">RANDBETWEEN(0,VLOOKUP($B888,ItrainJSQ!$F$5:$G$9,2,TRUE))</f>
        <v>1</v>
      </c>
      <c r="E888" s="44" t="e">
        <f ca="1">RANDBETWEEN(0,VLOOKUP($B888,ItrainNP!$G$11:$G$16,2,TRUE))</f>
        <v>#N/A</v>
      </c>
      <c r="F888" s="44">
        <f t="shared" ca="1" si="105"/>
        <v>24</v>
      </c>
      <c r="G888" s="44">
        <f t="shared" ca="1" si="106"/>
        <v>7</v>
      </c>
      <c r="H888" s="44">
        <f t="shared" ca="1" si="107"/>
        <v>4</v>
      </c>
      <c r="I888" s="50">
        <f t="shared" ca="1" si="108"/>
        <v>0.68433160245019442</v>
      </c>
      <c r="J888" s="50" t="e">
        <f t="shared" ca="1" si="109"/>
        <v>#N/A</v>
      </c>
      <c r="K888" s="52">
        <f t="shared" ca="1" si="110"/>
        <v>26.000000000000068</v>
      </c>
      <c r="L888" s="52" t="e">
        <f t="shared" ca="1" si="111"/>
        <v>#N/A</v>
      </c>
      <c r="M888" s="44">
        <f ca="1">AVERAGE($K$4:K888)</f>
        <v>31.909604519774014</v>
      </c>
      <c r="N888" s="44">
        <f ca="1">M888 + 1.96 * _xlfn.STDEV.P($M$4:M888)/SQRT(COUNT($M$4:M888))</f>
        <v>31.932428068548862</v>
      </c>
      <c r="O888" s="44">
        <f ca="1">M888 - 1.96 * _xlfn.STDEV.P($M$4:M888)/SQRT(COUNT($M$4:M888))</f>
        <v>31.886780970999165</v>
      </c>
      <c r="P888" s="44" t="e">
        <f ca="1">AVERAGE($L$4:L888)</f>
        <v>#N/A</v>
      </c>
      <c r="Q888" s="44" t="e">
        <f ca="1">P888 + 1.96 * _xlfn.STDEV.P($P$4:P888)/SQRT(COUNT($P$4:P888))</f>
        <v>#N/A</v>
      </c>
      <c r="R888" s="44" t="e">
        <f ca="1">P888 - 1.96 * _xlfn.STDEV.P($P$4:P888)/SQRT(COUNT($P$4:P888))</f>
        <v>#N/A</v>
      </c>
    </row>
    <row r="889" spans="1:18" ht="14.5" x14ac:dyDescent="0.35">
      <c r="A889" s="47">
        <v>886</v>
      </c>
      <c r="B889" s="48">
        <f t="shared" ca="1" si="104"/>
        <v>0.72061805738332141</v>
      </c>
      <c r="C889" s="49">
        <f ca="1">RANDBETWEEN(0,VLOOKUP($B889,IBusJSQ!$E$6:$G$24,3,TRUE))</f>
        <v>1</v>
      </c>
      <c r="D889" s="44">
        <f ca="1">RANDBETWEEN(0,VLOOKUP($B889,ItrainJSQ!$F$5:$G$9,2,TRUE))</f>
        <v>18077</v>
      </c>
      <c r="E889" s="44" t="e">
        <f ca="1">RANDBETWEEN(0,VLOOKUP($B889,ItrainNP!$G$11:$G$16,2,TRUE))</f>
        <v>#N/A</v>
      </c>
      <c r="F889" s="44">
        <f t="shared" ca="1" si="105"/>
        <v>27</v>
      </c>
      <c r="G889" s="44">
        <f t="shared" ca="1" si="106"/>
        <v>8</v>
      </c>
      <c r="H889" s="44">
        <f t="shared" ca="1" si="107"/>
        <v>4</v>
      </c>
      <c r="I889" s="50">
        <f t="shared" ca="1" si="108"/>
        <v>0.7400625018277659</v>
      </c>
      <c r="J889" s="50" t="e">
        <f t="shared" ca="1" si="109"/>
        <v>#N/A</v>
      </c>
      <c r="K889" s="52">
        <f t="shared" ca="1" si="110"/>
        <v>28.00000000000006</v>
      </c>
      <c r="L889" s="52" t="e">
        <f t="shared" ca="1" si="111"/>
        <v>#N/A</v>
      </c>
      <c r="M889" s="44">
        <f ca="1">AVERAGE($K$4:K889)</f>
        <v>31.905191873589168</v>
      </c>
      <c r="N889" s="44">
        <f ca="1">M889 + 1.96 * _xlfn.STDEV.P($M$4:M889)/SQRT(COUNT($M$4:M889))</f>
        <v>31.927998503013168</v>
      </c>
      <c r="O889" s="44">
        <f ca="1">M889 - 1.96 * _xlfn.STDEV.P($M$4:M889)/SQRT(COUNT($M$4:M889))</f>
        <v>31.882385244165167</v>
      </c>
      <c r="P889" s="44" t="e">
        <f ca="1">AVERAGE($L$4:L889)</f>
        <v>#N/A</v>
      </c>
      <c r="Q889" s="44" t="e">
        <f ca="1">P889 + 1.96 * _xlfn.STDEV.P($P$4:P889)/SQRT(COUNT($P$4:P889))</f>
        <v>#N/A</v>
      </c>
      <c r="R889" s="44" t="e">
        <f ca="1">P889 - 1.96 * _xlfn.STDEV.P($P$4:P889)/SQRT(COUNT($P$4:P889))</f>
        <v>#N/A</v>
      </c>
    </row>
    <row r="890" spans="1:18" ht="14.5" x14ac:dyDescent="0.35">
      <c r="A890" s="47">
        <v>887</v>
      </c>
      <c r="B890" s="48">
        <f t="shared" ca="1" si="104"/>
        <v>0.59864634477317247</v>
      </c>
      <c r="C890" s="49">
        <f ca="1">RANDBETWEEN(0,VLOOKUP($B890,IBusJSQ!$E$6:$G$24,3,TRUE))</f>
        <v>10</v>
      </c>
      <c r="D890" s="44">
        <f ca="1">RANDBETWEEN(0,VLOOKUP($B890,ItrainJSQ!$F$5:$G$9,2,TRUE))</f>
        <v>3</v>
      </c>
      <c r="E890" s="44" t="e">
        <f ca="1">RANDBETWEEN(0,VLOOKUP($B890,ItrainNP!$G$11:$G$16,2,TRUE))</f>
        <v>#N/A</v>
      </c>
      <c r="F890" s="44">
        <f t="shared" ca="1" si="105"/>
        <v>27</v>
      </c>
      <c r="G890" s="44">
        <f t="shared" ca="1" si="106"/>
        <v>8</v>
      </c>
      <c r="H890" s="44">
        <f t="shared" ca="1" si="107"/>
        <v>5</v>
      </c>
      <c r="I890" s="50">
        <f t="shared" ca="1" si="108"/>
        <v>0.62434078921761693</v>
      </c>
      <c r="J890" s="50" t="e">
        <f t="shared" ca="1" si="109"/>
        <v>#N/A</v>
      </c>
      <c r="K890" s="52">
        <f t="shared" ca="1" si="110"/>
        <v>37.000000000000028</v>
      </c>
      <c r="L890" s="52" t="e">
        <f t="shared" ca="1" si="111"/>
        <v>#N/A</v>
      </c>
      <c r="M890" s="44">
        <f ca="1">AVERAGE($K$4:K890)</f>
        <v>31.910935738444199</v>
      </c>
      <c r="N890" s="44">
        <f ca="1">M890 + 1.96 * _xlfn.STDEV.P($M$4:M890)/SQRT(COUNT($M$4:M890))</f>
        <v>31.933725114239113</v>
      </c>
      <c r="O890" s="44">
        <f ca="1">M890 - 1.96 * _xlfn.STDEV.P($M$4:M890)/SQRT(COUNT($M$4:M890))</f>
        <v>31.888146362649284</v>
      </c>
      <c r="P890" s="44" t="e">
        <f ca="1">AVERAGE($L$4:L890)</f>
        <v>#N/A</v>
      </c>
      <c r="Q890" s="44" t="e">
        <f ca="1">P890 + 1.96 * _xlfn.STDEV.P($P$4:P890)/SQRT(COUNT($P$4:P890))</f>
        <v>#N/A</v>
      </c>
      <c r="R890" s="44" t="e">
        <f ca="1">P890 - 1.96 * _xlfn.STDEV.P($P$4:P890)/SQRT(COUNT($P$4:P890))</f>
        <v>#N/A</v>
      </c>
    </row>
    <row r="891" spans="1:18" ht="14.5" x14ac:dyDescent="0.35">
      <c r="A891" s="47">
        <v>888</v>
      </c>
      <c r="B891" s="48">
        <f t="shared" ca="1" si="104"/>
        <v>0.7990107655756542</v>
      </c>
      <c r="C891" s="49">
        <f ca="1">RANDBETWEEN(0,VLOOKUP($B891,IBusJSQ!$E$6:$G$24,3,TRUE))</f>
        <v>0</v>
      </c>
      <c r="D891" s="44">
        <f ca="1">RANDBETWEEN(0,VLOOKUP($B891,ItrainJSQ!$F$5:$G$9,2,TRUE))</f>
        <v>22163</v>
      </c>
      <c r="E891" s="44" t="e">
        <f ca="1">RANDBETWEEN(0,VLOOKUP($B891,ItrainNP!$G$11:$G$16,2,TRUE))</f>
        <v>#N/A</v>
      </c>
      <c r="F891" s="44">
        <f t="shared" ca="1" si="105"/>
        <v>27</v>
      </c>
      <c r="G891" s="44">
        <f t="shared" ca="1" si="106"/>
        <v>8</v>
      </c>
      <c r="H891" s="44">
        <f t="shared" ca="1" si="107"/>
        <v>4</v>
      </c>
      <c r="I891" s="50">
        <f t="shared" ca="1" si="108"/>
        <v>0.81776076557565425</v>
      </c>
      <c r="J891" s="50" t="e">
        <f t="shared" ca="1" si="109"/>
        <v>#N/A</v>
      </c>
      <c r="K891" s="52">
        <f t="shared" ca="1" si="110"/>
        <v>27.000000000000064</v>
      </c>
      <c r="L891" s="52" t="e">
        <f t="shared" ca="1" si="111"/>
        <v>#N/A</v>
      </c>
      <c r="M891" s="44">
        <f ca="1">AVERAGE($K$4:K891)</f>
        <v>31.905405405405411</v>
      </c>
      <c r="N891" s="44">
        <f ca="1">M891 + 1.96 * _xlfn.STDEV.P($M$4:M891)/SQRT(COUNT($M$4:M891))</f>
        <v>31.928177879401929</v>
      </c>
      <c r="O891" s="44">
        <f ca="1">M891 - 1.96 * _xlfn.STDEV.P($M$4:M891)/SQRT(COUNT($M$4:M891))</f>
        <v>31.882632931408892</v>
      </c>
      <c r="P891" s="44" t="e">
        <f ca="1">AVERAGE($L$4:L891)</f>
        <v>#N/A</v>
      </c>
      <c r="Q891" s="44" t="e">
        <f ca="1">P891 + 1.96 * _xlfn.STDEV.P($P$4:P891)/SQRT(COUNT($P$4:P891))</f>
        <v>#N/A</v>
      </c>
      <c r="R891" s="44" t="e">
        <f ca="1">P891 - 1.96 * _xlfn.STDEV.P($P$4:P891)/SQRT(COUNT($P$4:P891))</f>
        <v>#N/A</v>
      </c>
    </row>
    <row r="892" spans="1:18" ht="14.5" x14ac:dyDescent="0.35">
      <c r="A892" s="47">
        <v>889</v>
      </c>
      <c r="B892" s="48">
        <f t="shared" ca="1" si="104"/>
        <v>0.80414323469721838</v>
      </c>
      <c r="C892" s="49">
        <f ca="1">RANDBETWEEN(0,VLOOKUP($B892,IBusJSQ!$E$6:$G$24,3,TRUE))</f>
        <v>6</v>
      </c>
      <c r="D892" s="44">
        <f ca="1">RANDBETWEEN(0,VLOOKUP($B892,ItrainJSQ!$F$5:$G$9,2,TRUE))</f>
        <v>24521</v>
      </c>
      <c r="E892" s="44" t="e">
        <f ca="1">RANDBETWEEN(0,VLOOKUP($B892,ItrainNP!$G$11:$G$16,2,TRUE))</f>
        <v>#N/A</v>
      </c>
      <c r="F892" s="44">
        <f t="shared" ca="1" si="105"/>
        <v>27</v>
      </c>
      <c r="G892" s="44">
        <f t="shared" ca="1" si="106"/>
        <v>8</v>
      </c>
      <c r="H892" s="44">
        <f t="shared" ca="1" si="107"/>
        <v>4</v>
      </c>
      <c r="I892" s="50">
        <f t="shared" ca="1" si="108"/>
        <v>0.82705990136388507</v>
      </c>
      <c r="J892" s="50" t="e">
        <f t="shared" ca="1" si="109"/>
        <v>#N/A</v>
      </c>
      <c r="K892" s="52">
        <f t="shared" ca="1" si="110"/>
        <v>33.000000000000043</v>
      </c>
      <c r="L892" s="52" t="e">
        <f t="shared" ca="1" si="111"/>
        <v>#N/A</v>
      </c>
      <c r="M892" s="44">
        <f ca="1">AVERAGE($K$4:K892)</f>
        <v>31.906636670416201</v>
      </c>
      <c r="N892" s="44">
        <f ca="1">M892 + 1.96 * _xlfn.STDEV.P($M$4:M892)/SQRT(COUNT($M$4:M892))</f>
        <v>31.929392182615402</v>
      </c>
      <c r="O892" s="44">
        <f ca="1">M892 - 1.96 * _xlfn.STDEV.P($M$4:M892)/SQRT(COUNT($M$4:M892))</f>
        <v>31.883881158217001</v>
      </c>
      <c r="P892" s="44" t="e">
        <f ca="1">AVERAGE($L$4:L892)</f>
        <v>#N/A</v>
      </c>
      <c r="Q892" s="44" t="e">
        <f ca="1">P892 + 1.96 * _xlfn.STDEV.P($P$4:P892)/SQRT(COUNT($P$4:P892))</f>
        <v>#N/A</v>
      </c>
      <c r="R892" s="44" t="e">
        <f ca="1">P892 - 1.96 * _xlfn.STDEV.P($P$4:P892)/SQRT(COUNT($P$4:P892))</f>
        <v>#N/A</v>
      </c>
    </row>
    <row r="893" spans="1:18" ht="14.5" x14ac:dyDescent="0.35">
      <c r="A893" s="47">
        <v>890</v>
      </c>
      <c r="B893" s="48">
        <f t="shared" ca="1" si="104"/>
        <v>0.8492869392783331</v>
      </c>
      <c r="C893" s="49">
        <f ca="1">RANDBETWEEN(0,VLOOKUP($B893,IBusJSQ!$E$6:$G$24,3,TRUE))</f>
        <v>4</v>
      </c>
      <c r="D893" s="44">
        <f ca="1">RANDBETWEEN(0,VLOOKUP($B893,ItrainJSQ!$F$5:$G$9,2,TRUE))</f>
        <v>41674</v>
      </c>
      <c r="E893" s="44" t="e">
        <f ca="1">RANDBETWEEN(0,VLOOKUP($B893,ItrainNP!$G$11:$G$16,2,TRUE))</f>
        <v>#N/A</v>
      </c>
      <c r="F893" s="44">
        <f t="shared" ca="1" si="105"/>
        <v>27</v>
      </c>
      <c r="G893" s="44">
        <f t="shared" ca="1" si="106"/>
        <v>7</v>
      </c>
      <c r="H893" s="44">
        <f t="shared" ca="1" si="107"/>
        <v>5</v>
      </c>
      <c r="I893" s="50">
        <f t="shared" ca="1" si="108"/>
        <v>0.87081471705611091</v>
      </c>
      <c r="J893" s="50" t="e">
        <f t="shared" ca="1" si="109"/>
        <v>#N/A</v>
      </c>
      <c r="K893" s="52">
        <f t="shared" ca="1" si="110"/>
        <v>31.00000000000005</v>
      </c>
      <c r="L893" s="52" t="e">
        <f t="shared" ca="1" si="111"/>
        <v>#N/A</v>
      </c>
      <c r="M893" s="44">
        <f ca="1">AVERAGE($K$4:K893)</f>
        <v>31.905617977528095</v>
      </c>
      <c r="N893" s="44">
        <f ca="1">M893 + 1.96 * _xlfn.STDEV.P($M$4:M893)/SQRT(COUNT($M$4:M893))</f>
        <v>31.928356605194139</v>
      </c>
      <c r="O893" s="44">
        <f ca="1">M893 - 1.96 * _xlfn.STDEV.P($M$4:M893)/SQRT(COUNT($M$4:M893))</f>
        <v>31.882879349862051</v>
      </c>
      <c r="P893" s="44" t="e">
        <f ca="1">AVERAGE($L$4:L893)</f>
        <v>#N/A</v>
      </c>
      <c r="Q893" s="44" t="e">
        <f ca="1">P893 + 1.96 * _xlfn.STDEV.P($P$4:P893)/SQRT(COUNT($P$4:P893))</f>
        <v>#N/A</v>
      </c>
      <c r="R893" s="44" t="e">
        <f ca="1">P893 - 1.96 * _xlfn.STDEV.P($P$4:P893)/SQRT(COUNT($P$4:P893))</f>
        <v>#N/A</v>
      </c>
    </row>
    <row r="894" spans="1:18" ht="14.5" x14ac:dyDescent="0.35">
      <c r="A894" s="47">
        <v>891</v>
      </c>
      <c r="B894" s="48">
        <f t="shared" ca="1" si="104"/>
        <v>0.63111160856823678</v>
      </c>
      <c r="C894" s="49">
        <f ca="1">RANDBETWEEN(0,VLOOKUP($B894,IBusJSQ!$E$6:$G$24,3,TRUE))</f>
        <v>5</v>
      </c>
      <c r="D894" s="44">
        <f ca="1">RANDBETWEEN(0,VLOOKUP($B894,ItrainJSQ!$F$5:$G$9,2,TRUE))</f>
        <v>2</v>
      </c>
      <c r="E894" s="44" t="e">
        <f ca="1">RANDBETWEEN(0,VLOOKUP($B894,ItrainNP!$G$11:$G$16,2,TRUE))</f>
        <v>#N/A</v>
      </c>
      <c r="F894" s="44">
        <f t="shared" ca="1" si="105"/>
        <v>27</v>
      </c>
      <c r="G894" s="44">
        <f t="shared" ca="1" si="106"/>
        <v>7</v>
      </c>
      <c r="H894" s="44">
        <f t="shared" ca="1" si="107"/>
        <v>5</v>
      </c>
      <c r="I894" s="50">
        <f t="shared" ca="1" si="108"/>
        <v>0.65333383079045904</v>
      </c>
      <c r="J894" s="50" t="e">
        <f t="shared" ca="1" si="109"/>
        <v>#N/A</v>
      </c>
      <c r="K894" s="52">
        <f t="shared" ca="1" si="110"/>
        <v>32.000000000000043</v>
      </c>
      <c r="L894" s="52" t="e">
        <f t="shared" ca="1" si="111"/>
        <v>#N/A</v>
      </c>
      <c r="M894" s="44">
        <f ca="1">AVERAGE($K$4:K894)</f>
        <v>31.90572390572391</v>
      </c>
      <c r="N894" s="44">
        <f ca="1">M894 + 1.96 * _xlfn.STDEV.P($M$4:M894)/SQRT(COUNT($M$4:M894))</f>
        <v>31.928445657562786</v>
      </c>
      <c r="O894" s="44">
        <f ca="1">M894 - 1.96 * _xlfn.STDEV.P($M$4:M894)/SQRT(COUNT($M$4:M894))</f>
        <v>31.883002153885034</v>
      </c>
      <c r="P894" s="44" t="e">
        <f ca="1">AVERAGE($L$4:L894)</f>
        <v>#N/A</v>
      </c>
      <c r="Q894" s="44" t="e">
        <f ca="1">P894 + 1.96 * _xlfn.STDEV.P($P$4:P894)/SQRT(COUNT($P$4:P894))</f>
        <v>#N/A</v>
      </c>
      <c r="R894" s="44" t="e">
        <f ca="1">P894 - 1.96 * _xlfn.STDEV.P($P$4:P894)/SQRT(COUNT($P$4:P894))</f>
        <v>#N/A</v>
      </c>
    </row>
    <row r="895" spans="1:18" ht="14.5" x14ac:dyDescent="0.35">
      <c r="A895" s="47">
        <v>892</v>
      </c>
      <c r="B895" s="48">
        <f t="shared" ca="1" si="104"/>
        <v>0.90804231581765449</v>
      </c>
      <c r="C895" s="49">
        <f ca="1">RANDBETWEEN(0,VLOOKUP($B895,IBusJSQ!$E$6:$G$24,3,TRUE))</f>
        <v>5</v>
      </c>
      <c r="D895" s="44">
        <f ca="1">RANDBETWEEN(0,VLOOKUP($B895,ItrainJSQ!$F$5:$G$9,2,TRUE))</f>
        <v>17034</v>
      </c>
      <c r="E895" s="44" t="e">
        <f ca="1">RANDBETWEEN(0,VLOOKUP($B895,ItrainNP!$G$11:$G$16,2,TRUE))</f>
        <v>#N/A</v>
      </c>
      <c r="F895" s="44">
        <f t="shared" ca="1" si="105"/>
        <v>28</v>
      </c>
      <c r="G895" s="44">
        <f t="shared" ca="1" si="106"/>
        <v>7</v>
      </c>
      <c r="H895" s="44">
        <f t="shared" ca="1" si="107"/>
        <v>5</v>
      </c>
      <c r="I895" s="50">
        <f t="shared" ca="1" si="108"/>
        <v>0.93095898248432118</v>
      </c>
      <c r="J895" s="50" t="e">
        <f t="shared" ca="1" si="109"/>
        <v>#N/A</v>
      </c>
      <c r="K895" s="52">
        <f t="shared" ca="1" si="110"/>
        <v>33.000000000000043</v>
      </c>
      <c r="L895" s="52" t="e">
        <f t="shared" ca="1" si="111"/>
        <v>#N/A</v>
      </c>
      <c r="M895" s="44">
        <f ca="1">AVERAGE($K$4:K895)</f>
        <v>31.906950672645745</v>
      </c>
      <c r="N895" s="44">
        <f ca="1">M895 + 1.96 * _xlfn.STDEV.P($M$4:M895)/SQRT(COUNT($M$4:M895))</f>
        <v>31.929655489825866</v>
      </c>
      <c r="O895" s="44">
        <f ca="1">M895 - 1.96 * _xlfn.STDEV.P($M$4:M895)/SQRT(COUNT($M$4:M895))</f>
        <v>31.884245855465625</v>
      </c>
      <c r="P895" s="44" t="e">
        <f ca="1">AVERAGE($L$4:L895)</f>
        <v>#N/A</v>
      </c>
      <c r="Q895" s="44" t="e">
        <f ca="1">P895 + 1.96 * _xlfn.STDEV.P($P$4:P895)/SQRT(COUNT($P$4:P895))</f>
        <v>#N/A</v>
      </c>
      <c r="R895" s="44" t="e">
        <f ca="1">P895 - 1.96 * _xlfn.STDEV.P($P$4:P895)/SQRT(COUNT($P$4:P895))</f>
        <v>#N/A</v>
      </c>
    </row>
    <row r="896" spans="1:18" ht="14.5" x14ac:dyDescent="0.35">
      <c r="A896" s="47">
        <v>893</v>
      </c>
      <c r="B896" s="48">
        <f t="shared" ca="1" si="104"/>
        <v>0.85623988762741998</v>
      </c>
      <c r="C896" s="49">
        <f ca="1">RANDBETWEEN(0,VLOOKUP($B896,IBusJSQ!$E$6:$G$24,3,TRUE))</f>
        <v>2</v>
      </c>
      <c r="D896" s="44">
        <f ca="1">RANDBETWEEN(0,VLOOKUP($B896,ItrainJSQ!$F$5:$G$9,2,TRUE))</f>
        <v>7625</v>
      </c>
      <c r="E896" s="44" t="e">
        <f ca="1">RANDBETWEEN(0,VLOOKUP($B896,ItrainNP!$G$11:$G$16,2,TRUE))</f>
        <v>#N/A</v>
      </c>
      <c r="F896" s="44">
        <f t="shared" ca="1" si="105"/>
        <v>27</v>
      </c>
      <c r="G896" s="44">
        <f t="shared" ca="1" si="106"/>
        <v>8</v>
      </c>
      <c r="H896" s="44">
        <f t="shared" ca="1" si="107"/>
        <v>4</v>
      </c>
      <c r="I896" s="50">
        <f t="shared" ca="1" si="108"/>
        <v>0.87637877651630891</v>
      </c>
      <c r="J896" s="50" t="e">
        <f t="shared" ca="1" si="109"/>
        <v>#N/A</v>
      </c>
      <c r="K896" s="52">
        <f t="shared" ca="1" si="110"/>
        <v>29.000000000000057</v>
      </c>
      <c r="L896" s="52" t="e">
        <f t="shared" ca="1" si="111"/>
        <v>#N/A</v>
      </c>
      <c r="M896" s="44">
        <f ca="1">AVERAGE($K$4:K896)</f>
        <v>31.903695408734606</v>
      </c>
      <c r="N896" s="44">
        <f ca="1">M896 + 1.96 * _xlfn.STDEV.P($M$4:M896)/SQRT(COUNT($M$4:M896))</f>
        <v>31.926383503531945</v>
      </c>
      <c r="O896" s="44">
        <f ca="1">M896 - 1.96 * _xlfn.STDEV.P($M$4:M896)/SQRT(COUNT($M$4:M896))</f>
        <v>31.881007313937268</v>
      </c>
      <c r="P896" s="44" t="e">
        <f ca="1">AVERAGE($L$4:L896)</f>
        <v>#N/A</v>
      </c>
      <c r="Q896" s="44" t="e">
        <f ca="1">P896 + 1.96 * _xlfn.STDEV.P($P$4:P896)/SQRT(COUNT($P$4:P896))</f>
        <v>#N/A</v>
      </c>
      <c r="R896" s="44" t="e">
        <f ca="1">P896 - 1.96 * _xlfn.STDEV.P($P$4:P896)/SQRT(COUNT($P$4:P896))</f>
        <v>#N/A</v>
      </c>
    </row>
    <row r="897" spans="1:18" ht="14.5" x14ac:dyDescent="0.35">
      <c r="A897" s="47">
        <v>894</v>
      </c>
      <c r="B897" s="48">
        <f t="shared" ca="1" si="104"/>
        <v>0.48524390565316089</v>
      </c>
      <c r="C897" s="49">
        <f ca="1">RANDBETWEEN(0,VLOOKUP($B897,IBusJSQ!$E$6:$G$24,3,TRUE))</f>
        <v>8</v>
      </c>
      <c r="D897" s="44">
        <f ca="1">RANDBETWEEN(0,VLOOKUP($B897,ItrainJSQ!$F$5:$G$9,2,TRUE))</f>
        <v>4</v>
      </c>
      <c r="E897" s="44" t="e">
        <f ca="1">RANDBETWEEN(0,VLOOKUP($B897,ItrainNP!$G$11:$G$16,2,TRUE))</f>
        <v>#N/A</v>
      </c>
      <c r="F897" s="44">
        <f t="shared" ca="1" si="105"/>
        <v>25</v>
      </c>
      <c r="G897" s="44">
        <f t="shared" ca="1" si="106"/>
        <v>7</v>
      </c>
      <c r="H897" s="44">
        <f t="shared" ca="1" si="107"/>
        <v>4</v>
      </c>
      <c r="I897" s="50">
        <f t="shared" ca="1" si="108"/>
        <v>0.50816057231982759</v>
      </c>
      <c r="J897" s="50" t="e">
        <f t="shared" ca="1" si="109"/>
        <v>#N/A</v>
      </c>
      <c r="K897" s="52">
        <f t="shared" ca="1" si="110"/>
        <v>33.000000000000043</v>
      </c>
      <c r="L897" s="52" t="e">
        <f t="shared" ca="1" si="111"/>
        <v>#N/A</v>
      </c>
      <c r="M897" s="44">
        <f ca="1">AVERAGE($K$4:K897)</f>
        <v>31.904921700223717</v>
      </c>
      <c r="N897" s="44">
        <f ca="1">M897 + 1.96 * _xlfn.STDEV.P($M$4:M897)/SQRT(COUNT($M$4:M897))</f>
        <v>31.927593013131499</v>
      </c>
      <c r="O897" s="44">
        <f ca="1">M897 - 1.96 * _xlfn.STDEV.P($M$4:M897)/SQRT(COUNT($M$4:M897))</f>
        <v>31.882250387315935</v>
      </c>
      <c r="P897" s="44" t="e">
        <f ca="1">AVERAGE($L$4:L897)</f>
        <v>#N/A</v>
      </c>
      <c r="Q897" s="44" t="e">
        <f ca="1">P897 + 1.96 * _xlfn.STDEV.P($P$4:P897)/SQRT(COUNT($P$4:P897))</f>
        <v>#N/A</v>
      </c>
      <c r="R897" s="44" t="e">
        <f ca="1">P897 - 1.96 * _xlfn.STDEV.P($P$4:P897)/SQRT(COUNT($P$4:P897))</f>
        <v>#N/A</v>
      </c>
    </row>
    <row r="898" spans="1:18" ht="14.5" x14ac:dyDescent="0.35">
      <c r="A898" s="47">
        <v>895</v>
      </c>
      <c r="B898" s="48">
        <f t="shared" ca="1" si="104"/>
        <v>0.68531049513530995</v>
      </c>
      <c r="C898" s="49">
        <f ca="1">RANDBETWEEN(0,VLOOKUP($B898,IBusJSQ!$E$6:$G$24,3,TRUE))</f>
        <v>9</v>
      </c>
      <c r="D898" s="44">
        <f ca="1">RANDBETWEEN(0,VLOOKUP($B898,ItrainJSQ!$F$5:$G$9,2,TRUE))</f>
        <v>1</v>
      </c>
      <c r="E898" s="44" t="e">
        <f ca="1">RANDBETWEEN(0,VLOOKUP($B898,ItrainNP!$G$11:$G$16,2,TRUE))</f>
        <v>#N/A</v>
      </c>
      <c r="F898" s="44">
        <f t="shared" ca="1" si="105"/>
        <v>25</v>
      </c>
      <c r="G898" s="44">
        <f t="shared" ca="1" si="106"/>
        <v>8</v>
      </c>
      <c r="H898" s="44">
        <f t="shared" ca="1" si="107"/>
        <v>4</v>
      </c>
      <c r="I898" s="50">
        <f t="shared" ca="1" si="108"/>
        <v>0.70892160624642109</v>
      </c>
      <c r="J898" s="50" t="e">
        <f t="shared" ca="1" si="109"/>
        <v>#N/A</v>
      </c>
      <c r="K898" s="52">
        <f t="shared" ca="1" si="110"/>
        <v>34.000000000000043</v>
      </c>
      <c r="L898" s="52" t="e">
        <f t="shared" ca="1" si="111"/>
        <v>#N/A</v>
      </c>
      <c r="M898" s="44">
        <f ca="1">AVERAGE($K$4:K898)</f>
        <v>31.907262569832405</v>
      </c>
      <c r="N898" s="44">
        <f ca="1">M898 + 1.96 * _xlfn.STDEV.P($M$4:M898)/SQRT(COUNT($M$4:M898))</f>
        <v>31.929916975632391</v>
      </c>
      <c r="O898" s="44">
        <f ca="1">M898 - 1.96 * _xlfn.STDEV.P($M$4:M898)/SQRT(COUNT($M$4:M898))</f>
        <v>31.884608164032418</v>
      </c>
      <c r="P898" s="44" t="e">
        <f ca="1">AVERAGE($L$4:L898)</f>
        <v>#N/A</v>
      </c>
      <c r="Q898" s="44" t="e">
        <f ca="1">P898 + 1.96 * _xlfn.STDEV.P($P$4:P898)/SQRT(COUNT($P$4:P898))</f>
        <v>#N/A</v>
      </c>
      <c r="R898" s="44" t="e">
        <f ca="1">P898 - 1.96 * _xlfn.STDEV.P($P$4:P898)/SQRT(COUNT($P$4:P898))</f>
        <v>#N/A</v>
      </c>
    </row>
    <row r="899" spans="1:18" ht="14.5" x14ac:dyDescent="0.35">
      <c r="A899" s="47">
        <v>896</v>
      </c>
      <c r="B899" s="48">
        <f t="shared" ca="1" si="104"/>
        <v>0.53759623115559685</v>
      </c>
      <c r="C899" s="49">
        <f ca="1">RANDBETWEEN(0,VLOOKUP($B899,IBusJSQ!$E$6:$G$24,3,TRUE))</f>
        <v>5</v>
      </c>
      <c r="D899" s="44">
        <f ca="1">RANDBETWEEN(0,VLOOKUP($B899,ItrainJSQ!$F$5:$G$9,2,TRUE))</f>
        <v>3</v>
      </c>
      <c r="E899" s="44" t="e">
        <f ca="1">RANDBETWEEN(0,VLOOKUP($B899,ItrainNP!$G$11:$G$16,2,TRUE))</f>
        <v>#N/A</v>
      </c>
      <c r="F899" s="44">
        <f t="shared" ca="1" si="105"/>
        <v>29</v>
      </c>
      <c r="G899" s="44">
        <f t="shared" ca="1" si="106"/>
        <v>8</v>
      </c>
      <c r="H899" s="44">
        <f t="shared" ca="1" si="107"/>
        <v>4</v>
      </c>
      <c r="I899" s="50">
        <f t="shared" ca="1" si="108"/>
        <v>0.56120734226670799</v>
      </c>
      <c r="J899" s="50" t="e">
        <f t="shared" ca="1" si="109"/>
        <v>#N/A</v>
      </c>
      <c r="K899" s="52">
        <f t="shared" ca="1" si="110"/>
        <v>34.000000000000043</v>
      </c>
      <c r="L899" s="52" t="e">
        <f t="shared" ca="1" si="111"/>
        <v>#N/A</v>
      </c>
      <c r="M899" s="44">
        <f ca="1">AVERAGE($K$4:K899)</f>
        <v>31.909598214285719</v>
      </c>
      <c r="N899" s="44">
        <f ca="1">M899 + 1.96 * _xlfn.STDEV.P($M$4:M899)/SQRT(COUNT($M$4:M899))</f>
        <v>31.932235590358147</v>
      </c>
      <c r="O899" s="44">
        <f ca="1">M899 - 1.96 * _xlfn.STDEV.P($M$4:M899)/SQRT(COUNT($M$4:M899))</f>
        <v>31.886960838213291</v>
      </c>
      <c r="P899" s="44" t="e">
        <f ca="1">AVERAGE($L$4:L899)</f>
        <v>#N/A</v>
      </c>
      <c r="Q899" s="44" t="e">
        <f ca="1">P899 + 1.96 * _xlfn.STDEV.P($P$4:P899)/SQRT(COUNT($P$4:P899))</f>
        <v>#N/A</v>
      </c>
      <c r="R899" s="44" t="e">
        <f ca="1">P899 - 1.96 * _xlfn.STDEV.P($P$4:P899)/SQRT(COUNT($P$4:P899))</f>
        <v>#N/A</v>
      </c>
    </row>
    <row r="900" spans="1:18" ht="14.5" x14ac:dyDescent="0.35">
      <c r="A900" s="47">
        <v>897</v>
      </c>
      <c r="B900" s="48">
        <f t="shared" ref="B900:B963" ca="1" si="112">RAND()*($G$1-$E$1)+$E$1</f>
        <v>0.69482704002921269</v>
      </c>
      <c r="C900" s="49">
        <f ca="1">RANDBETWEEN(0,VLOOKUP($B900,IBusJSQ!$E$6:$G$24,3,TRUE))</f>
        <v>8</v>
      </c>
      <c r="D900" s="44">
        <f ca="1">RANDBETWEEN(0,VLOOKUP($B900,ItrainJSQ!$F$5:$G$9,2,TRUE))</f>
        <v>3</v>
      </c>
      <c r="E900" s="44" t="e">
        <f ca="1">RANDBETWEEN(0,VLOOKUP($B900,ItrainNP!$G$11:$G$16,2,TRUE))</f>
        <v>#N/A</v>
      </c>
      <c r="F900" s="44">
        <f t="shared" ca="1" si="105"/>
        <v>25</v>
      </c>
      <c r="G900" s="44">
        <f t="shared" ca="1" si="106"/>
        <v>8</v>
      </c>
      <c r="H900" s="44">
        <f t="shared" ca="1" si="107"/>
        <v>4</v>
      </c>
      <c r="I900" s="50">
        <f t="shared" ca="1" si="108"/>
        <v>0.71774370669587939</v>
      </c>
      <c r="J900" s="50" t="e">
        <f t="shared" ca="1" si="109"/>
        <v>#N/A</v>
      </c>
      <c r="K900" s="52">
        <f t="shared" ca="1" si="110"/>
        <v>33.000000000000043</v>
      </c>
      <c r="L900" s="52" t="e">
        <f t="shared" ca="1" si="111"/>
        <v>#N/A</v>
      </c>
      <c r="M900" s="44">
        <f ca="1">AVERAGE($K$4:K900)</f>
        <v>31.910813823857307</v>
      </c>
      <c r="N900" s="44">
        <f ca="1">M900 + 1.96 * _xlfn.STDEV.P($M$4:M900)/SQRT(COUNT($M$4:M900))</f>
        <v>31.933434115372606</v>
      </c>
      <c r="O900" s="44">
        <f ca="1">M900 - 1.96 * _xlfn.STDEV.P($M$4:M900)/SQRT(COUNT($M$4:M900))</f>
        <v>31.888193532342008</v>
      </c>
      <c r="P900" s="44" t="e">
        <f ca="1">AVERAGE($L$4:L900)</f>
        <v>#N/A</v>
      </c>
      <c r="Q900" s="44" t="e">
        <f ca="1">P900 + 1.96 * _xlfn.STDEV.P($P$4:P900)/SQRT(COUNT($P$4:P900))</f>
        <v>#N/A</v>
      </c>
      <c r="R900" s="44" t="e">
        <f ca="1">P900 - 1.96 * _xlfn.STDEV.P($P$4:P900)/SQRT(COUNT($P$4:P900))</f>
        <v>#N/A</v>
      </c>
    </row>
    <row r="901" spans="1:18" ht="14.5" x14ac:dyDescent="0.35">
      <c r="A901" s="47">
        <v>898</v>
      </c>
      <c r="B901" s="48">
        <f t="shared" ca="1" si="112"/>
        <v>0.6952411610814585</v>
      </c>
      <c r="C901" s="49">
        <f ca="1">RANDBETWEEN(0,VLOOKUP($B901,IBusJSQ!$E$6:$G$24,3,TRUE))</f>
        <v>9</v>
      </c>
      <c r="D901" s="44">
        <f ca="1">RANDBETWEEN(0,VLOOKUP($B901,ItrainJSQ!$F$5:$G$9,2,TRUE))</f>
        <v>1</v>
      </c>
      <c r="E901" s="44" t="e">
        <f ca="1">RANDBETWEEN(0,VLOOKUP($B901,ItrainNP!$G$11:$G$16,2,TRUE))</f>
        <v>#N/A</v>
      </c>
      <c r="F901" s="44">
        <f t="shared" ref="F901:F964" ca="1" si="113">RANDBETWEEN(24,29)</f>
        <v>24</v>
      </c>
      <c r="G901" s="44">
        <f t="shared" ref="G901:G964" ca="1" si="114">RANDBETWEEN(7,8)</f>
        <v>7</v>
      </c>
      <c r="H901" s="44">
        <f t="shared" ref="H901:H964" ca="1" si="115">RANDBETWEEN(4,5)</f>
        <v>4</v>
      </c>
      <c r="I901" s="50">
        <f t="shared" ref="I901:I964" ca="1" si="116">B901+TIMEVALUE("00:"&amp;(C901+F901))</f>
        <v>0.7181578277481252</v>
      </c>
      <c r="J901" s="50" t="e">
        <f t="shared" ref="J901:J964" ca="1" si="117">B901+TIMEVALUE("00:"&amp;(D901+G901+E901+H901))</f>
        <v>#N/A</v>
      </c>
      <c r="K901" s="52">
        <f t="shared" ref="K901:K964" ca="1" si="118">(I901-B901)*24*60</f>
        <v>33.000000000000043</v>
      </c>
      <c r="L901" s="52" t="e">
        <f t="shared" ref="L901:L964" ca="1" si="119">(J901-B901)*24*60</f>
        <v>#N/A</v>
      </c>
      <c r="M901" s="44">
        <f ca="1">AVERAGE($K$4:K901)</f>
        <v>31.91202672605791</v>
      </c>
      <c r="N901" s="44">
        <f ca="1">M901 + 1.96 * _xlfn.STDEV.P($M$4:M901)/SQRT(COUNT($M$4:M901))</f>
        <v>31.934629879237949</v>
      </c>
      <c r="O901" s="44">
        <f ca="1">M901 - 1.96 * _xlfn.STDEV.P($M$4:M901)/SQRT(COUNT($M$4:M901))</f>
        <v>31.88942357287787</v>
      </c>
      <c r="P901" s="44" t="e">
        <f ca="1">AVERAGE($L$4:L901)</f>
        <v>#N/A</v>
      </c>
      <c r="Q901" s="44" t="e">
        <f ca="1">P901 + 1.96 * _xlfn.STDEV.P($P$4:P901)/SQRT(COUNT($P$4:P901))</f>
        <v>#N/A</v>
      </c>
      <c r="R901" s="44" t="e">
        <f ca="1">P901 - 1.96 * _xlfn.STDEV.P($P$4:P901)/SQRT(COUNT($P$4:P901))</f>
        <v>#N/A</v>
      </c>
    </row>
    <row r="902" spans="1:18" ht="14.5" x14ac:dyDescent="0.35">
      <c r="A902" s="47">
        <v>899</v>
      </c>
      <c r="B902" s="48">
        <f t="shared" ca="1" si="112"/>
        <v>0.89432387346467901</v>
      </c>
      <c r="C902" s="49">
        <f ca="1">RANDBETWEEN(0,VLOOKUP($B902,IBusJSQ!$E$6:$G$24,3,TRUE))</f>
        <v>13</v>
      </c>
      <c r="D902" s="44">
        <f ca="1">RANDBETWEEN(0,VLOOKUP($B902,ItrainJSQ!$F$5:$G$9,2,TRUE))</f>
        <v>6997</v>
      </c>
      <c r="E902" s="44" t="e">
        <f ca="1">RANDBETWEEN(0,VLOOKUP($B902,ItrainNP!$G$11:$G$16,2,TRUE))</f>
        <v>#N/A</v>
      </c>
      <c r="F902" s="44">
        <f t="shared" ca="1" si="113"/>
        <v>29</v>
      </c>
      <c r="G902" s="44">
        <f t="shared" ca="1" si="114"/>
        <v>8</v>
      </c>
      <c r="H902" s="44">
        <f t="shared" ca="1" si="115"/>
        <v>4</v>
      </c>
      <c r="I902" s="50">
        <f t="shared" ca="1" si="116"/>
        <v>0.92349054013134568</v>
      </c>
      <c r="J902" s="50" t="e">
        <f t="shared" ca="1" si="117"/>
        <v>#N/A</v>
      </c>
      <c r="K902" s="52">
        <f t="shared" ca="1" si="118"/>
        <v>42.000000000000014</v>
      </c>
      <c r="L902" s="52" t="e">
        <f t="shared" ca="1" si="119"/>
        <v>#N/A</v>
      </c>
      <c r="M902" s="44">
        <f ca="1">AVERAGE($K$4:K902)</f>
        <v>31.923248053392662</v>
      </c>
      <c r="N902" s="44">
        <f ca="1">M902 + 1.96 * _xlfn.STDEV.P($M$4:M902)/SQRT(COUNT($M$4:M902))</f>
        <v>31.945833447238083</v>
      </c>
      <c r="O902" s="44">
        <f ca="1">M902 - 1.96 * _xlfn.STDEV.P($M$4:M902)/SQRT(COUNT($M$4:M902))</f>
        <v>31.90066265954724</v>
      </c>
      <c r="P902" s="44" t="e">
        <f ca="1">AVERAGE($L$4:L902)</f>
        <v>#N/A</v>
      </c>
      <c r="Q902" s="44" t="e">
        <f ca="1">P902 + 1.96 * _xlfn.STDEV.P($P$4:P902)/SQRT(COUNT($P$4:P902))</f>
        <v>#N/A</v>
      </c>
      <c r="R902" s="44" t="e">
        <f ca="1">P902 - 1.96 * _xlfn.STDEV.P($P$4:P902)/SQRT(COUNT($P$4:P902))</f>
        <v>#N/A</v>
      </c>
    </row>
    <row r="903" spans="1:18" ht="14.5" x14ac:dyDescent="0.35">
      <c r="A903" s="47">
        <v>900</v>
      </c>
      <c r="B903" s="48">
        <f t="shared" ca="1" si="112"/>
        <v>0.67128432148749995</v>
      </c>
      <c r="C903" s="49">
        <f ca="1">RANDBETWEEN(0,VLOOKUP($B903,IBusJSQ!$E$6:$G$24,3,TRUE))</f>
        <v>0</v>
      </c>
      <c r="D903" s="44">
        <f ca="1">RANDBETWEEN(0,VLOOKUP($B903,ItrainJSQ!$F$5:$G$9,2,TRUE))</f>
        <v>3</v>
      </c>
      <c r="E903" s="44" t="e">
        <f ca="1">RANDBETWEEN(0,VLOOKUP($B903,ItrainNP!$G$11:$G$16,2,TRUE))</f>
        <v>#N/A</v>
      </c>
      <c r="F903" s="44">
        <f t="shared" ca="1" si="113"/>
        <v>29</v>
      </c>
      <c r="G903" s="44">
        <f t="shared" ca="1" si="114"/>
        <v>7</v>
      </c>
      <c r="H903" s="44">
        <f t="shared" ca="1" si="115"/>
        <v>5</v>
      </c>
      <c r="I903" s="50">
        <f t="shared" ca="1" si="116"/>
        <v>0.69142321037638887</v>
      </c>
      <c r="J903" s="50" t="e">
        <f t="shared" ca="1" si="117"/>
        <v>#N/A</v>
      </c>
      <c r="K903" s="52">
        <f t="shared" ca="1" si="118"/>
        <v>29.000000000000057</v>
      </c>
      <c r="L903" s="52" t="e">
        <f t="shared" ca="1" si="119"/>
        <v>#N/A</v>
      </c>
      <c r="M903" s="44">
        <f ca="1">AVERAGE($K$4:K903)</f>
        <v>31.920000000000005</v>
      </c>
      <c r="N903" s="44">
        <f ca="1">M903 + 1.96 * _xlfn.STDEV.P($M$4:M903)/SQRT(COUNT($M$4:M903))</f>
        <v>31.942567836784058</v>
      </c>
      <c r="O903" s="44">
        <f ca="1">M903 - 1.96 * _xlfn.STDEV.P($M$4:M903)/SQRT(COUNT($M$4:M903))</f>
        <v>31.897432163215953</v>
      </c>
      <c r="P903" s="44" t="e">
        <f ca="1">AVERAGE($L$4:L903)</f>
        <v>#N/A</v>
      </c>
      <c r="Q903" s="44" t="e">
        <f ca="1">P903 + 1.96 * _xlfn.STDEV.P($P$4:P903)/SQRT(COUNT($P$4:P903))</f>
        <v>#N/A</v>
      </c>
      <c r="R903" s="44" t="e">
        <f ca="1">P903 - 1.96 * _xlfn.STDEV.P($P$4:P903)/SQRT(COUNT($P$4:P903))</f>
        <v>#N/A</v>
      </c>
    </row>
    <row r="904" spans="1:18" ht="14.5" x14ac:dyDescent="0.35">
      <c r="A904" s="47">
        <v>901</v>
      </c>
      <c r="B904" s="48">
        <f t="shared" ca="1" si="112"/>
        <v>0.64080153986771027</v>
      </c>
      <c r="C904" s="49">
        <f ca="1">RANDBETWEEN(0,VLOOKUP($B904,IBusJSQ!$E$6:$G$24,3,TRUE))</f>
        <v>1</v>
      </c>
      <c r="D904" s="44">
        <f ca="1">RANDBETWEEN(0,VLOOKUP($B904,ItrainJSQ!$F$5:$G$9,2,TRUE))</f>
        <v>0</v>
      </c>
      <c r="E904" s="44" t="e">
        <f ca="1">RANDBETWEEN(0,VLOOKUP($B904,ItrainNP!$G$11:$G$16,2,TRUE))</f>
        <v>#N/A</v>
      </c>
      <c r="F904" s="44">
        <f t="shared" ca="1" si="113"/>
        <v>24</v>
      </c>
      <c r="G904" s="44">
        <f t="shared" ca="1" si="114"/>
        <v>7</v>
      </c>
      <c r="H904" s="44">
        <f t="shared" ca="1" si="115"/>
        <v>4</v>
      </c>
      <c r="I904" s="50">
        <f t="shared" ca="1" si="116"/>
        <v>0.65816265097882143</v>
      </c>
      <c r="J904" s="50" t="e">
        <f t="shared" ca="1" si="117"/>
        <v>#N/A</v>
      </c>
      <c r="K904" s="52">
        <f t="shared" ca="1" si="118"/>
        <v>25.000000000000071</v>
      </c>
      <c r="L904" s="52" t="e">
        <f t="shared" ca="1" si="119"/>
        <v>#N/A</v>
      </c>
      <c r="M904" s="44">
        <f ca="1">AVERAGE($K$4:K904)</f>
        <v>31.912319644839073</v>
      </c>
      <c r="N904" s="44">
        <f ca="1">M904 + 1.96 * _xlfn.STDEV.P($M$4:M904)/SQRT(COUNT($M$4:M904))</f>
        <v>31.934870381417326</v>
      </c>
      <c r="O904" s="44">
        <f ca="1">M904 - 1.96 * _xlfn.STDEV.P($M$4:M904)/SQRT(COUNT($M$4:M904))</f>
        <v>31.88976890826082</v>
      </c>
      <c r="P904" s="44" t="e">
        <f ca="1">AVERAGE($L$4:L904)</f>
        <v>#N/A</v>
      </c>
      <c r="Q904" s="44" t="e">
        <f ca="1">P904 + 1.96 * _xlfn.STDEV.P($P$4:P904)/SQRT(COUNT($P$4:P904))</f>
        <v>#N/A</v>
      </c>
      <c r="R904" s="44" t="e">
        <f ca="1">P904 - 1.96 * _xlfn.STDEV.P($P$4:P904)/SQRT(COUNT($P$4:P904))</f>
        <v>#N/A</v>
      </c>
    </row>
    <row r="905" spans="1:18" ht="14.5" x14ac:dyDescent="0.35">
      <c r="A905" s="47">
        <v>902</v>
      </c>
      <c r="B905" s="48">
        <f t="shared" ca="1" si="112"/>
        <v>0.77550965059423715</v>
      </c>
      <c r="C905" s="49">
        <f ca="1">RANDBETWEEN(0,VLOOKUP($B905,IBusJSQ!$E$6:$G$24,3,TRUE))</f>
        <v>14</v>
      </c>
      <c r="D905" s="44">
        <f ca="1">RANDBETWEEN(0,VLOOKUP($B905,ItrainJSQ!$F$5:$G$9,2,TRUE))</f>
        <v>39381</v>
      </c>
      <c r="E905" s="44" t="e">
        <f ca="1">RANDBETWEEN(0,VLOOKUP($B905,ItrainNP!$G$11:$G$16,2,TRUE))</f>
        <v>#N/A</v>
      </c>
      <c r="F905" s="44">
        <f t="shared" ca="1" si="113"/>
        <v>26</v>
      </c>
      <c r="G905" s="44">
        <f t="shared" ca="1" si="114"/>
        <v>7</v>
      </c>
      <c r="H905" s="44">
        <f t="shared" ca="1" si="115"/>
        <v>4</v>
      </c>
      <c r="I905" s="50">
        <f t="shared" ca="1" si="116"/>
        <v>0.80328742837201494</v>
      </c>
      <c r="J905" s="50" t="e">
        <f t="shared" ca="1" si="117"/>
        <v>#N/A</v>
      </c>
      <c r="K905" s="52">
        <f t="shared" ca="1" si="118"/>
        <v>40.000000000000014</v>
      </c>
      <c r="L905" s="52" t="e">
        <f t="shared" ca="1" si="119"/>
        <v>#N/A</v>
      </c>
      <c r="M905" s="44">
        <f ca="1">AVERAGE($K$4:K905)</f>
        <v>31.921286031042133</v>
      </c>
      <c r="N905" s="44">
        <f ca="1">M905 + 1.96 * _xlfn.STDEV.P($M$4:M905)/SQRT(COUNT($M$4:M905))</f>
        <v>31.943819177172351</v>
      </c>
      <c r="O905" s="44">
        <f ca="1">M905 - 1.96 * _xlfn.STDEV.P($M$4:M905)/SQRT(COUNT($M$4:M905))</f>
        <v>31.898752884911914</v>
      </c>
      <c r="P905" s="44" t="e">
        <f ca="1">AVERAGE($L$4:L905)</f>
        <v>#N/A</v>
      </c>
      <c r="Q905" s="44" t="e">
        <f ca="1">P905 + 1.96 * _xlfn.STDEV.P($P$4:P905)/SQRT(COUNT($P$4:P905))</f>
        <v>#N/A</v>
      </c>
      <c r="R905" s="44" t="e">
        <f ca="1">P905 - 1.96 * _xlfn.STDEV.P($P$4:P905)/SQRT(COUNT($P$4:P905))</f>
        <v>#N/A</v>
      </c>
    </row>
    <row r="906" spans="1:18" ht="14.5" x14ac:dyDescent="0.35">
      <c r="A906" s="47">
        <v>903</v>
      </c>
      <c r="B906" s="48">
        <f t="shared" ca="1" si="112"/>
        <v>0.5017509474537365</v>
      </c>
      <c r="C906" s="49">
        <f ca="1">RANDBETWEEN(0,VLOOKUP($B906,IBusJSQ!$E$6:$G$24,3,TRUE))</f>
        <v>6</v>
      </c>
      <c r="D906" s="44">
        <f ca="1">RANDBETWEEN(0,VLOOKUP($B906,ItrainJSQ!$F$5:$G$9,2,TRUE))</f>
        <v>0</v>
      </c>
      <c r="E906" s="44" t="e">
        <f ca="1">RANDBETWEEN(0,VLOOKUP($B906,ItrainNP!$G$11:$G$16,2,TRUE))</f>
        <v>#N/A</v>
      </c>
      <c r="F906" s="44">
        <f t="shared" ca="1" si="113"/>
        <v>24</v>
      </c>
      <c r="G906" s="44">
        <f t="shared" ca="1" si="114"/>
        <v>7</v>
      </c>
      <c r="H906" s="44">
        <f t="shared" ca="1" si="115"/>
        <v>5</v>
      </c>
      <c r="I906" s="50">
        <f t="shared" ca="1" si="116"/>
        <v>0.52258428078706987</v>
      </c>
      <c r="J906" s="50" t="e">
        <f t="shared" ca="1" si="117"/>
        <v>#N/A</v>
      </c>
      <c r="K906" s="52">
        <f t="shared" ca="1" si="118"/>
        <v>30.000000000000053</v>
      </c>
      <c r="L906" s="52" t="e">
        <f t="shared" ca="1" si="119"/>
        <v>#N/A</v>
      </c>
      <c r="M906" s="44">
        <f ca="1">AVERAGE($K$4:K906)</f>
        <v>31.91915836101883</v>
      </c>
      <c r="N906" s="44">
        <f ca="1">M906 + 1.96 * _xlfn.STDEV.P($M$4:M906)/SQRT(COUNT($M$4:M906))</f>
        <v>31.941674055508031</v>
      </c>
      <c r="O906" s="44">
        <f ca="1">M906 - 1.96 * _xlfn.STDEV.P($M$4:M906)/SQRT(COUNT($M$4:M906))</f>
        <v>31.89664266652963</v>
      </c>
      <c r="P906" s="44" t="e">
        <f ca="1">AVERAGE($L$4:L906)</f>
        <v>#N/A</v>
      </c>
      <c r="Q906" s="44" t="e">
        <f ca="1">P906 + 1.96 * _xlfn.STDEV.P($P$4:P906)/SQRT(COUNT($P$4:P906))</f>
        <v>#N/A</v>
      </c>
      <c r="R906" s="44" t="e">
        <f ca="1">P906 - 1.96 * _xlfn.STDEV.P($P$4:P906)/SQRT(COUNT($P$4:P906))</f>
        <v>#N/A</v>
      </c>
    </row>
    <row r="907" spans="1:18" ht="14.5" x14ac:dyDescent="0.35">
      <c r="A907" s="47">
        <v>904</v>
      </c>
      <c r="B907" s="48">
        <f t="shared" ca="1" si="112"/>
        <v>0.43926469370838628</v>
      </c>
      <c r="C907" s="49">
        <f ca="1">RANDBETWEEN(0,VLOOKUP($B907,IBusJSQ!$E$6:$G$24,3,TRUE))</f>
        <v>0</v>
      </c>
      <c r="D907" s="44">
        <f ca="1">RANDBETWEEN(0,VLOOKUP($B907,ItrainJSQ!$F$5:$G$9,2,TRUE))</f>
        <v>2</v>
      </c>
      <c r="E907" s="44" t="e">
        <f ca="1">RANDBETWEEN(0,VLOOKUP($B907,ItrainNP!$G$11:$G$16,2,TRUE))</f>
        <v>#N/A</v>
      </c>
      <c r="F907" s="44">
        <f t="shared" ca="1" si="113"/>
        <v>26</v>
      </c>
      <c r="G907" s="44">
        <f t="shared" ca="1" si="114"/>
        <v>8</v>
      </c>
      <c r="H907" s="44">
        <f t="shared" ca="1" si="115"/>
        <v>5</v>
      </c>
      <c r="I907" s="50">
        <f t="shared" ca="1" si="116"/>
        <v>0.45732024926394182</v>
      </c>
      <c r="J907" s="50" t="e">
        <f t="shared" ca="1" si="117"/>
        <v>#N/A</v>
      </c>
      <c r="K907" s="52">
        <f t="shared" ca="1" si="118"/>
        <v>25.999999999999986</v>
      </c>
      <c r="L907" s="52" t="e">
        <f t="shared" ca="1" si="119"/>
        <v>#N/A</v>
      </c>
      <c r="M907" s="44">
        <f ca="1">AVERAGE($K$4:K907)</f>
        <v>31.912610619469032</v>
      </c>
      <c r="N907" s="44">
        <f ca="1">M907 + 1.96 * _xlfn.STDEV.P($M$4:M907)/SQRT(COUNT($M$4:M907))</f>
        <v>31.935109252042704</v>
      </c>
      <c r="O907" s="44">
        <f ca="1">M907 - 1.96 * _xlfn.STDEV.P($M$4:M907)/SQRT(COUNT($M$4:M907))</f>
        <v>31.890111986895359</v>
      </c>
      <c r="P907" s="44" t="e">
        <f ca="1">AVERAGE($L$4:L907)</f>
        <v>#N/A</v>
      </c>
      <c r="Q907" s="44" t="e">
        <f ca="1">P907 + 1.96 * _xlfn.STDEV.P($P$4:P907)/SQRT(COUNT($P$4:P907))</f>
        <v>#N/A</v>
      </c>
      <c r="R907" s="44" t="e">
        <f ca="1">P907 - 1.96 * _xlfn.STDEV.P($P$4:P907)/SQRT(COUNT($P$4:P907))</f>
        <v>#N/A</v>
      </c>
    </row>
    <row r="908" spans="1:18" ht="14.5" x14ac:dyDescent="0.35">
      <c r="A908" s="47">
        <v>905</v>
      </c>
      <c r="B908" s="48">
        <f t="shared" ca="1" si="112"/>
        <v>0.3375180525054412</v>
      </c>
      <c r="C908" s="49">
        <f ca="1">RANDBETWEEN(0,VLOOKUP($B908,IBusJSQ!$E$6:$G$24,3,TRUE))</f>
        <v>3</v>
      </c>
      <c r="D908" s="44">
        <f ca="1">RANDBETWEEN(0,VLOOKUP($B908,ItrainJSQ!$F$5:$G$9,2,TRUE))</f>
        <v>3</v>
      </c>
      <c r="E908" s="44" t="e">
        <f ca="1">RANDBETWEEN(0,VLOOKUP($B908,ItrainNP!$G$11:$G$16,2,TRUE))</f>
        <v>#N/A</v>
      </c>
      <c r="F908" s="44">
        <f t="shared" ca="1" si="113"/>
        <v>27</v>
      </c>
      <c r="G908" s="44">
        <f t="shared" ca="1" si="114"/>
        <v>8</v>
      </c>
      <c r="H908" s="44">
        <f t="shared" ca="1" si="115"/>
        <v>4</v>
      </c>
      <c r="I908" s="50">
        <f t="shared" ca="1" si="116"/>
        <v>0.35835138583877452</v>
      </c>
      <c r="J908" s="50" t="e">
        <f t="shared" ca="1" si="117"/>
        <v>#N/A</v>
      </c>
      <c r="K908" s="52">
        <f t="shared" ca="1" si="118"/>
        <v>29.999999999999972</v>
      </c>
      <c r="L908" s="52" t="e">
        <f t="shared" ca="1" si="119"/>
        <v>#N/A</v>
      </c>
      <c r="M908" s="44">
        <f ca="1">AVERAGE($K$4:K908)</f>
        <v>31.910497237569064</v>
      </c>
      <c r="N908" s="44">
        <f ca="1">M908 + 1.96 * _xlfn.STDEV.P($M$4:M908)/SQRT(COUNT($M$4:M908))</f>
        <v>31.932978946974334</v>
      </c>
      <c r="O908" s="44">
        <f ca="1">M908 - 1.96 * _xlfn.STDEV.P($M$4:M908)/SQRT(COUNT($M$4:M908))</f>
        <v>31.888015528163795</v>
      </c>
      <c r="P908" s="44" t="e">
        <f ca="1">AVERAGE($L$4:L908)</f>
        <v>#N/A</v>
      </c>
      <c r="Q908" s="44" t="e">
        <f ca="1">P908 + 1.96 * _xlfn.STDEV.P($P$4:P908)/SQRT(COUNT($P$4:P908))</f>
        <v>#N/A</v>
      </c>
      <c r="R908" s="44" t="e">
        <f ca="1">P908 - 1.96 * _xlfn.STDEV.P($P$4:P908)/SQRT(COUNT($P$4:P908))</f>
        <v>#N/A</v>
      </c>
    </row>
    <row r="909" spans="1:18" ht="14.5" x14ac:dyDescent="0.35">
      <c r="A909" s="47">
        <v>906</v>
      </c>
      <c r="B909" s="48">
        <f t="shared" ca="1" si="112"/>
        <v>0.78772980484785693</v>
      </c>
      <c r="C909" s="49">
        <f ca="1">RANDBETWEEN(0,VLOOKUP($B909,IBusJSQ!$E$6:$G$24,3,TRUE))</f>
        <v>6</v>
      </c>
      <c r="D909" s="44">
        <f ca="1">RANDBETWEEN(0,VLOOKUP($B909,ItrainJSQ!$F$5:$G$9,2,TRUE))</f>
        <v>36067</v>
      </c>
      <c r="E909" s="44" t="e">
        <f ca="1">RANDBETWEEN(0,VLOOKUP($B909,ItrainNP!$G$11:$G$16,2,TRUE))</f>
        <v>#N/A</v>
      </c>
      <c r="F909" s="44">
        <f t="shared" ca="1" si="113"/>
        <v>24</v>
      </c>
      <c r="G909" s="44">
        <f t="shared" ca="1" si="114"/>
        <v>7</v>
      </c>
      <c r="H909" s="44">
        <f t="shared" ca="1" si="115"/>
        <v>5</v>
      </c>
      <c r="I909" s="50">
        <f t="shared" ca="1" si="116"/>
        <v>0.8085631381811903</v>
      </c>
      <c r="J909" s="50" t="e">
        <f t="shared" ca="1" si="117"/>
        <v>#N/A</v>
      </c>
      <c r="K909" s="52">
        <f t="shared" ca="1" si="118"/>
        <v>30.000000000000053</v>
      </c>
      <c r="L909" s="52" t="e">
        <f t="shared" ca="1" si="119"/>
        <v>#N/A</v>
      </c>
      <c r="M909" s="44">
        <f ca="1">AVERAGE($K$4:K909)</f>
        <v>31.908388520971307</v>
      </c>
      <c r="N909" s="44">
        <f ca="1">M909 + 1.96 * _xlfn.STDEV.P($M$4:M909)/SQRT(COUNT($M$4:M909))</f>
        <v>31.930853445705154</v>
      </c>
      <c r="O909" s="44">
        <f ca="1">M909 - 1.96 * _xlfn.STDEV.P($M$4:M909)/SQRT(COUNT($M$4:M909))</f>
        <v>31.885923596237461</v>
      </c>
      <c r="P909" s="44" t="e">
        <f ca="1">AVERAGE($L$4:L909)</f>
        <v>#N/A</v>
      </c>
      <c r="Q909" s="44" t="e">
        <f ca="1">P909 + 1.96 * _xlfn.STDEV.P($P$4:P909)/SQRT(COUNT($P$4:P909))</f>
        <v>#N/A</v>
      </c>
      <c r="R909" s="44" t="e">
        <f ca="1">P909 - 1.96 * _xlfn.STDEV.P($P$4:P909)/SQRT(COUNT($P$4:P909))</f>
        <v>#N/A</v>
      </c>
    </row>
    <row r="910" spans="1:18" ht="14.5" x14ac:dyDescent="0.35">
      <c r="A910" s="47">
        <v>907</v>
      </c>
      <c r="B910" s="48">
        <f t="shared" ca="1" si="112"/>
        <v>0.67670493793997777</v>
      </c>
      <c r="C910" s="49">
        <f ca="1">RANDBETWEEN(0,VLOOKUP($B910,IBusJSQ!$E$6:$G$24,3,TRUE))</f>
        <v>2</v>
      </c>
      <c r="D910" s="44">
        <f ca="1">RANDBETWEEN(0,VLOOKUP($B910,ItrainJSQ!$F$5:$G$9,2,TRUE))</f>
        <v>4</v>
      </c>
      <c r="E910" s="44" t="e">
        <f ca="1">RANDBETWEEN(0,VLOOKUP($B910,ItrainNP!$G$11:$G$16,2,TRUE))</f>
        <v>#N/A</v>
      </c>
      <c r="F910" s="44">
        <f t="shared" ca="1" si="113"/>
        <v>28</v>
      </c>
      <c r="G910" s="44">
        <f t="shared" ca="1" si="114"/>
        <v>7</v>
      </c>
      <c r="H910" s="44">
        <f t="shared" ca="1" si="115"/>
        <v>4</v>
      </c>
      <c r="I910" s="50">
        <f t="shared" ca="1" si="116"/>
        <v>0.69753827127331114</v>
      </c>
      <c r="J910" s="50" t="e">
        <f t="shared" ca="1" si="117"/>
        <v>#N/A</v>
      </c>
      <c r="K910" s="52">
        <f t="shared" ca="1" si="118"/>
        <v>30.000000000000053</v>
      </c>
      <c r="L910" s="52" t="e">
        <f t="shared" ca="1" si="119"/>
        <v>#N/A</v>
      </c>
      <c r="M910" s="44">
        <f ca="1">AVERAGE($K$4:K910)</f>
        <v>31.906284454244766</v>
      </c>
      <c r="N910" s="44">
        <f ca="1">M910 + 1.96 * _xlfn.STDEV.P($M$4:M910)/SQRT(COUNT($M$4:M910))</f>
        <v>31.928732732547868</v>
      </c>
      <c r="O910" s="44">
        <f ca="1">M910 - 1.96 * _xlfn.STDEV.P($M$4:M910)/SQRT(COUNT($M$4:M910))</f>
        <v>31.883836175941664</v>
      </c>
      <c r="P910" s="44" t="e">
        <f ca="1">AVERAGE($L$4:L910)</f>
        <v>#N/A</v>
      </c>
      <c r="Q910" s="44" t="e">
        <f ca="1">P910 + 1.96 * _xlfn.STDEV.P($P$4:P910)/SQRT(COUNT($P$4:P910))</f>
        <v>#N/A</v>
      </c>
      <c r="R910" s="44" t="e">
        <f ca="1">P910 - 1.96 * _xlfn.STDEV.P($P$4:P910)/SQRT(COUNT($P$4:P910))</f>
        <v>#N/A</v>
      </c>
    </row>
    <row r="911" spans="1:18" ht="14.5" x14ac:dyDescent="0.35">
      <c r="A911" s="47">
        <v>908</v>
      </c>
      <c r="B911" s="48">
        <f t="shared" ca="1" si="112"/>
        <v>0.86924005608007726</v>
      </c>
      <c r="C911" s="49">
        <f ca="1">RANDBETWEEN(0,VLOOKUP($B911,IBusJSQ!$E$6:$G$24,3,TRUE))</f>
        <v>14</v>
      </c>
      <c r="D911" s="44">
        <f ca="1">RANDBETWEEN(0,VLOOKUP($B911,ItrainJSQ!$F$5:$G$9,2,TRUE))</f>
        <v>13074</v>
      </c>
      <c r="E911" s="44" t="e">
        <f ca="1">RANDBETWEEN(0,VLOOKUP($B911,ItrainNP!$G$11:$G$16,2,TRUE))</f>
        <v>#N/A</v>
      </c>
      <c r="F911" s="44">
        <f t="shared" ca="1" si="113"/>
        <v>27</v>
      </c>
      <c r="G911" s="44">
        <f t="shared" ca="1" si="114"/>
        <v>7</v>
      </c>
      <c r="H911" s="44">
        <f t="shared" ca="1" si="115"/>
        <v>5</v>
      </c>
      <c r="I911" s="50">
        <f t="shared" ca="1" si="116"/>
        <v>0.89771227830229949</v>
      </c>
      <c r="J911" s="50" t="e">
        <f t="shared" ca="1" si="117"/>
        <v>#N/A</v>
      </c>
      <c r="K911" s="52">
        <f t="shared" ca="1" si="118"/>
        <v>41.000000000000014</v>
      </c>
      <c r="L911" s="52" t="e">
        <f t="shared" ca="1" si="119"/>
        <v>#N/A</v>
      </c>
      <c r="M911" s="44">
        <f ca="1">AVERAGE($K$4:K911)</f>
        <v>31.916299559471369</v>
      </c>
      <c r="N911" s="44">
        <f ca="1">M911 + 1.96 * _xlfn.STDEV.P($M$4:M911)/SQRT(COUNT($M$4:M911))</f>
        <v>31.938730637296803</v>
      </c>
      <c r="O911" s="44">
        <f ca="1">M911 - 1.96 * _xlfn.STDEV.P($M$4:M911)/SQRT(COUNT($M$4:M911))</f>
        <v>31.893868481645935</v>
      </c>
      <c r="P911" s="44" t="e">
        <f ca="1">AVERAGE($L$4:L911)</f>
        <v>#N/A</v>
      </c>
      <c r="Q911" s="44" t="e">
        <f ca="1">P911 + 1.96 * _xlfn.STDEV.P($P$4:P911)/SQRT(COUNT($P$4:P911))</f>
        <v>#N/A</v>
      </c>
      <c r="R911" s="44" t="e">
        <f ca="1">P911 - 1.96 * _xlfn.STDEV.P($P$4:P911)/SQRT(COUNT($P$4:P911))</f>
        <v>#N/A</v>
      </c>
    </row>
    <row r="912" spans="1:18" ht="14.5" x14ac:dyDescent="0.35">
      <c r="A912" s="47">
        <v>909</v>
      </c>
      <c r="B912" s="48">
        <f t="shared" ca="1" si="112"/>
        <v>0.90029452356229367</v>
      </c>
      <c r="C912" s="49">
        <f ca="1">RANDBETWEEN(0,VLOOKUP($B912,IBusJSQ!$E$6:$G$24,3,TRUE))</f>
        <v>3</v>
      </c>
      <c r="D912" s="44">
        <f ca="1">RANDBETWEEN(0,VLOOKUP($B912,ItrainJSQ!$F$5:$G$9,2,TRUE))</f>
        <v>35797</v>
      </c>
      <c r="E912" s="44" t="e">
        <f ca="1">RANDBETWEEN(0,VLOOKUP($B912,ItrainNP!$G$11:$G$16,2,TRUE))</f>
        <v>#N/A</v>
      </c>
      <c r="F912" s="44">
        <f t="shared" ca="1" si="113"/>
        <v>25</v>
      </c>
      <c r="G912" s="44">
        <f t="shared" ca="1" si="114"/>
        <v>8</v>
      </c>
      <c r="H912" s="44">
        <f t="shared" ca="1" si="115"/>
        <v>4</v>
      </c>
      <c r="I912" s="50">
        <f t="shared" ca="1" si="116"/>
        <v>0.91973896800673816</v>
      </c>
      <c r="J912" s="50" t="e">
        <f t="shared" ca="1" si="117"/>
        <v>#N/A</v>
      </c>
      <c r="K912" s="52">
        <f t="shared" ca="1" si="118"/>
        <v>28.00000000000006</v>
      </c>
      <c r="L912" s="52" t="e">
        <f t="shared" ca="1" si="119"/>
        <v>#N/A</v>
      </c>
      <c r="M912" s="44">
        <f ca="1">AVERAGE($K$4:K912)</f>
        <v>31.911991199119917</v>
      </c>
      <c r="N912" s="44">
        <f ca="1">M912 + 1.96 * _xlfn.STDEV.P($M$4:M912)/SQRT(COUNT($M$4:M912))</f>
        <v>31.934405337278989</v>
      </c>
      <c r="O912" s="44">
        <f ca="1">M912 - 1.96 * _xlfn.STDEV.P($M$4:M912)/SQRT(COUNT($M$4:M912))</f>
        <v>31.889577060960846</v>
      </c>
      <c r="P912" s="44" t="e">
        <f ca="1">AVERAGE($L$4:L912)</f>
        <v>#N/A</v>
      </c>
      <c r="Q912" s="44" t="e">
        <f ca="1">P912 + 1.96 * _xlfn.STDEV.P($P$4:P912)/SQRT(COUNT($P$4:P912))</f>
        <v>#N/A</v>
      </c>
      <c r="R912" s="44" t="e">
        <f ca="1">P912 - 1.96 * _xlfn.STDEV.P($P$4:P912)/SQRT(COUNT($P$4:P912))</f>
        <v>#N/A</v>
      </c>
    </row>
    <row r="913" spans="1:18" ht="14.5" x14ac:dyDescent="0.35">
      <c r="A913" s="47">
        <v>910</v>
      </c>
      <c r="B913" s="48">
        <f t="shared" ca="1" si="112"/>
        <v>0.86805770160737739</v>
      </c>
      <c r="C913" s="49">
        <f ca="1">RANDBETWEEN(0,VLOOKUP($B913,IBusJSQ!$E$6:$G$24,3,TRUE))</f>
        <v>6</v>
      </c>
      <c r="D913" s="44">
        <f ca="1">RANDBETWEEN(0,VLOOKUP($B913,ItrainJSQ!$F$5:$G$9,2,TRUE))</f>
        <v>33242</v>
      </c>
      <c r="E913" s="44" t="e">
        <f ca="1">RANDBETWEEN(0,VLOOKUP($B913,ItrainNP!$G$11:$G$16,2,TRUE))</f>
        <v>#N/A</v>
      </c>
      <c r="F913" s="44">
        <f t="shared" ca="1" si="113"/>
        <v>29</v>
      </c>
      <c r="G913" s="44">
        <f t="shared" ca="1" si="114"/>
        <v>7</v>
      </c>
      <c r="H913" s="44">
        <f t="shared" ca="1" si="115"/>
        <v>4</v>
      </c>
      <c r="I913" s="50">
        <f t="shared" ca="1" si="116"/>
        <v>0.89236325716293297</v>
      </c>
      <c r="J913" s="50" t="e">
        <f t="shared" ca="1" si="117"/>
        <v>#N/A</v>
      </c>
      <c r="K913" s="52">
        <f t="shared" ca="1" si="118"/>
        <v>35.000000000000036</v>
      </c>
      <c r="L913" s="52" t="e">
        <f t="shared" ca="1" si="119"/>
        <v>#N/A</v>
      </c>
      <c r="M913" s="44">
        <f ca="1">AVERAGE($K$4:K913)</f>
        <v>31.915384615384621</v>
      </c>
      <c r="N913" s="44">
        <f ca="1">M913 + 1.96 * _xlfn.STDEV.P($M$4:M913)/SQRT(COUNT($M$4:M913))</f>
        <v>31.937781641013181</v>
      </c>
      <c r="O913" s="44">
        <f ca="1">M913 - 1.96 * _xlfn.STDEV.P($M$4:M913)/SQRT(COUNT($M$4:M913))</f>
        <v>31.892987589756061</v>
      </c>
      <c r="P913" s="44" t="e">
        <f ca="1">AVERAGE($L$4:L913)</f>
        <v>#N/A</v>
      </c>
      <c r="Q913" s="44" t="e">
        <f ca="1">P913 + 1.96 * _xlfn.STDEV.P($P$4:P913)/SQRT(COUNT($P$4:P913))</f>
        <v>#N/A</v>
      </c>
      <c r="R913" s="44" t="e">
        <f ca="1">P913 - 1.96 * _xlfn.STDEV.P($P$4:P913)/SQRT(COUNT($P$4:P913))</f>
        <v>#N/A</v>
      </c>
    </row>
    <row r="914" spans="1:18" ht="14.5" x14ac:dyDescent="0.35">
      <c r="A914" s="47">
        <v>911</v>
      </c>
      <c r="B914" s="48">
        <f t="shared" ca="1" si="112"/>
        <v>0.52333781701130677</v>
      </c>
      <c r="C914" s="49">
        <f ca="1">RANDBETWEEN(0,VLOOKUP($B914,IBusJSQ!$E$6:$G$24,3,TRUE))</f>
        <v>3</v>
      </c>
      <c r="D914" s="44">
        <f ca="1">RANDBETWEEN(0,VLOOKUP($B914,ItrainJSQ!$F$5:$G$9,2,TRUE))</f>
        <v>2</v>
      </c>
      <c r="E914" s="44" t="e">
        <f ca="1">RANDBETWEEN(0,VLOOKUP($B914,ItrainNP!$G$11:$G$16,2,TRUE))</f>
        <v>#N/A</v>
      </c>
      <c r="F914" s="44">
        <f t="shared" ca="1" si="113"/>
        <v>27</v>
      </c>
      <c r="G914" s="44">
        <f t="shared" ca="1" si="114"/>
        <v>8</v>
      </c>
      <c r="H914" s="44">
        <f t="shared" ca="1" si="115"/>
        <v>5</v>
      </c>
      <c r="I914" s="50">
        <f t="shared" ca="1" si="116"/>
        <v>0.54417115034464014</v>
      </c>
      <c r="J914" s="50" t="e">
        <f t="shared" ca="1" si="117"/>
        <v>#N/A</v>
      </c>
      <c r="K914" s="52">
        <f t="shared" ca="1" si="118"/>
        <v>30.000000000000053</v>
      </c>
      <c r="L914" s="52" t="e">
        <f t="shared" ca="1" si="119"/>
        <v>#N/A</v>
      </c>
      <c r="M914" s="44">
        <f ca="1">AVERAGE($K$4:K914)</f>
        <v>31.913282107574098</v>
      </c>
      <c r="N914" s="44">
        <f ca="1">M914 + 1.96 * _xlfn.STDEV.P($M$4:M914)/SQRT(COUNT($M$4:M914))</f>
        <v>31.935662156663664</v>
      </c>
      <c r="O914" s="44">
        <f ca="1">M914 - 1.96 * _xlfn.STDEV.P($M$4:M914)/SQRT(COUNT($M$4:M914))</f>
        <v>31.890902058484532</v>
      </c>
      <c r="P914" s="44" t="e">
        <f ca="1">AVERAGE($L$4:L914)</f>
        <v>#N/A</v>
      </c>
      <c r="Q914" s="44" t="e">
        <f ca="1">P914 + 1.96 * _xlfn.STDEV.P($P$4:P914)/SQRT(COUNT($P$4:P914))</f>
        <v>#N/A</v>
      </c>
      <c r="R914" s="44" t="e">
        <f ca="1">P914 - 1.96 * _xlfn.STDEV.P($P$4:P914)/SQRT(COUNT($P$4:P914))</f>
        <v>#N/A</v>
      </c>
    </row>
    <row r="915" spans="1:18" ht="14.5" x14ac:dyDescent="0.35">
      <c r="A915" s="47">
        <v>912</v>
      </c>
      <c r="B915" s="48">
        <f t="shared" ca="1" si="112"/>
        <v>0.78419571441485991</v>
      </c>
      <c r="C915" s="49">
        <f ca="1">RANDBETWEEN(0,VLOOKUP($B915,IBusJSQ!$E$6:$G$24,3,TRUE))</f>
        <v>3</v>
      </c>
      <c r="D915" s="44">
        <f ca="1">RANDBETWEEN(0,VLOOKUP($B915,ItrainJSQ!$F$5:$G$9,2,TRUE))</f>
        <v>276</v>
      </c>
      <c r="E915" s="44" t="e">
        <f ca="1">RANDBETWEEN(0,VLOOKUP($B915,ItrainNP!$G$11:$G$16,2,TRUE))</f>
        <v>#N/A</v>
      </c>
      <c r="F915" s="44">
        <f t="shared" ca="1" si="113"/>
        <v>26</v>
      </c>
      <c r="G915" s="44">
        <f t="shared" ca="1" si="114"/>
        <v>8</v>
      </c>
      <c r="H915" s="44">
        <f t="shared" ca="1" si="115"/>
        <v>5</v>
      </c>
      <c r="I915" s="50">
        <f t="shared" ca="1" si="116"/>
        <v>0.80433460330374884</v>
      </c>
      <c r="J915" s="50" t="e">
        <f t="shared" ca="1" si="117"/>
        <v>#N/A</v>
      </c>
      <c r="K915" s="52">
        <f t="shared" ca="1" si="118"/>
        <v>29.000000000000057</v>
      </c>
      <c r="L915" s="52" t="e">
        <f t="shared" ca="1" si="119"/>
        <v>#N/A</v>
      </c>
      <c r="M915" s="44">
        <f ca="1">AVERAGE($K$4:K915)</f>
        <v>31.91008771929825</v>
      </c>
      <c r="N915" s="44">
        <f ca="1">M915 + 1.96 * _xlfn.STDEV.P($M$4:M915)/SQRT(COUNT($M$4:M915))</f>
        <v>31.932450989531123</v>
      </c>
      <c r="O915" s="44">
        <f ca="1">M915 - 1.96 * _xlfn.STDEV.P($M$4:M915)/SQRT(COUNT($M$4:M915))</f>
        <v>31.887724449065377</v>
      </c>
      <c r="P915" s="44" t="e">
        <f ca="1">AVERAGE($L$4:L915)</f>
        <v>#N/A</v>
      </c>
      <c r="Q915" s="44" t="e">
        <f ca="1">P915 + 1.96 * _xlfn.STDEV.P($P$4:P915)/SQRT(COUNT($P$4:P915))</f>
        <v>#N/A</v>
      </c>
      <c r="R915" s="44" t="e">
        <f ca="1">P915 - 1.96 * _xlfn.STDEV.P($P$4:P915)/SQRT(COUNT($P$4:P915))</f>
        <v>#N/A</v>
      </c>
    </row>
    <row r="916" spans="1:18" ht="14.5" x14ac:dyDescent="0.35">
      <c r="A916" s="47">
        <v>913</v>
      </c>
      <c r="B916" s="48">
        <f t="shared" ca="1" si="112"/>
        <v>0.80259040109002422</v>
      </c>
      <c r="C916" s="49">
        <f ca="1">RANDBETWEEN(0,VLOOKUP($B916,IBusJSQ!$E$6:$G$24,3,TRUE))</f>
        <v>4</v>
      </c>
      <c r="D916" s="44">
        <f ca="1">RANDBETWEEN(0,VLOOKUP($B916,ItrainJSQ!$F$5:$G$9,2,TRUE))</f>
        <v>2377</v>
      </c>
      <c r="E916" s="44" t="e">
        <f ca="1">RANDBETWEEN(0,VLOOKUP($B916,ItrainNP!$G$11:$G$16,2,TRUE))</f>
        <v>#N/A</v>
      </c>
      <c r="F916" s="44">
        <f t="shared" ca="1" si="113"/>
        <v>27</v>
      </c>
      <c r="G916" s="44">
        <f t="shared" ca="1" si="114"/>
        <v>8</v>
      </c>
      <c r="H916" s="44">
        <f t="shared" ca="1" si="115"/>
        <v>5</v>
      </c>
      <c r="I916" s="50">
        <f t="shared" ca="1" si="116"/>
        <v>0.82411817886780203</v>
      </c>
      <c r="J916" s="50" t="e">
        <f t="shared" ca="1" si="117"/>
        <v>#N/A</v>
      </c>
      <c r="K916" s="52">
        <f t="shared" ca="1" si="118"/>
        <v>31.00000000000005</v>
      </c>
      <c r="L916" s="52" t="e">
        <f t="shared" ca="1" si="119"/>
        <v>#N/A</v>
      </c>
      <c r="M916" s="44">
        <f ca="1">AVERAGE($K$4:K916)</f>
        <v>31.909090909090914</v>
      </c>
      <c r="N916" s="44">
        <f ca="1">M916 + 1.96 * _xlfn.STDEV.P($M$4:M916)/SQRT(COUNT($M$4:M916))</f>
        <v>31.931437473921676</v>
      </c>
      <c r="O916" s="44">
        <f ca="1">M916 - 1.96 * _xlfn.STDEV.P($M$4:M916)/SQRT(COUNT($M$4:M916))</f>
        <v>31.886744344260151</v>
      </c>
      <c r="P916" s="44" t="e">
        <f ca="1">AVERAGE($L$4:L916)</f>
        <v>#N/A</v>
      </c>
      <c r="Q916" s="44" t="e">
        <f ca="1">P916 + 1.96 * _xlfn.STDEV.P($P$4:P916)/SQRT(COUNT($P$4:P916))</f>
        <v>#N/A</v>
      </c>
      <c r="R916" s="44" t="e">
        <f ca="1">P916 - 1.96 * _xlfn.STDEV.P($P$4:P916)/SQRT(COUNT($P$4:P916))</f>
        <v>#N/A</v>
      </c>
    </row>
    <row r="917" spans="1:18" ht="14.5" x14ac:dyDescent="0.35">
      <c r="A917" s="47">
        <v>914</v>
      </c>
      <c r="B917" s="48">
        <f t="shared" ca="1" si="112"/>
        <v>0.67309944911571429</v>
      </c>
      <c r="C917" s="49">
        <f ca="1">RANDBETWEEN(0,VLOOKUP($B917,IBusJSQ!$E$6:$G$24,3,TRUE))</f>
        <v>11</v>
      </c>
      <c r="D917" s="44">
        <f ca="1">RANDBETWEEN(0,VLOOKUP($B917,ItrainJSQ!$F$5:$G$9,2,TRUE))</f>
        <v>0</v>
      </c>
      <c r="E917" s="44" t="e">
        <f ca="1">RANDBETWEEN(0,VLOOKUP($B917,ItrainNP!$G$11:$G$16,2,TRUE))</f>
        <v>#N/A</v>
      </c>
      <c r="F917" s="44">
        <f t="shared" ca="1" si="113"/>
        <v>27</v>
      </c>
      <c r="G917" s="44">
        <f t="shared" ca="1" si="114"/>
        <v>7</v>
      </c>
      <c r="H917" s="44">
        <f t="shared" ca="1" si="115"/>
        <v>4</v>
      </c>
      <c r="I917" s="50">
        <f t="shared" ca="1" si="116"/>
        <v>0.69948833800460319</v>
      </c>
      <c r="J917" s="50" t="e">
        <f t="shared" ca="1" si="117"/>
        <v>#N/A</v>
      </c>
      <c r="K917" s="52">
        <f t="shared" ca="1" si="118"/>
        <v>38.000000000000028</v>
      </c>
      <c r="L917" s="52" t="e">
        <f t="shared" ca="1" si="119"/>
        <v>#N/A</v>
      </c>
      <c r="M917" s="44">
        <f ca="1">AVERAGE($K$4:K917)</f>
        <v>31.915754923413569</v>
      </c>
      <c r="N917" s="44">
        <f ca="1">M917 + 1.96 * _xlfn.STDEV.P($M$4:M917)/SQRT(COUNT($M$4:M917))</f>
        <v>31.93808442771244</v>
      </c>
      <c r="O917" s="44">
        <f ca="1">M917 - 1.96 * _xlfn.STDEV.P($M$4:M917)/SQRT(COUNT($M$4:M917))</f>
        <v>31.893425419114699</v>
      </c>
      <c r="P917" s="44" t="e">
        <f ca="1">AVERAGE($L$4:L917)</f>
        <v>#N/A</v>
      </c>
      <c r="Q917" s="44" t="e">
        <f ca="1">P917 + 1.96 * _xlfn.STDEV.P($P$4:P917)/SQRT(COUNT($P$4:P917))</f>
        <v>#N/A</v>
      </c>
      <c r="R917" s="44" t="e">
        <f ca="1">P917 - 1.96 * _xlfn.STDEV.P($P$4:P917)/SQRT(COUNT($P$4:P917))</f>
        <v>#N/A</v>
      </c>
    </row>
    <row r="918" spans="1:18" ht="14.5" x14ac:dyDescent="0.35">
      <c r="A918" s="47">
        <v>915</v>
      </c>
      <c r="B918" s="48">
        <f t="shared" ca="1" si="112"/>
        <v>0.66477257360439412</v>
      </c>
      <c r="C918" s="49">
        <f ca="1">RANDBETWEEN(0,VLOOKUP($B918,IBusJSQ!$E$6:$G$24,3,TRUE))</f>
        <v>7</v>
      </c>
      <c r="D918" s="44">
        <f ca="1">RANDBETWEEN(0,VLOOKUP($B918,ItrainJSQ!$F$5:$G$9,2,TRUE))</f>
        <v>4</v>
      </c>
      <c r="E918" s="44" t="e">
        <f ca="1">RANDBETWEEN(0,VLOOKUP($B918,ItrainNP!$G$11:$G$16,2,TRUE))</f>
        <v>#N/A</v>
      </c>
      <c r="F918" s="44">
        <f t="shared" ca="1" si="113"/>
        <v>26</v>
      </c>
      <c r="G918" s="44">
        <f t="shared" ca="1" si="114"/>
        <v>8</v>
      </c>
      <c r="H918" s="44">
        <f t="shared" ca="1" si="115"/>
        <v>5</v>
      </c>
      <c r="I918" s="50">
        <f t="shared" ca="1" si="116"/>
        <v>0.68768924027106082</v>
      </c>
      <c r="J918" s="50" t="e">
        <f t="shared" ca="1" si="117"/>
        <v>#N/A</v>
      </c>
      <c r="K918" s="52">
        <f t="shared" ca="1" si="118"/>
        <v>33.000000000000043</v>
      </c>
      <c r="L918" s="52" t="e">
        <f t="shared" ca="1" si="119"/>
        <v>#N/A</v>
      </c>
      <c r="M918" s="44">
        <f ca="1">AVERAGE($K$4:K918)</f>
        <v>31.916939890710385</v>
      </c>
      <c r="N918" s="44">
        <f ca="1">M918 + 1.96 * _xlfn.STDEV.P($M$4:M918)/SQRT(COUNT($M$4:M918))</f>
        <v>31.939252288182438</v>
      </c>
      <c r="O918" s="44">
        <f ca="1">M918 - 1.96 * _xlfn.STDEV.P($M$4:M918)/SQRT(COUNT($M$4:M918))</f>
        <v>31.894627493238332</v>
      </c>
      <c r="P918" s="44" t="e">
        <f ca="1">AVERAGE($L$4:L918)</f>
        <v>#N/A</v>
      </c>
      <c r="Q918" s="44" t="e">
        <f ca="1">P918 + 1.96 * _xlfn.STDEV.P($P$4:P918)/SQRT(COUNT($P$4:P918))</f>
        <v>#N/A</v>
      </c>
      <c r="R918" s="44" t="e">
        <f ca="1">P918 - 1.96 * _xlfn.STDEV.P($P$4:P918)/SQRT(COUNT($P$4:P918))</f>
        <v>#N/A</v>
      </c>
    </row>
    <row r="919" spans="1:18" ht="14.5" x14ac:dyDescent="0.35">
      <c r="A919" s="47">
        <v>916</v>
      </c>
      <c r="B919" s="48">
        <f t="shared" ca="1" si="112"/>
        <v>0.78784574711088173</v>
      </c>
      <c r="C919" s="49">
        <f ca="1">RANDBETWEEN(0,VLOOKUP($B919,IBusJSQ!$E$6:$G$24,3,TRUE))</f>
        <v>0</v>
      </c>
      <c r="D919" s="44">
        <f ca="1">RANDBETWEEN(0,VLOOKUP($B919,ItrainJSQ!$F$5:$G$9,2,TRUE))</f>
        <v>35329</v>
      </c>
      <c r="E919" s="44" t="e">
        <f ca="1">RANDBETWEEN(0,VLOOKUP($B919,ItrainNP!$G$11:$G$16,2,TRUE))</f>
        <v>#N/A</v>
      </c>
      <c r="F919" s="44">
        <f t="shared" ca="1" si="113"/>
        <v>28</v>
      </c>
      <c r="G919" s="44">
        <f t="shared" ca="1" si="114"/>
        <v>7</v>
      </c>
      <c r="H919" s="44">
        <f t="shared" ca="1" si="115"/>
        <v>4</v>
      </c>
      <c r="I919" s="50">
        <f t="shared" ca="1" si="116"/>
        <v>0.80729019155532622</v>
      </c>
      <c r="J919" s="50" t="e">
        <f t="shared" ca="1" si="117"/>
        <v>#N/A</v>
      </c>
      <c r="K919" s="52">
        <f t="shared" ca="1" si="118"/>
        <v>28.00000000000006</v>
      </c>
      <c r="L919" s="52" t="e">
        <f t="shared" ca="1" si="119"/>
        <v>#N/A</v>
      </c>
      <c r="M919" s="44">
        <f ca="1">AVERAGE($K$4:K919)</f>
        <v>31.912663755458521</v>
      </c>
      <c r="N919" s="44">
        <f ca="1">M919 + 1.96 * _xlfn.STDEV.P($M$4:M919)/SQRT(COUNT($M$4:M919))</f>
        <v>31.934959300566018</v>
      </c>
      <c r="O919" s="44">
        <f ca="1">M919 - 1.96 * _xlfn.STDEV.P($M$4:M919)/SQRT(COUNT($M$4:M919))</f>
        <v>31.890368210351024</v>
      </c>
      <c r="P919" s="44" t="e">
        <f ca="1">AVERAGE($L$4:L919)</f>
        <v>#N/A</v>
      </c>
      <c r="Q919" s="44" t="e">
        <f ca="1">P919 + 1.96 * _xlfn.STDEV.P($P$4:P919)/SQRT(COUNT($P$4:P919))</f>
        <v>#N/A</v>
      </c>
      <c r="R919" s="44" t="e">
        <f ca="1">P919 - 1.96 * _xlfn.STDEV.P($P$4:P919)/SQRT(COUNT($P$4:P919))</f>
        <v>#N/A</v>
      </c>
    </row>
    <row r="920" spans="1:18" ht="14.5" x14ac:dyDescent="0.35">
      <c r="A920" s="47">
        <v>917</v>
      </c>
      <c r="B920" s="48">
        <f t="shared" ca="1" si="112"/>
        <v>0.84839725472872773</v>
      </c>
      <c r="C920" s="49">
        <f ca="1">RANDBETWEEN(0,VLOOKUP($B920,IBusJSQ!$E$6:$G$24,3,TRUE))</f>
        <v>10</v>
      </c>
      <c r="D920" s="44">
        <f ca="1">RANDBETWEEN(0,VLOOKUP($B920,ItrainJSQ!$F$5:$G$9,2,TRUE))</f>
        <v>30275</v>
      </c>
      <c r="E920" s="44" t="e">
        <f ca="1">RANDBETWEEN(0,VLOOKUP($B920,ItrainNP!$G$11:$G$16,2,TRUE))</f>
        <v>#N/A</v>
      </c>
      <c r="F920" s="44">
        <f t="shared" ca="1" si="113"/>
        <v>27</v>
      </c>
      <c r="G920" s="44">
        <f t="shared" ca="1" si="114"/>
        <v>7</v>
      </c>
      <c r="H920" s="44">
        <f t="shared" ca="1" si="115"/>
        <v>5</v>
      </c>
      <c r="I920" s="50">
        <f t="shared" ca="1" si="116"/>
        <v>0.8740916991731722</v>
      </c>
      <c r="J920" s="50" t="e">
        <f t="shared" ca="1" si="117"/>
        <v>#N/A</v>
      </c>
      <c r="K920" s="52">
        <f t="shared" ca="1" si="118"/>
        <v>37.000000000000028</v>
      </c>
      <c r="L920" s="52" t="e">
        <f t="shared" ca="1" si="119"/>
        <v>#N/A</v>
      </c>
      <c r="M920" s="44">
        <f ca="1">AVERAGE($K$4:K920)</f>
        <v>31.918211559432937</v>
      </c>
      <c r="N920" s="44">
        <f ca="1">M920 + 1.96 * _xlfn.STDEV.P($M$4:M920)/SQRT(COUNT($M$4:M920))</f>
        <v>31.94048996614902</v>
      </c>
      <c r="O920" s="44">
        <f ca="1">M920 - 1.96 * _xlfn.STDEV.P($M$4:M920)/SQRT(COUNT($M$4:M920))</f>
        <v>31.895933152716854</v>
      </c>
      <c r="P920" s="44" t="e">
        <f ca="1">AVERAGE($L$4:L920)</f>
        <v>#N/A</v>
      </c>
      <c r="Q920" s="44" t="e">
        <f ca="1">P920 + 1.96 * _xlfn.STDEV.P($P$4:P920)/SQRT(COUNT($P$4:P920))</f>
        <v>#N/A</v>
      </c>
      <c r="R920" s="44" t="e">
        <f ca="1">P920 - 1.96 * _xlfn.STDEV.P($P$4:P920)/SQRT(COUNT($P$4:P920))</f>
        <v>#N/A</v>
      </c>
    </row>
    <row r="921" spans="1:18" ht="14.5" x14ac:dyDescent="0.35">
      <c r="A921" s="47">
        <v>918</v>
      </c>
      <c r="B921" s="48">
        <f t="shared" ca="1" si="112"/>
        <v>0.59076171224502905</v>
      </c>
      <c r="C921" s="49">
        <f ca="1">RANDBETWEEN(0,VLOOKUP($B921,IBusJSQ!$E$6:$G$24,3,TRUE))</f>
        <v>5</v>
      </c>
      <c r="D921" s="44">
        <f ca="1">RANDBETWEEN(0,VLOOKUP($B921,ItrainJSQ!$F$5:$G$9,2,TRUE))</f>
        <v>2</v>
      </c>
      <c r="E921" s="44" t="e">
        <f ca="1">RANDBETWEEN(0,VLOOKUP($B921,ItrainNP!$G$11:$G$16,2,TRUE))</f>
        <v>#N/A</v>
      </c>
      <c r="F921" s="44">
        <f t="shared" ca="1" si="113"/>
        <v>26</v>
      </c>
      <c r="G921" s="44">
        <f t="shared" ca="1" si="114"/>
        <v>8</v>
      </c>
      <c r="H921" s="44">
        <f t="shared" ca="1" si="115"/>
        <v>5</v>
      </c>
      <c r="I921" s="50">
        <f t="shared" ca="1" si="116"/>
        <v>0.61228949002280686</v>
      </c>
      <c r="J921" s="50" t="e">
        <f t="shared" ca="1" si="117"/>
        <v>#N/A</v>
      </c>
      <c r="K921" s="52">
        <f t="shared" ca="1" si="118"/>
        <v>31.00000000000005</v>
      </c>
      <c r="L921" s="52" t="e">
        <f t="shared" ca="1" si="119"/>
        <v>#N/A</v>
      </c>
      <c r="M921" s="44">
        <f ca="1">AVERAGE($K$4:K921)</f>
        <v>31.917211328976038</v>
      </c>
      <c r="N921" s="44">
        <f ca="1">M921 + 1.96 * _xlfn.STDEV.P($M$4:M921)/SQRT(COUNT($M$4:M921))</f>
        <v>31.939472670916359</v>
      </c>
      <c r="O921" s="44">
        <f ca="1">M921 - 1.96 * _xlfn.STDEV.P($M$4:M921)/SQRT(COUNT($M$4:M921))</f>
        <v>31.894949987035716</v>
      </c>
      <c r="P921" s="44" t="e">
        <f ca="1">AVERAGE($L$4:L921)</f>
        <v>#N/A</v>
      </c>
      <c r="Q921" s="44" t="e">
        <f ca="1">P921 + 1.96 * _xlfn.STDEV.P($P$4:P921)/SQRT(COUNT($P$4:P921))</f>
        <v>#N/A</v>
      </c>
      <c r="R921" s="44" t="e">
        <f ca="1">P921 - 1.96 * _xlfn.STDEV.P($P$4:P921)/SQRT(COUNT($P$4:P921))</f>
        <v>#N/A</v>
      </c>
    </row>
    <row r="922" spans="1:18" ht="14.5" x14ac:dyDescent="0.35">
      <c r="A922" s="47">
        <v>919</v>
      </c>
      <c r="B922" s="48">
        <f t="shared" ca="1" si="112"/>
        <v>0.50743407956730535</v>
      </c>
      <c r="C922" s="49">
        <f ca="1">RANDBETWEEN(0,VLOOKUP($B922,IBusJSQ!$E$6:$G$24,3,TRUE))</f>
        <v>5</v>
      </c>
      <c r="D922" s="44">
        <f ca="1">RANDBETWEEN(0,VLOOKUP($B922,ItrainJSQ!$F$5:$G$9,2,TRUE))</f>
        <v>0</v>
      </c>
      <c r="E922" s="44" t="e">
        <f ca="1">RANDBETWEEN(0,VLOOKUP($B922,ItrainNP!$G$11:$G$16,2,TRUE))</f>
        <v>#N/A</v>
      </c>
      <c r="F922" s="44">
        <f t="shared" ca="1" si="113"/>
        <v>28</v>
      </c>
      <c r="G922" s="44">
        <f t="shared" ca="1" si="114"/>
        <v>8</v>
      </c>
      <c r="H922" s="44">
        <f t="shared" ca="1" si="115"/>
        <v>5</v>
      </c>
      <c r="I922" s="50">
        <f t="shared" ca="1" si="116"/>
        <v>0.53035074623397205</v>
      </c>
      <c r="J922" s="50" t="e">
        <f t="shared" ca="1" si="117"/>
        <v>#N/A</v>
      </c>
      <c r="K922" s="52">
        <f t="shared" ca="1" si="118"/>
        <v>33.000000000000043</v>
      </c>
      <c r="L922" s="52" t="e">
        <f t="shared" ca="1" si="119"/>
        <v>#N/A</v>
      </c>
      <c r="M922" s="44">
        <f ca="1">AVERAGE($K$4:K922)</f>
        <v>31.918389553862898</v>
      </c>
      <c r="N922" s="44">
        <f ca="1">M922 + 1.96 * _xlfn.STDEV.P($M$4:M922)/SQRT(COUNT($M$4:M922))</f>
        <v>31.940633786529748</v>
      </c>
      <c r="O922" s="44">
        <f ca="1">M922 - 1.96 * _xlfn.STDEV.P($M$4:M922)/SQRT(COUNT($M$4:M922))</f>
        <v>31.896145321196048</v>
      </c>
      <c r="P922" s="44" t="e">
        <f ca="1">AVERAGE($L$4:L922)</f>
        <v>#N/A</v>
      </c>
      <c r="Q922" s="44" t="e">
        <f ca="1">P922 + 1.96 * _xlfn.STDEV.P($P$4:P922)/SQRT(COUNT($P$4:P922))</f>
        <v>#N/A</v>
      </c>
      <c r="R922" s="44" t="e">
        <f ca="1">P922 - 1.96 * _xlfn.STDEV.P($P$4:P922)/SQRT(COUNT($P$4:P922))</f>
        <v>#N/A</v>
      </c>
    </row>
    <row r="923" spans="1:18" ht="14.5" x14ac:dyDescent="0.35">
      <c r="A923" s="47">
        <v>920</v>
      </c>
      <c r="B923" s="48">
        <f t="shared" ca="1" si="112"/>
        <v>0.40061178517644103</v>
      </c>
      <c r="C923" s="49">
        <f ca="1">RANDBETWEEN(0,VLOOKUP($B923,IBusJSQ!$E$6:$G$24,3,TRUE))</f>
        <v>5</v>
      </c>
      <c r="D923" s="44">
        <f ca="1">RANDBETWEEN(0,VLOOKUP($B923,ItrainJSQ!$F$5:$G$9,2,TRUE))</f>
        <v>1</v>
      </c>
      <c r="E923" s="44" t="e">
        <f ca="1">RANDBETWEEN(0,VLOOKUP($B923,ItrainNP!$G$11:$G$16,2,TRUE))</f>
        <v>#N/A</v>
      </c>
      <c r="F923" s="44">
        <f t="shared" ca="1" si="113"/>
        <v>29</v>
      </c>
      <c r="G923" s="44">
        <f t="shared" ca="1" si="114"/>
        <v>8</v>
      </c>
      <c r="H923" s="44">
        <f t="shared" ca="1" si="115"/>
        <v>5</v>
      </c>
      <c r="I923" s="50">
        <f t="shared" ca="1" si="116"/>
        <v>0.42422289628755216</v>
      </c>
      <c r="J923" s="50" t="e">
        <f t="shared" ca="1" si="117"/>
        <v>#N/A</v>
      </c>
      <c r="K923" s="52">
        <f t="shared" ca="1" si="118"/>
        <v>34.000000000000043</v>
      </c>
      <c r="L923" s="52" t="e">
        <f t="shared" ca="1" si="119"/>
        <v>#N/A</v>
      </c>
      <c r="M923" s="44">
        <f ca="1">AVERAGE($K$4:K923)</f>
        <v>31.920652173913048</v>
      </c>
      <c r="N923" s="44">
        <f ca="1">M923 + 1.96 * _xlfn.STDEV.P($M$4:M923)/SQRT(COUNT($M$4:M923))</f>
        <v>31.942879195643716</v>
      </c>
      <c r="O923" s="44">
        <f ca="1">M923 - 1.96 * _xlfn.STDEV.P($M$4:M923)/SQRT(COUNT($M$4:M923))</f>
        <v>31.89842515218238</v>
      </c>
      <c r="P923" s="44" t="e">
        <f ca="1">AVERAGE($L$4:L923)</f>
        <v>#N/A</v>
      </c>
      <c r="Q923" s="44" t="e">
        <f ca="1">P923 + 1.96 * _xlfn.STDEV.P($P$4:P923)/SQRT(COUNT($P$4:P923))</f>
        <v>#N/A</v>
      </c>
      <c r="R923" s="44" t="e">
        <f ca="1">P923 - 1.96 * _xlfn.STDEV.P($P$4:P923)/SQRT(COUNT($P$4:P923))</f>
        <v>#N/A</v>
      </c>
    </row>
    <row r="924" spans="1:18" ht="14.5" x14ac:dyDescent="0.35">
      <c r="A924" s="47">
        <v>921</v>
      </c>
      <c r="B924" s="48">
        <f t="shared" ca="1" si="112"/>
        <v>0.81764592146421244</v>
      </c>
      <c r="C924" s="49">
        <f ca="1">RANDBETWEEN(0,VLOOKUP($B924,IBusJSQ!$E$6:$G$24,3,TRUE))</f>
        <v>4</v>
      </c>
      <c r="D924" s="44">
        <f ca="1">RANDBETWEEN(0,VLOOKUP($B924,ItrainJSQ!$F$5:$G$9,2,TRUE))</f>
        <v>902</v>
      </c>
      <c r="E924" s="44" t="e">
        <f ca="1">RANDBETWEEN(0,VLOOKUP($B924,ItrainNP!$G$11:$G$16,2,TRUE))</f>
        <v>#N/A</v>
      </c>
      <c r="F924" s="44">
        <f t="shared" ca="1" si="113"/>
        <v>25</v>
      </c>
      <c r="G924" s="44">
        <f t="shared" ca="1" si="114"/>
        <v>8</v>
      </c>
      <c r="H924" s="44">
        <f t="shared" ca="1" si="115"/>
        <v>4</v>
      </c>
      <c r="I924" s="50">
        <f t="shared" ca="1" si="116"/>
        <v>0.83778481035310137</v>
      </c>
      <c r="J924" s="50" t="e">
        <f t="shared" ca="1" si="117"/>
        <v>#N/A</v>
      </c>
      <c r="K924" s="52">
        <f t="shared" ca="1" si="118"/>
        <v>29.000000000000057</v>
      </c>
      <c r="L924" s="52" t="e">
        <f t="shared" ca="1" si="119"/>
        <v>#N/A</v>
      </c>
      <c r="M924" s="44">
        <f ca="1">AVERAGE($K$4:K924)</f>
        <v>31.917480998914229</v>
      </c>
      <c r="N924" s="44">
        <f ca="1">M924 + 1.96 * _xlfn.STDEV.P($M$4:M924)/SQRT(COUNT($M$4:M924))</f>
        <v>31.939690999456186</v>
      </c>
      <c r="O924" s="44">
        <f ca="1">M924 - 1.96 * _xlfn.STDEV.P($M$4:M924)/SQRT(COUNT($M$4:M924))</f>
        <v>31.895270998372272</v>
      </c>
      <c r="P924" s="44" t="e">
        <f ca="1">AVERAGE($L$4:L924)</f>
        <v>#N/A</v>
      </c>
      <c r="Q924" s="44" t="e">
        <f ca="1">P924 + 1.96 * _xlfn.STDEV.P($P$4:P924)/SQRT(COUNT($P$4:P924))</f>
        <v>#N/A</v>
      </c>
      <c r="R924" s="44" t="e">
        <f ca="1">P924 - 1.96 * _xlfn.STDEV.P($P$4:P924)/SQRT(COUNT($P$4:P924))</f>
        <v>#N/A</v>
      </c>
    </row>
    <row r="925" spans="1:18" ht="14.5" x14ac:dyDescent="0.35">
      <c r="A925" s="47">
        <v>922</v>
      </c>
      <c r="B925" s="48">
        <f t="shared" ca="1" si="112"/>
        <v>0.81342016256194283</v>
      </c>
      <c r="C925" s="49">
        <f ca="1">RANDBETWEEN(0,VLOOKUP($B925,IBusJSQ!$E$6:$G$24,3,TRUE))</f>
        <v>1</v>
      </c>
      <c r="D925" s="44">
        <f ca="1">RANDBETWEEN(0,VLOOKUP($B925,ItrainJSQ!$F$5:$G$9,2,TRUE))</f>
        <v>33705</v>
      </c>
      <c r="E925" s="44" t="e">
        <f ca="1">RANDBETWEEN(0,VLOOKUP($B925,ItrainNP!$G$11:$G$16,2,TRUE))</f>
        <v>#N/A</v>
      </c>
      <c r="F925" s="44">
        <f t="shared" ca="1" si="113"/>
        <v>28</v>
      </c>
      <c r="G925" s="44">
        <f t="shared" ca="1" si="114"/>
        <v>7</v>
      </c>
      <c r="H925" s="44">
        <f t="shared" ca="1" si="115"/>
        <v>4</v>
      </c>
      <c r="I925" s="50">
        <f t="shared" ca="1" si="116"/>
        <v>0.83355905145083176</v>
      </c>
      <c r="J925" s="50" t="e">
        <f t="shared" ca="1" si="117"/>
        <v>#N/A</v>
      </c>
      <c r="K925" s="52">
        <f t="shared" ca="1" si="118"/>
        <v>29.000000000000057</v>
      </c>
      <c r="L925" s="52" t="e">
        <f t="shared" ca="1" si="119"/>
        <v>#N/A</v>
      </c>
      <c r="M925" s="44">
        <f ca="1">AVERAGE($K$4:K925)</f>
        <v>31.91431670281996</v>
      </c>
      <c r="N925" s="44">
        <f ca="1">M925 + 1.96 * _xlfn.STDEV.P($M$4:M925)/SQRT(COUNT($M$4:M925))</f>
        <v>31.936509872325558</v>
      </c>
      <c r="O925" s="44">
        <f ca="1">M925 - 1.96 * _xlfn.STDEV.P($M$4:M925)/SQRT(COUNT($M$4:M925))</f>
        <v>31.892123533314361</v>
      </c>
      <c r="P925" s="44" t="e">
        <f ca="1">AVERAGE($L$4:L925)</f>
        <v>#N/A</v>
      </c>
      <c r="Q925" s="44" t="e">
        <f ca="1">P925 + 1.96 * _xlfn.STDEV.P($P$4:P925)/SQRT(COUNT($P$4:P925))</f>
        <v>#N/A</v>
      </c>
      <c r="R925" s="44" t="e">
        <f ca="1">P925 - 1.96 * _xlfn.STDEV.P($P$4:P925)/SQRT(COUNT($P$4:P925))</f>
        <v>#N/A</v>
      </c>
    </row>
    <row r="926" spans="1:18" ht="14.5" x14ac:dyDescent="0.35">
      <c r="A926" s="47">
        <v>923</v>
      </c>
      <c r="B926" s="48">
        <f t="shared" ca="1" si="112"/>
        <v>0.82455515615515906</v>
      </c>
      <c r="C926" s="49">
        <f ca="1">RANDBETWEEN(0,VLOOKUP($B926,IBusJSQ!$E$6:$G$24,3,TRUE))</f>
        <v>2</v>
      </c>
      <c r="D926" s="44">
        <f ca="1">RANDBETWEEN(0,VLOOKUP($B926,ItrainJSQ!$F$5:$G$9,2,TRUE))</f>
        <v>304</v>
      </c>
      <c r="E926" s="44" t="e">
        <f ca="1">RANDBETWEEN(0,VLOOKUP($B926,ItrainNP!$G$11:$G$16,2,TRUE))</f>
        <v>#N/A</v>
      </c>
      <c r="F926" s="44">
        <f t="shared" ca="1" si="113"/>
        <v>28</v>
      </c>
      <c r="G926" s="44">
        <f t="shared" ca="1" si="114"/>
        <v>7</v>
      </c>
      <c r="H926" s="44">
        <f t="shared" ca="1" si="115"/>
        <v>4</v>
      </c>
      <c r="I926" s="50">
        <f t="shared" ca="1" si="116"/>
        <v>0.84538848948849243</v>
      </c>
      <c r="J926" s="50" t="e">
        <f t="shared" ca="1" si="117"/>
        <v>#N/A</v>
      </c>
      <c r="K926" s="52">
        <f t="shared" ca="1" si="118"/>
        <v>30.000000000000053</v>
      </c>
      <c r="L926" s="52" t="e">
        <f t="shared" ca="1" si="119"/>
        <v>#N/A</v>
      </c>
      <c r="M926" s="44">
        <f ca="1">AVERAGE($K$4:K926)</f>
        <v>31.912242686890579</v>
      </c>
      <c r="N926" s="44">
        <f ca="1">M926 + 1.96 * _xlfn.STDEV.P($M$4:M926)/SQRT(COUNT($M$4:M926))</f>
        <v>31.934419156601521</v>
      </c>
      <c r="O926" s="44">
        <f ca="1">M926 - 1.96 * _xlfn.STDEV.P($M$4:M926)/SQRT(COUNT($M$4:M926))</f>
        <v>31.890066217179637</v>
      </c>
      <c r="P926" s="44" t="e">
        <f ca="1">AVERAGE($L$4:L926)</f>
        <v>#N/A</v>
      </c>
      <c r="Q926" s="44" t="e">
        <f ca="1">P926 + 1.96 * _xlfn.STDEV.P($P$4:P926)/SQRT(COUNT($P$4:P926))</f>
        <v>#N/A</v>
      </c>
      <c r="R926" s="44" t="e">
        <f ca="1">P926 - 1.96 * _xlfn.STDEV.P($P$4:P926)/SQRT(COUNT($P$4:P926))</f>
        <v>#N/A</v>
      </c>
    </row>
    <row r="927" spans="1:18" ht="14.5" x14ac:dyDescent="0.35">
      <c r="A927" s="47">
        <v>924</v>
      </c>
      <c r="B927" s="48">
        <f t="shared" ca="1" si="112"/>
        <v>0.59742210522116568</v>
      </c>
      <c r="C927" s="49">
        <f ca="1">RANDBETWEEN(0,VLOOKUP($B927,IBusJSQ!$E$6:$G$24,3,TRUE))</f>
        <v>9</v>
      </c>
      <c r="D927" s="44">
        <f ca="1">RANDBETWEEN(0,VLOOKUP($B927,ItrainJSQ!$F$5:$G$9,2,TRUE))</f>
        <v>2</v>
      </c>
      <c r="E927" s="44" t="e">
        <f ca="1">RANDBETWEEN(0,VLOOKUP($B927,ItrainNP!$G$11:$G$16,2,TRUE))</f>
        <v>#N/A</v>
      </c>
      <c r="F927" s="44">
        <f t="shared" ca="1" si="113"/>
        <v>26</v>
      </c>
      <c r="G927" s="44">
        <f t="shared" ca="1" si="114"/>
        <v>7</v>
      </c>
      <c r="H927" s="44">
        <f t="shared" ca="1" si="115"/>
        <v>4</v>
      </c>
      <c r="I927" s="50">
        <f t="shared" ca="1" si="116"/>
        <v>0.62172766077672126</v>
      </c>
      <c r="J927" s="50" t="e">
        <f t="shared" ca="1" si="117"/>
        <v>#N/A</v>
      </c>
      <c r="K927" s="52">
        <f t="shared" ca="1" si="118"/>
        <v>35.000000000000036</v>
      </c>
      <c r="L927" s="52" t="e">
        <f t="shared" ca="1" si="119"/>
        <v>#N/A</v>
      </c>
      <c r="M927" s="44">
        <f ca="1">AVERAGE($K$4:K927)</f>
        <v>31.915584415584419</v>
      </c>
      <c r="N927" s="44">
        <f ca="1">M927 + 1.96 * _xlfn.STDEV.P($M$4:M927)/SQRT(COUNT($M$4:M927))</f>
        <v>31.937744022411128</v>
      </c>
      <c r="O927" s="44">
        <f ca="1">M927 - 1.96 * _xlfn.STDEV.P($M$4:M927)/SQRT(COUNT($M$4:M927))</f>
        <v>31.893424808757711</v>
      </c>
      <c r="P927" s="44" t="e">
        <f ca="1">AVERAGE($L$4:L927)</f>
        <v>#N/A</v>
      </c>
      <c r="Q927" s="44" t="e">
        <f ca="1">P927 + 1.96 * _xlfn.STDEV.P($P$4:P927)/SQRT(COUNT($P$4:P927))</f>
        <v>#N/A</v>
      </c>
      <c r="R927" s="44" t="e">
        <f ca="1">P927 - 1.96 * _xlfn.STDEV.P($P$4:P927)/SQRT(COUNT($P$4:P927))</f>
        <v>#N/A</v>
      </c>
    </row>
    <row r="928" spans="1:18" ht="14.5" x14ac:dyDescent="0.35">
      <c r="A928" s="47">
        <v>925</v>
      </c>
      <c r="B928" s="48">
        <f t="shared" ca="1" si="112"/>
        <v>0.80583414612989412</v>
      </c>
      <c r="C928" s="49">
        <f ca="1">RANDBETWEEN(0,VLOOKUP($B928,IBusJSQ!$E$6:$G$24,3,TRUE))</f>
        <v>7</v>
      </c>
      <c r="D928" s="44">
        <f ca="1">RANDBETWEEN(0,VLOOKUP($B928,ItrainJSQ!$F$5:$G$9,2,TRUE))</f>
        <v>16659</v>
      </c>
      <c r="E928" s="44" t="e">
        <f ca="1">RANDBETWEEN(0,VLOOKUP($B928,ItrainNP!$G$11:$G$16,2,TRUE))</f>
        <v>#N/A</v>
      </c>
      <c r="F928" s="44">
        <f t="shared" ca="1" si="113"/>
        <v>24</v>
      </c>
      <c r="G928" s="44">
        <f t="shared" ca="1" si="114"/>
        <v>8</v>
      </c>
      <c r="H928" s="44">
        <f t="shared" ca="1" si="115"/>
        <v>4</v>
      </c>
      <c r="I928" s="50">
        <f t="shared" ca="1" si="116"/>
        <v>0.82736192390767194</v>
      </c>
      <c r="J928" s="50" t="e">
        <f t="shared" ca="1" si="117"/>
        <v>#N/A</v>
      </c>
      <c r="K928" s="52">
        <f t="shared" ca="1" si="118"/>
        <v>31.00000000000005</v>
      </c>
      <c r="L928" s="52" t="e">
        <f t="shared" ca="1" si="119"/>
        <v>#N/A</v>
      </c>
      <c r="M928" s="44">
        <f ca="1">AVERAGE($K$4:K928)</f>
        <v>31.914594594594597</v>
      </c>
      <c r="N928" s="44">
        <f ca="1">M928 + 1.96 * _xlfn.STDEV.P($M$4:M928)/SQRT(COUNT($M$4:M928))</f>
        <v>31.936737410517559</v>
      </c>
      <c r="O928" s="44">
        <f ca="1">M928 - 1.96 * _xlfn.STDEV.P($M$4:M928)/SQRT(COUNT($M$4:M928))</f>
        <v>31.892451778671635</v>
      </c>
      <c r="P928" s="44" t="e">
        <f ca="1">AVERAGE($L$4:L928)</f>
        <v>#N/A</v>
      </c>
      <c r="Q928" s="44" t="e">
        <f ca="1">P928 + 1.96 * _xlfn.STDEV.P($P$4:P928)/SQRT(COUNT($P$4:P928))</f>
        <v>#N/A</v>
      </c>
      <c r="R928" s="44" t="e">
        <f ca="1">P928 - 1.96 * _xlfn.STDEV.P($P$4:P928)/SQRT(COUNT($P$4:P928))</f>
        <v>#N/A</v>
      </c>
    </row>
    <row r="929" spans="1:18" ht="14.5" x14ac:dyDescent="0.35">
      <c r="A929" s="47">
        <v>926</v>
      </c>
      <c r="B929" s="48">
        <f t="shared" ca="1" si="112"/>
        <v>0.74549872666851824</v>
      </c>
      <c r="C929" s="49">
        <f ca="1">RANDBETWEEN(0,VLOOKUP($B929,IBusJSQ!$E$6:$G$24,3,TRUE))</f>
        <v>4</v>
      </c>
      <c r="D929" s="44">
        <f ca="1">RANDBETWEEN(0,VLOOKUP($B929,ItrainJSQ!$F$5:$G$9,2,TRUE))</f>
        <v>36275</v>
      </c>
      <c r="E929" s="44" t="e">
        <f ca="1">RANDBETWEEN(0,VLOOKUP($B929,ItrainNP!$G$11:$G$16,2,TRUE))</f>
        <v>#N/A</v>
      </c>
      <c r="F929" s="44">
        <f t="shared" ca="1" si="113"/>
        <v>28</v>
      </c>
      <c r="G929" s="44">
        <f t="shared" ca="1" si="114"/>
        <v>7</v>
      </c>
      <c r="H929" s="44">
        <f t="shared" ca="1" si="115"/>
        <v>5</v>
      </c>
      <c r="I929" s="50">
        <f t="shared" ca="1" si="116"/>
        <v>0.7677209488907405</v>
      </c>
      <c r="J929" s="50" t="e">
        <f t="shared" ca="1" si="117"/>
        <v>#N/A</v>
      </c>
      <c r="K929" s="52">
        <f t="shared" ca="1" si="118"/>
        <v>32.000000000000043</v>
      </c>
      <c r="L929" s="52" t="e">
        <f t="shared" ca="1" si="119"/>
        <v>#N/A</v>
      </c>
      <c r="M929" s="44">
        <f ca="1">AVERAGE($K$4:K929)</f>
        <v>31.914686825053998</v>
      </c>
      <c r="N929" s="44">
        <f ca="1">M929 + 1.96 * _xlfn.STDEV.P($M$4:M929)/SQRT(COUNT($M$4:M929))</f>
        <v>31.936812863615838</v>
      </c>
      <c r="O929" s="44">
        <f ca="1">M929 - 1.96 * _xlfn.STDEV.P($M$4:M929)/SQRT(COUNT($M$4:M929))</f>
        <v>31.892560786492158</v>
      </c>
      <c r="P929" s="44" t="e">
        <f ca="1">AVERAGE($L$4:L929)</f>
        <v>#N/A</v>
      </c>
      <c r="Q929" s="44" t="e">
        <f ca="1">P929 + 1.96 * _xlfn.STDEV.P($P$4:P929)/SQRT(COUNT($P$4:P929))</f>
        <v>#N/A</v>
      </c>
      <c r="R929" s="44" t="e">
        <f ca="1">P929 - 1.96 * _xlfn.STDEV.P($P$4:P929)/SQRT(COUNT($P$4:P929))</f>
        <v>#N/A</v>
      </c>
    </row>
    <row r="930" spans="1:18" ht="14.5" x14ac:dyDescent="0.35">
      <c r="A930" s="47">
        <v>927</v>
      </c>
      <c r="B930" s="48">
        <f t="shared" ca="1" si="112"/>
        <v>0.74821344382895383</v>
      </c>
      <c r="C930" s="49">
        <f ca="1">RANDBETWEEN(0,VLOOKUP($B930,IBusJSQ!$E$6:$G$24,3,TRUE))</f>
        <v>9</v>
      </c>
      <c r="D930" s="44">
        <f ca="1">RANDBETWEEN(0,VLOOKUP($B930,ItrainJSQ!$F$5:$G$9,2,TRUE))</f>
        <v>9221</v>
      </c>
      <c r="E930" s="44" t="e">
        <f ca="1">RANDBETWEEN(0,VLOOKUP($B930,ItrainNP!$G$11:$G$16,2,TRUE))</f>
        <v>#N/A</v>
      </c>
      <c r="F930" s="44">
        <f t="shared" ca="1" si="113"/>
        <v>29</v>
      </c>
      <c r="G930" s="44">
        <f t="shared" ca="1" si="114"/>
        <v>8</v>
      </c>
      <c r="H930" s="44">
        <f t="shared" ca="1" si="115"/>
        <v>4</v>
      </c>
      <c r="I930" s="50">
        <f t="shared" ca="1" si="116"/>
        <v>0.77460233271784273</v>
      </c>
      <c r="J930" s="50" t="e">
        <f t="shared" ca="1" si="117"/>
        <v>#N/A</v>
      </c>
      <c r="K930" s="52">
        <f t="shared" ca="1" si="118"/>
        <v>38.000000000000028</v>
      </c>
      <c r="L930" s="52" t="e">
        <f t="shared" ca="1" si="119"/>
        <v>#N/A</v>
      </c>
      <c r="M930" s="44">
        <f ca="1">AVERAGE($K$4:K930)</f>
        <v>31.921251348435817</v>
      </c>
      <c r="N930" s="44">
        <f ca="1">M930 + 1.96 * _xlfn.STDEV.P($M$4:M930)/SQRT(COUNT($M$4:M930))</f>
        <v>31.943360280744187</v>
      </c>
      <c r="O930" s="44">
        <f ca="1">M930 - 1.96 * _xlfn.STDEV.P($M$4:M930)/SQRT(COUNT($M$4:M930))</f>
        <v>31.899142416127447</v>
      </c>
      <c r="P930" s="44" t="e">
        <f ca="1">AVERAGE($L$4:L930)</f>
        <v>#N/A</v>
      </c>
      <c r="Q930" s="44" t="e">
        <f ca="1">P930 + 1.96 * _xlfn.STDEV.P($P$4:P930)/SQRT(COUNT($P$4:P930))</f>
        <v>#N/A</v>
      </c>
      <c r="R930" s="44" t="e">
        <f ca="1">P930 - 1.96 * _xlfn.STDEV.P($P$4:P930)/SQRT(COUNT($P$4:P930))</f>
        <v>#N/A</v>
      </c>
    </row>
    <row r="931" spans="1:18" ht="14.5" x14ac:dyDescent="0.35">
      <c r="A931" s="47">
        <v>928</v>
      </c>
      <c r="B931" s="48">
        <f t="shared" ca="1" si="112"/>
        <v>0.35571418535557175</v>
      </c>
      <c r="C931" s="49">
        <f ca="1">RANDBETWEEN(0,VLOOKUP($B931,IBusJSQ!$E$6:$G$24,3,TRUE))</f>
        <v>4</v>
      </c>
      <c r="D931" s="44">
        <f ca="1">RANDBETWEEN(0,VLOOKUP($B931,ItrainJSQ!$F$5:$G$9,2,TRUE))</f>
        <v>0</v>
      </c>
      <c r="E931" s="44" t="e">
        <f ca="1">RANDBETWEEN(0,VLOOKUP($B931,ItrainNP!$G$11:$G$16,2,TRUE))</f>
        <v>#N/A</v>
      </c>
      <c r="F931" s="44">
        <f t="shared" ca="1" si="113"/>
        <v>24</v>
      </c>
      <c r="G931" s="44">
        <f t="shared" ca="1" si="114"/>
        <v>7</v>
      </c>
      <c r="H931" s="44">
        <f t="shared" ca="1" si="115"/>
        <v>5</v>
      </c>
      <c r="I931" s="50">
        <f t="shared" ca="1" si="116"/>
        <v>0.37515862980001619</v>
      </c>
      <c r="J931" s="50" t="e">
        <f t="shared" ca="1" si="117"/>
        <v>#N/A</v>
      </c>
      <c r="K931" s="52">
        <f t="shared" ca="1" si="118"/>
        <v>27.999999999999979</v>
      </c>
      <c r="L931" s="52" t="e">
        <f t="shared" ca="1" si="119"/>
        <v>#N/A</v>
      </c>
      <c r="M931" s="44">
        <f ca="1">AVERAGE($K$4:K931)</f>
        <v>31.917025862068968</v>
      </c>
      <c r="N931" s="44">
        <f ca="1">M931 + 1.96 * _xlfn.STDEV.P($M$4:M931)/SQRT(COUNT($M$4:M931))</f>
        <v>31.939117930461752</v>
      </c>
      <c r="O931" s="44">
        <f ca="1">M931 - 1.96 * _xlfn.STDEV.P($M$4:M931)/SQRT(COUNT($M$4:M931))</f>
        <v>31.894933793676184</v>
      </c>
      <c r="P931" s="44" t="e">
        <f ca="1">AVERAGE($L$4:L931)</f>
        <v>#N/A</v>
      </c>
      <c r="Q931" s="44" t="e">
        <f ca="1">P931 + 1.96 * _xlfn.STDEV.P($P$4:P931)/SQRT(COUNT($P$4:P931))</f>
        <v>#N/A</v>
      </c>
      <c r="R931" s="44" t="e">
        <f ca="1">P931 - 1.96 * _xlfn.STDEV.P($P$4:P931)/SQRT(COUNT($P$4:P931))</f>
        <v>#N/A</v>
      </c>
    </row>
    <row r="932" spans="1:18" ht="14.5" x14ac:dyDescent="0.35">
      <c r="A932" s="47">
        <v>929</v>
      </c>
      <c r="B932" s="48">
        <f t="shared" ca="1" si="112"/>
        <v>0.60942344112607472</v>
      </c>
      <c r="C932" s="49">
        <f ca="1">RANDBETWEEN(0,VLOOKUP($B932,IBusJSQ!$E$6:$G$24,3,TRUE))</f>
        <v>3</v>
      </c>
      <c r="D932" s="44">
        <f ca="1">RANDBETWEEN(0,VLOOKUP($B932,ItrainJSQ!$F$5:$G$9,2,TRUE))</f>
        <v>1</v>
      </c>
      <c r="E932" s="44" t="e">
        <f ca="1">RANDBETWEEN(0,VLOOKUP($B932,ItrainNP!$G$11:$G$16,2,TRUE))</f>
        <v>#N/A</v>
      </c>
      <c r="F932" s="44">
        <f t="shared" ca="1" si="113"/>
        <v>25</v>
      </c>
      <c r="G932" s="44">
        <f t="shared" ca="1" si="114"/>
        <v>8</v>
      </c>
      <c r="H932" s="44">
        <f t="shared" ca="1" si="115"/>
        <v>4</v>
      </c>
      <c r="I932" s="50">
        <f t="shared" ca="1" si="116"/>
        <v>0.6288678855705192</v>
      </c>
      <c r="J932" s="50" t="e">
        <f t="shared" ca="1" si="117"/>
        <v>#N/A</v>
      </c>
      <c r="K932" s="52">
        <f t="shared" ca="1" si="118"/>
        <v>28.00000000000006</v>
      </c>
      <c r="L932" s="52" t="e">
        <f t="shared" ca="1" si="119"/>
        <v>#N/A</v>
      </c>
      <c r="M932" s="44">
        <f ca="1">AVERAGE($K$4:K932)</f>
        <v>31.912809472551135</v>
      </c>
      <c r="N932" s="44">
        <f ca="1">M932 + 1.96 * _xlfn.STDEV.P($M$4:M932)/SQRT(COUNT($M$4:M932))</f>
        <v>31.934884920826285</v>
      </c>
      <c r="O932" s="44">
        <f ca="1">M932 - 1.96 * _xlfn.STDEV.P($M$4:M932)/SQRT(COUNT($M$4:M932))</f>
        <v>31.890734024275986</v>
      </c>
      <c r="P932" s="44" t="e">
        <f ca="1">AVERAGE($L$4:L932)</f>
        <v>#N/A</v>
      </c>
      <c r="Q932" s="44" t="e">
        <f ca="1">P932 + 1.96 * _xlfn.STDEV.P($P$4:P932)/SQRT(COUNT($P$4:P932))</f>
        <v>#N/A</v>
      </c>
      <c r="R932" s="44" t="e">
        <f ca="1">P932 - 1.96 * _xlfn.STDEV.P($P$4:P932)/SQRT(COUNT($P$4:P932))</f>
        <v>#N/A</v>
      </c>
    </row>
    <row r="933" spans="1:18" ht="14.5" x14ac:dyDescent="0.35">
      <c r="A933" s="47">
        <v>930</v>
      </c>
      <c r="B933" s="48">
        <f t="shared" ca="1" si="112"/>
        <v>0.53776527107283734</v>
      </c>
      <c r="C933" s="49">
        <f ca="1">RANDBETWEEN(0,VLOOKUP($B933,IBusJSQ!$E$6:$G$24,3,TRUE))</f>
        <v>7</v>
      </c>
      <c r="D933" s="44">
        <f ca="1">RANDBETWEEN(0,VLOOKUP($B933,ItrainJSQ!$F$5:$G$9,2,TRUE))</f>
        <v>3</v>
      </c>
      <c r="E933" s="44" t="e">
        <f ca="1">RANDBETWEEN(0,VLOOKUP($B933,ItrainNP!$G$11:$G$16,2,TRUE))</f>
        <v>#N/A</v>
      </c>
      <c r="F933" s="44">
        <f t="shared" ca="1" si="113"/>
        <v>27</v>
      </c>
      <c r="G933" s="44">
        <f t="shared" ca="1" si="114"/>
        <v>7</v>
      </c>
      <c r="H933" s="44">
        <f t="shared" ca="1" si="115"/>
        <v>4</v>
      </c>
      <c r="I933" s="50">
        <f t="shared" ca="1" si="116"/>
        <v>0.56137638218394847</v>
      </c>
      <c r="J933" s="50" t="e">
        <f t="shared" ca="1" si="117"/>
        <v>#N/A</v>
      </c>
      <c r="K933" s="52">
        <f t="shared" ca="1" si="118"/>
        <v>34.000000000000043</v>
      </c>
      <c r="L933" s="52" t="e">
        <f t="shared" ca="1" si="119"/>
        <v>#N/A</v>
      </c>
      <c r="M933" s="44">
        <f ca="1">AVERAGE($K$4:K933)</f>
        <v>31.915053763440863</v>
      </c>
      <c r="N933" s="44">
        <f ca="1">M933 + 1.96 * _xlfn.STDEV.P($M$4:M933)/SQRT(COUNT($M$4:M933))</f>
        <v>31.937112489925564</v>
      </c>
      <c r="O933" s="44">
        <f ca="1">M933 - 1.96 * _xlfn.STDEV.P($M$4:M933)/SQRT(COUNT($M$4:M933))</f>
        <v>31.892995036956162</v>
      </c>
      <c r="P933" s="44" t="e">
        <f ca="1">AVERAGE($L$4:L933)</f>
        <v>#N/A</v>
      </c>
      <c r="Q933" s="44" t="e">
        <f ca="1">P933 + 1.96 * _xlfn.STDEV.P($P$4:P933)/SQRT(COUNT($P$4:P933))</f>
        <v>#N/A</v>
      </c>
      <c r="R933" s="44" t="e">
        <f ca="1">P933 - 1.96 * _xlfn.STDEV.P($P$4:P933)/SQRT(COUNT($P$4:P933))</f>
        <v>#N/A</v>
      </c>
    </row>
    <row r="934" spans="1:18" ht="14.5" x14ac:dyDescent="0.35">
      <c r="A934" s="47">
        <v>931</v>
      </c>
      <c r="B934" s="48">
        <f t="shared" ca="1" si="112"/>
        <v>0.75719124326238307</v>
      </c>
      <c r="C934" s="49">
        <f ca="1">RANDBETWEEN(0,VLOOKUP($B934,IBusJSQ!$E$6:$G$24,3,TRUE))</f>
        <v>9</v>
      </c>
      <c r="D934" s="44">
        <f ca="1">RANDBETWEEN(0,VLOOKUP($B934,ItrainJSQ!$F$5:$G$9,2,TRUE))</f>
        <v>17785</v>
      </c>
      <c r="E934" s="44" t="e">
        <f ca="1">RANDBETWEEN(0,VLOOKUP($B934,ItrainNP!$G$11:$G$16,2,TRUE))</f>
        <v>#N/A</v>
      </c>
      <c r="F934" s="44">
        <f t="shared" ca="1" si="113"/>
        <v>24</v>
      </c>
      <c r="G934" s="44">
        <f t="shared" ca="1" si="114"/>
        <v>7</v>
      </c>
      <c r="H934" s="44">
        <f t="shared" ca="1" si="115"/>
        <v>4</v>
      </c>
      <c r="I934" s="50">
        <f t="shared" ca="1" si="116"/>
        <v>0.78010790992904977</v>
      </c>
      <c r="J934" s="50" t="e">
        <f t="shared" ca="1" si="117"/>
        <v>#N/A</v>
      </c>
      <c r="K934" s="52">
        <f t="shared" ca="1" si="118"/>
        <v>33.000000000000043</v>
      </c>
      <c r="L934" s="52" t="e">
        <f t="shared" ca="1" si="119"/>
        <v>#N/A</v>
      </c>
      <c r="M934" s="44">
        <f ca="1">AVERAGE($K$4:K934)</f>
        <v>31.916219119226643</v>
      </c>
      <c r="N934" s="44">
        <f ca="1">M934 + 1.96 * _xlfn.STDEV.P($M$4:M934)/SQRT(COUNT($M$4:M934))</f>
        <v>31.938261080954252</v>
      </c>
      <c r="O934" s="44">
        <f ca="1">M934 - 1.96 * _xlfn.STDEV.P($M$4:M934)/SQRT(COUNT($M$4:M934))</f>
        <v>31.894177157499033</v>
      </c>
      <c r="P934" s="44" t="e">
        <f ca="1">AVERAGE($L$4:L934)</f>
        <v>#N/A</v>
      </c>
      <c r="Q934" s="44" t="e">
        <f ca="1">P934 + 1.96 * _xlfn.STDEV.P($P$4:P934)/SQRT(COUNT($P$4:P934))</f>
        <v>#N/A</v>
      </c>
      <c r="R934" s="44" t="e">
        <f ca="1">P934 - 1.96 * _xlfn.STDEV.P($P$4:P934)/SQRT(COUNT($P$4:P934))</f>
        <v>#N/A</v>
      </c>
    </row>
    <row r="935" spans="1:18" ht="14.5" x14ac:dyDescent="0.35">
      <c r="A935" s="47">
        <v>932</v>
      </c>
      <c r="B935" s="48">
        <f t="shared" ca="1" si="112"/>
        <v>0.39828257510407522</v>
      </c>
      <c r="C935" s="49">
        <f ca="1">RANDBETWEEN(0,VLOOKUP($B935,IBusJSQ!$E$6:$G$24,3,TRUE))</f>
        <v>4</v>
      </c>
      <c r="D935" s="44">
        <f ca="1">RANDBETWEEN(0,VLOOKUP($B935,ItrainJSQ!$F$5:$G$9,2,TRUE))</f>
        <v>2</v>
      </c>
      <c r="E935" s="44" t="e">
        <f ca="1">RANDBETWEEN(0,VLOOKUP($B935,ItrainNP!$G$11:$G$16,2,TRUE))</f>
        <v>#N/A</v>
      </c>
      <c r="F935" s="44">
        <f t="shared" ca="1" si="113"/>
        <v>29</v>
      </c>
      <c r="G935" s="44">
        <f t="shared" ca="1" si="114"/>
        <v>8</v>
      </c>
      <c r="H935" s="44">
        <f t="shared" ca="1" si="115"/>
        <v>5</v>
      </c>
      <c r="I935" s="50">
        <f t="shared" ca="1" si="116"/>
        <v>0.42119924177074186</v>
      </c>
      <c r="J935" s="50" t="e">
        <f t="shared" ca="1" si="117"/>
        <v>#N/A</v>
      </c>
      <c r="K935" s="52">
        <f t="shared" ca="1" si="118"/>
        <v>32.999999999999964</v>
      </c>
      <c r="L935" s="52" t="e">
        <f t="shared" ca="1" si="119"/>
        <v>#N/A</v>
      </c>
      <c r="M935" s="44">
        <f ca="1">AVERAGE($K$4:K935)</f>
        <v>31.917381974248929</v>
      </c>
      <c r="N935" s="44">
        <f ca="1">M935 + 1.96 * _xlfn.STDEV.P($M$4:M935)/SQRT(COUNT($M$4:M935))</f>
        <v>31.939407129115086</v>
      </c>
      <c r="O935" s="44">
        <f ca="1">M935 - 1.96 * _xlfn.STDEV.P($M$4:M935)/SQRT(COUNT($M$4:M935))</f>
        <v>31.895356819382773</v>
      </c>
      <c r="P935" s="44" t="e">
        <f ca="1">AVERAGE($L$4:L935)</f>
        <v>#N/A</v>
      </c>
      <c r="Q935" s="44" t="e">
        <f ca="1">P935 + 1.96 * _xlfn.STDEV.P($P$4:P935)/SQRT(COUNT($P$4:P935))</f>
        <v>#N/A</v>
      </c>
      <c r="R935" s="44" t="e">
        <f ca="1">P935 - 1.96 * _xlfn.STDEV.P($P$4:P935)/SQRT(COUNT($P$4:P935))</f>
        <v>#N/A</v>
      </c>
    </row>
    <row r="936" spans="1:18" ht="14.5" x14ac:dyDescent="0.35">
      <c r="A936" s="47">
        <v>933</v>
      </c>
      <c r="B936" s="48">
        <f t="shared" ca="1" si="112"/>
        <v>0.73733301690923314</v>
      </c>
      <c r="C936" s="49">
        <f ca="1">RANDBETWEEN(0,VLOOKUP($B936,IBusJSQ!$E$6:$G$24,3,TRUE))</f>
        <v>8</v>
      </c>
      <c r="D936" s="44">
        <f ca="1">RANDBETWEEN(0,VLOOKUP($B936,ItrainJSQ!$F$5:$G$9,2,TRUE))</f>
        <v>13263</v>
      </c>
      <c r="E936" s="44" t="e">
        <f ca="1">RANDBETWEEN(0,VLOOKUP($B936,ItrainNP!$G$11:$G$16,2,TRUE))</f>
        <v>#N/A</v>
      </c>
      <c r="F936" s="44">
        <f t="shared" ca="1" si="113"/>
        <v>28</v>
      </c>
      <c r="G936" s="44">
        <f t="shared" ca="1" si="114"/>
        <v>8</v>
      </c>
      <c r="H936" s="44">
        <f t="shared" ca="1" si="115"/>
        <v>4</v>
      </c>
      <c r="I936" s="50">
        <f t="shared" ca="1" si="116"/>
        <v>0.76233301690923316</v>
      </c>
      <c r="J936" s="50" t="e">
        <f t="shared" ca="1" si="117"/>
        <v>#N/A</v>
      </c>
      <c r="K936" s="52">
        <f t="shared" ca="1" si="118"/>
        <v>36.000000000000028</v>
      </c>
      <c r="L936" s="52" t="e">
        <f t="shared" ca="1" si="119"/>
        <v>#N/A</v>
      </c>
      <c r="M936" s="44">
        <f ca="1">AVERAGE($K$4:K936)</f>
        <v>31.921757770632372</v>
      </c>
      <c r="N936" s="44">
        <f ca="1">M936 + 1.96 * _xlfn.STDEV.P($M$4:M936)/SQRT(COUNT($M$4:M936))</f>
        <v>31.94376591111784</v>
      </c>
      <c r="O936" s="44">
        <f ca="1">M936 - 1.96 * _xlfn.STDEV.P($M$4:M936)/SQRT(COUNT($M$4:M936))</f>
        <v>31.899749630146903</v>
      </c>
      <c r="P936" s="44" t="e">
        <f ca="1">AVERAGE($L$4:L936)</f>
        <v>#N/A</v>
      </c>
      <c r="Q936" s="44" t="e">
        <f ca="1">P936 + 1.96 * _xlfn.STDEV.P($P$4:P936)/SQRT(COUNT($P$4:P936))</f>
        <v>#N/A</v>
      </c>
      <c r="R936" s="44" t="e">
        <f ca="1">P936 - 1.96 * _xlfn.STDEV.P($P$4:P936)/SQRT(COUNT($P$4:P936))</f>
        <v>#N/A</v>
      </c>
    </row>
    <row r="937" spans="1:18" ht="14.5" x14ac:dyDescent="0.35">
      <c r="A937" s="47">
        <v>934</v>
      </c>
      <c r="B937" s="48">
        <f t="shared" ca="1" si="112"/>
        <v>0.67834508179186681</v>
      </c>
      <c r="C937" s="49">
        <f ca="1">RANDBETWEEN(0,VLOOKUP($B937,IBusJSQ!$E$6:$G$24,3,TRUE))</f>
        <v>0</v>
      </c>
      <c r="D937" s="44">
        <f ca="1">RANDBETWEEN(0,VLOOKUP($B937,ItrainJSQ!$F$5:$G$9,2,TRUE))</f>
        <v>3</v>
      </c>
      <c r="E937" s="44" t="e">
        <f ca="1">RANDBETWEEN(0,VLOOKUP($B937,ItrainNP!$G$11:$G$16,2,TRUE))</f>
        <v>#N/A</v>
      </c>
      <c r="F937" s="44">
        <f t="shared" ca="1" si="113"/>
        <v>24</v>
      </c>
      <c r="G937" s="44">
        <f t="shared" ca="1" si="114"/>
        <v>8</v>
      </c>
      <c r="H937" s="44">
        <f t="shared" ca="1" si="115"/>
        <v>4</v>
      </c>
      <c r="I937" s="50">
        <f t="shared" ca="1" si="116"/>
        <v>0.69501174845853353</v>
      </c>
      <c r="J937" s="50" t="e">
        <f t="shared" ca="1" si="117"/>
        <v>#N/A</v>
      </c>
      <c r="K937" s="52">
        <f t="shared" ca="1" si="118"/>
        <v>24.000000000000075</v>
      </c>
      <c r="L937" s="52" t="e">
        <f t="shared" ca="1" si="119"/>
        <v>#N/A</v>
      </c>
      <c r="M937" s="44">
        <f ca="1">AVERAGE($K$4:K937)</f>
        <v>31.913276231263389</v>
      </c>
      <c r="N937" s="44">
        <f ca="1">M937 + 1.96 * _xlfn.STDEV.P($M$4:M937)/SQRT(COUNT($M$4:M937))</f>
        <v>31.935267819704897</v>
      </c>
      <c r="O937" s="44">
        <f ca="1">M937 - 1.96 * _xlfn.STDEV.P($M$4:M937)/SQRT(COUNT($M$4:M937))</f>
        <v>31.89128464282188</v>
      </c>
      <c r="P937" s="44" t="e">
        <f ca="1">AVERAGE($L$4:L937)</f>
        <v>#N/A</v>
      </c>
      <c r="Q937" s="44" t="e">
        <f ca="1">P937 + 1.96 * _xlfn.STDEV.P($P$4:P937)/SQRT(COUNT($P$4:P937))</f>
        <v>#N/A</v>
      </c>
      <c r="R937" s="44" t="e">
        <f ca="1">P937 - 1.96 * _xlfn.STDEV.P($P$4:P937)/SQRT(COUNT($P$4:P937))</f>
        <v>#N/A</v>
      </c>
    </row>
    <row r="938" spans="1:18" ht="14.5" x14ac:dyDescent="0.35">
      <c r="A938" s="47">
        <v>935</v>
      </c>
      <c r="B938" s="48">
        <f t="shared" ca="1" si="112"/>
        <v>0.48414372092953128</v>
      </c>
      <c r="C938" s="49">
        <f ca="1">RANDBETWEEN(0,VLOOKUP($B938,IBusJSQ!$E$6:$G$24,3,TRUE))</f>
        <v>3</v>
      </c>
      <c r="D938" s="44">
        <f ca="1">RANDBETWEEN(0,VLOOKUP($B938,ItrainJSQ!$F$5:$G$9,2,TRUE))</f>
        <v>1</v>
      </c>
      <c r="E938" s="44" t="e">
        <f ca="1">RANDBETWEEN(0,VLOOKUP($B938,ItrainNP!$G$11:$G$16,2,TRUE))</f>
        <v>#N/A</v>
      </c>
      <c r="F938" s="44">
        <f t="shared" ca="1" si="113"/>
        <v>29</v>
      </c>
      <c r="G938" s="44">
        <f t="shared" ca="1" si="114"/>
        <v>7</v>
      </c>
      <c r="H938" s="44">
        <f t="shared" ca="1" si="115"/>
        <v>5</v>
      </c>
      <c r="I938" s="50">
        <f t="shared" ca="1" si="116"/>
        <v>0.50636594315175354</v>
      </c>
      <c r="J938" s="50" t="e">
        <f t="shared" ca="1" si="117"/>
        <v>#N/A</v>
      </c>
      <c r="K938" s="52">
        <f t="shared" ca="1" si="118"/>
        <v>32.000000000000043</v>
      </c>
      <c r="L938" s="52" t="e">
        <f t="shared" ca="1" si="119"/>
        <v>#N/A</v>
      </c>
      <c r="M938" s="44">
        <f ca="1">AVERAGE($K$4:K938)</f>
        <v>31.913368983957223</v>
      </c>
      <c r="N938" s="44">
        <f ca="1">M938 + 1.96 * _xlfn.STDEV.P($M$4:M938)/SQRT(COUNT($M$4:M938))</f>
        <v>31.93534403365479</v>
      </c>
      <c r="O938" s="44">
        <f ca="1">M938 - 1.96 * _xlfn.STDEV.P($M$4:M938)/SQRT(COUNT($M$4:M938))</f>
        <v>31.891393934259657</v>
      </c>
      <c r="P938" s="44" t="e">
        <f ca="1">AVERAGE($L$4:L938)</f>
        <v>#N/A</v>
      </c>
      <c r="Q938" s="44" t="e">
        <f ca="1">P938 + 1.96 * _xlfn.STDEV.P($P$4:P938)/SQRT(COUNT($P$4:P938))</f>
        <v>#N/A</v>
      </c>
      <c r="R938" s="44" t="e">
        <f ca="1">P938 - 1.96 * _xlfn.STDEV.P($P$4:P938)/SQRT(COUNT($P$4:P938))</f>
        <v>#N/A</v>
      </c>
    </row>
    <row r="939" spans="1:18" ht="14.5" x14ac:dyDescent="0.35">
      <c r="A939" s="47">
        <v>936</v>
      </c>
      <c r="B939" s="48">
        <f t="shared" ca="1" si="112"/>
        <v>0.41521190905804778</v>
      </c>
      <c r="C939" s="49">
        <f ca="1">RANDBETWEEN(0,VLOOKUP($B939,IBusJSQ!$E$6:$G$24,3,TRUE))</f>
        <v>7</v>
      </c>
      <c r="D939" s="44">
        <f ca="1">RANDBETWEEN(0,VLOOKUP($B939,ItrainJSQ!$F$5:$G$9,2,TRUE))</f>
        <v>1</v>
      </c>
      <c r="E939" s="44" t="e">
        <f ca="1">RANDBETWEEN(0,VLOOKUP($B939,ItrainNP!$G$11:$G$16,2,TRUE))</f>
        <v>#N/A</v>
      </c>
      <c r="F939" s="44">
        <f t="shared" ca="1" si="113"/>
        <v>26</v>
      </c>
      <c r="G939" s="44">
        <f t="shared" ca="1" si="114"/>
        <v>7</v>
      </c>
      <c r="H939" s="44">
        <f t="shared" ca="1" si="115"/>
        <v>4</v>
      </c>
      <c r="I939" s="50">
        <f t="shared" ca="1" si="116"/>
        <v>0.43812857572471442</v>
      </c>
      <c r="J939" s="50" t="e">
        <f t="shared" ca="1" si="117"/>
        <v>#N/A</v>
      </c>
      <c r="K939" s="52">
        <f t="shared" ca="1" si="118"/>
        <v>32.999999999999964</v>
      </c>
      <c r="L939" s="52" t="e">
        <f t="shared" ca="1" si="119"/>
        <v>#N/A</v>
      </c>
      <c r="M939" s="44">
        <f ca="1">AVERAGE($K$4:K939)</f>
        <v>31.914529914529918</v>
      </c>
      <c r="N939" s="44">
        <f ca="1">M939 + 1.96 * _xlfn.STDEV.P($M$4:M939)/SQRT(COUNT($M$4:M939))</f>
        <v>31.936488382689756</v>
      </c>
      <c r="O939" s="44">
        <f ca="1">M939 - 1.96 * _xlfn.STDEV.P($M$4:M939)/SQRT(COUNT($M$4:M939))</f>
        <v>31.892571446370081</v>
      </c>
      <c r="P939" s="44" t="e">
        <f ca="1">AVERAGE($L$4:L939)</f>
        <v>#N/A</v>
      </c>
      <c r="Q939" s="44" t="e">
        <f ca="1">P939 + 1.96 * _xlfn.STDEV.P($P$4:P939)/SQRT(COUNT($P$4:P939))</f>
        <v>#N/A</v>
      </c>
      <c r="R939" s="44" t="e">
        <f ca="1">P939 - 1.96 * _xlfn.STDEV.P($P$4:P939)/SQRT(COUNT($P$4:P939))</f>
        <v>#N/A</v>
      </c>
    </row>
    <row r="940" spans="1:18" ht="14.5" x14ac:dyDescent="0.35">
      <c r="A940" s="47">
        <v>937</v>
      </c>
      <c r="B940" s="48">
        <f t="shared" ca="1" si="112"/>
        <v>0.83089945177777469</v>
      </c>
      <c r="C940" s="49">
        <f ca="1">RANDBETWEEN(0,VLOOKUP($B940,IBusJSQ!$E$6:$G$24,3,TRUE))</f>
        <v>10</v>
      </c>
      <c r="D940" s="44">
        <f ca="1">RANDBETWEEN(0,VLOOKUP($B940,ItrainJSQ!$F$5:$G$9,2,TRUE))</f>
        <v>23734</v>
      </c>
      <c r="E940" s="44" t="e">
        <f ca="1">RANDBETWEEN(0,VLOOKUP($B940,ItrainNP!$G$11:$G$16,2,TRUE))</f>
        <v>#N/A</v>
      </c>
      <c r="F940" s="44">
        <f t="shared" ca="1" si="113"/>
        <v>29</v>
      </c>
      <c r="G940" s="44">
        <f t="shared" ca="1" si="114"/>
        <v>7</v>
      </c>
      <c r="H940" s="44">
        <f t="shared" ca="1" si="115"/>
        <v>4</v>
      </c>
      <c r="I940" s="50">
        <f t="shared" ca="1" si="116"/>
        <v>0.85798278511110804</v>
      </c>
      <c r="J940" s="50" t="e">
        <f t="shared" ca="1" si="117"/>
        <v>#N/A</v>
      </c>
      <c r="K940" s="52">
        <f t="shared" ca="1" si="118"/>
        <v>39.000000000000021</v>
      </c>
      <c r="L940" s="52" t="e">
        <f t="shared" ca="1" si="119"/>
        <v>#N/A</v>
      </c>
      <c r="M940" s="44">
        <f ca="1">AVERAGE($K$4:K940)</f>
        <v>31.922091782283889</v>
      </c>
      <c r="N940" s="44">
        <f ca="1">M940 + 1.96 * _xlfn.STDEV.P($M$4:M940)/SQRT(COUNT($M$4:M940))</f>
        <v>31.94403329749618</v>
      </c>
      <c r="O940" s="44">
        <f ca="1">M940 - 1.96 * _xlfn.STDEV.P($M$4:M940)/SQRT(COUNT($M$4:M940))</f>
        <v>31.900150267071599</v>
      </c>
      <c r="P940" s="44" t="e">
        <f ca="1">AVERAGE($L$4:L940)</f>
        <v>#N/A</v>
      </c>
      <c r="Q940" s="44" t="e">
        <f ca="1">P940 + 1.96 * _xlfn.STDEV.P($P$4:P940)/SQRT(COUNT($P$4:P940))</f>
        <v>#N/A</v>
      </c>
      <c r="R940" s="44" t="e">
        <f ca="1">P940 - 1.96 * _xlfn.STDEV.P($P$4:P940)/SQRT(COUNT($P$4:P940))</f>
        <v>#N/A</v>
      </c>
    </row>
    <row r="941" spans="1:18" ht="14.5" x14ac:dyDescent="0.35">
      <c r="A941" s="47">
        <v>938</v>
      </c>
      <c r="B941" s="48">
        <f t="shared" ca="1" si="112"/>
        <v>0.68899501280264897</v>
      </c>
      <c r="C941" s="49">
        <f ca="1">RANDBETWEEN(0,VLOOKUP($B941,IBusJSQ!$E$6:$G$24,3,TRUE))</f>
        <v>11</v>
      </c>
      <c r="D941" s="44">
        <f ca="1">RANDBETWEEN(0,VLOOKUP($B941,ItrainJSQ!$F$5:$G$9,2,TRUE))</f>
        <v>3</v>
      </c>
      <c r="E941" s="44" t="e">
        <f ca="1">RANDBETWEEN(0,VLOOKUP($B941,ItrainNP!$G$11:$G$16,2,TRUE))</f>
        <v>#N/A</v>
      </c>
      <c r="F941" s="44">
        <f t="shared" ca="1" si="113"/>
        <v>27</v>
      </c>
      <c r="G941" s="44">
        <f t="shared" ca="1" si="114"/>
        <v>8</v>
      </c>
      <c r="H941" s="44">
        <f t="shared" ca="1" si="115"/>
        <v>4</v>
      </c>
      <c r="I941" s="50">
        <f t="shared" ca="1" si="116"/>
        <v>0.71538390169153787</v>
      </c>
      <c r="J941" s="50" t="e">
        <f t="shared" ca="1" si="117"/>
        <v>#N/A</v>
      </c>
      <c r="K941" s="52">
        <f t="shared" ca="1" si="118"/>
        <v>38.000000000000028</v>
      </c>
      <c r="L941" s="52" t="e">
        <f t="shared" ca="1" si="119"/>
        <v>#N/A</v>
      </c>
      <c r="M941" s="44">
        <f ca="1">AVERAGE($K$4:K941)</f>
        <v>31.928571428571434</v>
      </c>
      <c r="N941" s="44">
        <f ca="1">M941 + 1.96 * _xlfn.STDEV.P($M$4:M941)/SQRT(COUNT($M$4:M941))</f>
        <v>31.950495686984649</v>
      </c>
      <c r="O941" s="44">
        <f ca="1">M941 - 1.96 * _xlfn.STDEV.P($M$4:M941)/SQRT(COUNT($M$4:M941))</f>
        <v>31.906647170158219</v>
      </c>
      <c r="P941" s="44" t="e">
        <f ca="1">AVERAGE($L$4:L941)</f>
        <v>#N/A</v>
      </c>
      <c r="Q941" s="44" t="e">
        <f ca="1">P941 + 1.96 * _xlfn.STDEV.P($P$4:P941)/SQRT(COUNT($P$4:P941))</f>
        <v>#N/A</v>
      </c>
      <c r="R941" s="44" t="e">
        <f ca="1">P941 - 1.96 * _xlfn.STDEV.P($P$4:P941)/SQRT(COUNT($P$4:P941))</f>
        <v>#N/A</v>
      </c>
    </row>
    <row r="942" spans="1:18" ht="14.5" x14ac:dyDescent="0.35">
      <c r="A942" s="47">
        <v>939</v>
      </c>
      <c r="B942" s="48">
        <f t="shared" ca="1" si="112"/>
        <v>0.34705386961284795</v>
      </c>
      <c r="C942" s="49">
        <f ca="1">RANDBETWEEN(0,VLOOKUP($B942,IBusJSQ!$E$6:$G$24,3,TRUE))</f>
        <v>6</v>
      </c>
      <c r="D942" s="44">
        <f ca="1">RANDBETWEEN(0,VLOOKUP($B942,ItrainJSQ!$F$5:$G$9,2,TRUE))</f>
        <v>0</v>
      </c>
      <c r="E942" s="44" t="e">
        <f ca="1">RANDBETWEEN(0,VLOOKUP($B942,ItrainNP!$G$11:$G$16,2,TRUE))</f>
        <v>#N/A</v>
      </c>
      <c r="F942" s="44">
        <f t="shared" ca="1" si="113"/>
        <v>25</v>
      </c>
      <c r="G942" s="44">
        <f t="shared" ca="1" si="114"/>
        <v>8</v>
      </c>
      <c r="H942" s="44">
        <f t="shared" ca="1" si="115"/>
        <v>4</v>
      </c>
      <c r="I942" s="50">
        <f t="shared" ca="1" si="116"/>
        <v>0.36858164739062571</v>
      </c>
      <c r="J942" s="50" t="e">
        <f t="shared" ca="1" si="117"/>
        <v>#N/A</v>
      </c>
      <c r="K942" s="52">
        <f t="shared" ca="1" si="118"/>
        <v>30.999999999999972</v>
      </c>
      <c r="L942" s="52" t="e">
        <f t="shared" ca="1" si="119"/>
        <v>#N/A</v>
      </c>
      <c r="M942" s="44">
        <f ca="1">AVERAGE($K$4:K942)</f>
        <v>31.927582534611293</v>
      </c>
      <c r="N942" s="44">
        <f ca="1">M942 + 1.96 * _xlfn.STDEV.P($M$4:M942)/SQRT(COUNT($M$4:M942))</f>
        <v>31.949489607052559</v>
      </c>
      <c r="O942" s="44">
        <f ca="1">M942 - 1.96 * _xlfn.STDEV.P($M$4:M942)/SQRT(COUNT($M$4:M942))</f>
        <v>31.905675462170027</v>
      </c>
      <c r="P942" s="44" t="e">
        <f ca="1">AVERAGE($L$4:L942)</f>
        <v>#N/A</v>
      </c>
      <c r="Q942" s="44" t="e">
        <f ca="1">P942 + 1.96 * _xlfn.STDEV.P($P$4:P942)/SQRT(COUNT($P$4:P942))</f>
        <v>#N/A</v>
      </c>
      <c r="R942" s="44" t="e">
        <f ca="1">P942 - 1.96 * _xlfn.STDEV.P($P$4:P942)/SQRT(COUNT($P$4:P942))</f>
        <v>#N/A</v>
      </c>
    </row>
    <row r="943" spans="1:18" ht="14.5" x14ac:dyDescent="0.35">
      <c r="A943" s="47">
        <v>940</v>
      </c>
      <c r="B943" s="48">
        <f t="shared" ca="1" si="112"/>
        <v>0.58641693477430401</v>
      </c>
      <c r="C943" s="49">
        <f ca="1">RANDBETWEEN(0,VLOOKUP($B943,IBusJSQ!$E$6:$G$24,3,TRUE))</f>
        <v>6</v>
      </c>
      <c r="D943" s="44">
        <f ca="1">RANDBETWEEN(0,VLOOKUP($B943,ItrainJSQ!$F$5:$G$9,2,TRUE))</f>
        <v>3</v>
      </c>
      <c r="E943" s="44" t="e">
        <f ca="1">RANDBETWEEN(0,VLOOKUP($B943,ItrainNP!$G$11:$G$16,2,TRUE))</f>
        <v>#N/A</v>
      </c>
      <c r="F943" s="44">
        <f t="shared" ca="1" si="113"/>
        <v>29</v>
      </c>
      <c r="G943" s="44">
        <f t="shared" ca="1" si="114"/>
        <v>8</v>
      </c>
      <c r="H943" s="44">
        <f t="shared" ca="1" si="115"/>
        <v>5</v>
      </c>
      <c r="I943" s="50">
        <f t="shared" ca="1" si="116"/>
        <v>0.61072249032985959</v>
      </c>
      <c r="J943" s="50" t="e">
        <f t="shared" ca="1" si="117"/>
        <v>#N/A</v>
      </c>
      <c r="K943" s="52">
        <f t="shared" ca="1" si="118"/>
        <v>35.000000000000036</v>
      </c>
      <c r="L943" s="52" t="e">
        <f t="shared" ca="1" si="119"/>
        <v>#N/A</v>
      </c>
      <c r="M943" s="44">
        <f ca="1">AVERAGE($K$4:K943)</f>
        <v>31.930851063829792</v>
      </c>
      <c r="N943" s="44">
        <f ca="1">M943 + 1.96 * _xlfn.STDEV.P($M$4:M943)/SQRT(COUNT($M$4:M943))</f>
        <v>31.952740811762375</v>
      </c>
      <c r="O943" s="44">
        <f ca="1">M943 - 1.96 * _xlfn.STDEV.P($M$4:M943)/SQRT(COUNT($M$4:M943))</f>
        <v>31.908961315897209</v>
      </c>
      <c r="P943" s="44" t="e">
        <f ca="1">AVERAGE($L$4:L943)</f>
        <v>#N/A</v>
      </c>
      <c r="Q943" s="44" t="e">
        <f ca="1">P943 + 1.96 * _xlfn.STDEV.P($P$4:P943)/SQRT(COUNT($P$4:P943))</f>
        <v>#N/A</v>
      </c>
      <c r="R943" s="44" t="e">
        <f ca="1">P943 - 1.96 * _xlfn.STDEV.P($P$4:P943)/SQRT(COUNT($P$4:P943))</f>
        <v>#N/A</v>
      </c>
    </row>
    <row r="944" spans="1:18" ht="14.5" x14ac:dyDescent="0.35">
      <c r="A944" s="47">
        <v>941</v>
      </c>
      <c r="B944" s="48">
        <f t="shared" ca="1" si="112"/>
        <v>0.6129975241318657</v>
      </c>
      <c r="C944" s="49">
        <f ca="1">RANDBETWEEN(0,VLOOKUP($B944,IBusJSQ!$E$6:$G$24,3,TRUE))</f>
        <v>0</v>
      </c>
      <c r="D944" s="44">
        <f ca="1">RANDBETWEEN(0,VLOOKUP($B944,ItrainJSQ!$F$5:$G$9,2,TRUE))</f>
        <v>3</v>
      </c>
      <c r="E944" s="44" t="e">
        <f ca="1">RANDBETWEEN(0,VLOOKUP($B944,ItrainNP!$G$11:$G$16,2,TRUE))</f>
        <v>#N/A</v>
      </c>
      <c r="F944" s="44">
        <f t="shared" ca="1" si="113"/>
        <v>25</v>
      </c>
      <c r="G944" s="44">
        <f t="shared" ca="1" si="114"/>
        <v>7</v>
      </c>
      <c r="H944" s="44">
        <f t="shared" ca="1" si="115"/>
        <v>5</v>
      </c>
      <c r="I944" s="50">
        <f t="shared" ca="1" si="116"/>
        <v>0.63035863524297686</v>
      </c>
      <c r="J944" s="50" t="e">
        <f t="shared" ca="1" si="117"/>
        <v>#N/A</v>
      </c>
      <c r="K944" s="52">
        <f t="shared" ca="1" si="118"/>
        <v>25.000000000000071</v>
      </c>
      <c r="L944" s="52" t="e">
        <f t="shared" ca="1" si="119"/>
        <v>#N/A</v>
      </c>
      <c r="M944" s="44">
        <f ca="1">AVERAGE($K$4:K944)</f>
        <v>31.923485653560046</v>
      </c>
      <c r="N944" s="44">
        <f ca="1">M944 + 1.96 * _xlfn.STDEV.P($M$4:M944)/SQRT(COUNT($M$4:M944))</f>
        <v>31.945358462783368</v>
      </c>
      <c r="O944" s="44">
        <f ca="1">M944 - 1.96 * _xlfn.STDEV.P($M$4:M944)/SQRT(COUNT($M$4:M944))</f>
        <v>31.901612844336725</v>
      </c>
      <c r="P944" s="44" t="e">
        <f ca="1">AVERAGE($L$4:L944)</f>
        <v>#N/A</v>
      </c>
      <c r="Q944" s="44" t="e">
        <f ca="1">P944 + 1.96 * _xlfn.STDEV.P($P$4:P944)/SQRT(COUNT($P$4:P944))</f>
        <v>#N/A</v>
      </c>
      <c r="R944" s="44" t="e">
        <f ca="1">P944 - 1.96 * _xlfn.STDEV.P($P$4:P944)/SQRT(COUNT($P$4:P944))</f>
        <v>#N/A</v>
      </c>
    </row>
    <row r="945" spans="1:18" ht="14.5" x14ac:dyDescent="0.35">
      <c r="A945" s="47">
        <v>942</v>
      </c>
      <c r="B945" s="48">
        <f t="shared" ca="1" si="112"/>
        <v>0.87724369217760945</v>
      </c>
      <c r="C945" s="49">
        <f ca="1">RANDBETWEEN(0,VLOOKUP($B945,IBusJSQ!$E$6:$G$24,3,TRUE))</f>
        <v>6</v>
      </c>
      <c r="D945" s="44">
        <f ca="1">RANDBETWEEN(0,VLOOKUP($B945,ItrainJSQ!$F$5:$G$9,2,TRUE))</f>
        <v>24076</v>
      </c>
      <c r="E945" s="44" t="e">
        <f ca="1">RANDBETWEEN(0,VLOOKUP($B945,ItrainNP!$G$11:$G$16,2,TRUE))</f>
        <v>#N/A</v>
      </c>
      <c r="F945" s="44">
        <f t="shared" ca="1" si="113"/>
        <v>28</v>
      </c>
      <c r="G945" s="44">
        <f t="shared" ca="1" si="114"/>
        <v>7</v>
      </c>
      <c r="H945" s="44">
        <f t="shared" ca="1" si="115"/>
        <v>4</v>
      </c>
      <c r="I945" s="50">
        <f t="shared" ca="1" si="116"/>
        <v>0.90085480328872058</v>
      </c>
      <c r="J945" s="50" t="e">
        <f t="shared" ca="1" si="117"/>
        <v>#N/A</v>
      </c>
      <c r="K945" s="52">
        <f t="shared" ca="1" si="118"/>
        <v>34.000000000000043</v>
      </c>
      <c r="L945" s="52" t="e">
        <f t="shared" ca="1" si="119"/>
        <v>#N/A</v>
      </c>
      <c r="M945" s="44">
        <f ca="1">AVERAGE($K$4:K945)</f>
        <v>31.925690021231425</v>
      </c>
      <c r="N945" s="44">
        <f ca="1">M945 + 1.96 * _xlfn.STDEV.P($M$4:M945)/SQRT(COUNT($M$4:M945))</f>
        <v>31.947545802884562</v>
      </c>
      <c r="O945" s="44">
        <f ca="1">M945 - 1.96 * _xlfn.STDEV.P($M$4:M945)/SQRT(COUNT($M$4:M945))</f>
        <v>31.903834239578288</v>
      </c>
      <c r="P945" s="44" t="e">
        <f ca="1">AVERAGE($L$4:L945)</f>
        <v>#N/A</v>
      </c>
      <c r="Q945" s="44" t="e">
        <f ca="1">P945 + 1.96 * _xlfn.STDEV.P($P$4:P945)/SQRT(COUNT($P$4:P945))</f>
        <v>#N/A</v>
      </c>
      <c r="R945" s="44" t="e">
        <f ca="1">P945 - 1.96 * _xlfn.STDEV.P($P$4:P945)/SQRT(COUNT($P$4:P945))</f>
        <v>#N/A</v>
      </c>
    </row>
    <row r="946" spans="1:18" ht="14.5" x14ac:dyDescent="0.35">
      <c r="A946" s="47">
        <v>943</v>
      </c>
      <c r="B946" s="48">
        <f t="shared" ca="1" si="112"/>
        <v>0.44437717375820984</v>
      </c>
      <c r="C946" s="49">
        <f ca="1">RANDBETWEEN(0,VLOOKUP($B946,IBusJSQ!$E$6:$G$24,3,TRUE))</f>
        <v>3</v>
      </c>
      <c r="D946" s="44">
        <f ca="1">RANDBETWEEN(0,VLOOKUP($B946,ItrainJSQ!$F$5:$G$9,2,TRUE))</f>
        <v>2</v>
      </c>
      <c r="E946" s="44" t="e">
        <f ca="1">RANDBETWEEN(0,VLOOKUP($B946,ItrainNP!$G$11:$G$16,2,TRUE))</f>
        <v>#N/A</v>
      </c>
      <c r="F946" s="44">
        <f t="shared" ca="1" si="113"/>
        <v>25</v>
      </c>
      <c r="G946" s="44">
        <f t="shared" ca="1" si="114"/>
        <v>7</v>
      </c>
      <c r="H946" s="44">
        <f t="shared" ca="1" si="115"/>
        <v>4</v>
      </c>
      <c r="I946" s="50">
        <f t="shared" ca="1" si="116"/>
        <v>0.46382161820265427</v>
      </c>
      <c r="J946" s="50" t="e">
        <f t="shared" ca="1" si="117"/>
        <v>#N/A</v>
      </c>
      <c r="K946" s="52">
        <f t="shared" ca="1" si="118"/>
        <v>27.999999999999979</v>
      </c>
      <c r="L946" s="52" t="e">
        <f t="shared" ca="1" si="119"/>
        <v>#N/A</v>
      </c>
      <c r="M946" s="44">
        <f ca="1">AVERAGE($K$4:K946)</f>
        <v>31.921527041357376</v>
      </c>
      <c r="N946" s="44">
        <f ca="1">M946 + 1.96 * _xlfn.STDEV.P($M$4:M946)/SQRT(COUNT($M$4:M946))</f>
        <v>31.943366023965797</v>
      </c>
      <c r="O946" s="44">
        <f ca="1">M946 - 1.96 * _xlfn.STDEV.P($M$4:M946)/SQRT(COUNT($M$4:M946))</f>
        <v>31.899688058748954</v>
      </c>
      <c r="P946" s="44" t="e">
        <f ca="1">AVERAGE($L$4:L946)</f>
        <v>#N/A</v>
      </c>
      <c r="Q946" s="44" t="e">
        <f ca="1">P946 + 1.96 * _xlfn.STDEV.P($P$4:P946)/SQRT(COUNT($P$4:P946))</f>
        <v>#N/A</v>
      </c>
      <c r="R946" s="44" t="e">
        <f ca="1">P946 - 1.96 * _xlfn.STDEV.P($P$4:P946)/SQRT(COUNT($P$4:P946))</f>
        <v>#N/A</v>
      </c>
    </row>
    <row r="947" spans="1:18" ht="14.5" x14ac:dyDescent="0.35">
      <c r="A947" s="47">
        <v>944</v>
      </c>
      <c r="B947" s="48">
        <f t="shared" ca="1" si="112"/>
        <v>0.44677245856945835</v>
      </c>
      <c r="C947" s="49">
        <f ca="1">RANDBETWEEN(0,VLOOKUP($B947,IBusJSQ!$E$6:$G$24,3,TRUE))</f>
        <v>3</v>
      </c>
      <c r="D947" s="44">
        <f ca="1">RANDBETWEEN(0,VLOOKUP($B947,ItrainJSQ!$F$5:$G$9,2,TRUE))</f>
        <v>2</v>
      </c>
      <c r="E947" s="44" t="e">
        <f ca="1">RANDBETWEEN(0,VLOOKUP($B947,ItrainNP!$G$11:$G$16,2,TRUE))</f>
        <v>#N/A</v>
      </c>
      <c r="F947" s="44">
        <f t="shared" ca="1" si="113"/>
        <v>24</v>
      </c>
      <c r="G947" s="44">
        <f t="shared" ca="1" si="114"/>
        <v>8</v>
      </c>
      <c r="H947" s="44">
        <f t="shared" ca="1" si="115"/>
        <v>5</v>
      </c>
      <c r="I947" s="50">
        <f t="shared" ca="1" si="116"/>
        <v>0.46552245856945834</v>
      </c>
      <c r="J947" s="50" t="e">
        <f t="shared" ca="1" si="117"/>
        <v>#N/A</v>
      </c>
      <c r="K947" s="52">
        <f t="shared" ca="1" si="118"/>
        <v>26.999999999999986</v>
      </c>
      <c r="L947" s="52" t="e">
        <f t="shared" ca="1" si="119"/>
        <v>#N/A</v>
      </c>
      <c r="M947" s="44">
        <f ca="1">AVERAGE($K$4:K947)</f>
        <v>31.916313559322038</v>
      </c>
      <c r="N947" s="44">
        <f ca="1">M947 + 1.96 * _xlfn.STDEV.P($M$4:M947)/SQRT(COUNT($M$4:M947))</f>
        <v>31.938136026899656</v>
      </c>
      <c r="O947" s="44">
        <f ca="1">M947 - 1.96 * _xlfn.STDEV.P($M$4:M947)/SQRT(COUNT($M$4:M947))</f>
        <v>31.89449109174442</v>
      </c>
      <c r="P947" s="44" t="e">
        <f ca="1">AVERAGE($L$4:L947)</f>
        <v>#N/A</v>
      </c>
      <c r="Q947" s="44" t="e">
        <f ca="1">P947 + 1.96 * _xlfn.STDEV.P($P$4:P947)/SQRT(COUNT($P$4:P947))</f>
        <v>#N/A</v>
      </c>
      <c r="R947" s="44" t="e">
        <f ca="1">P947 - 1.96 * _xlfn.STDEV.P($P$4:P947)/SQRT(COUNT($P$4:P947))</f>
        <v>#N/A</v>
      </c>
    </row>
    <row r="948" spans="1:18" ht="14.5" x14ac:dyDescent="0.35">
      <c r="A948" s="47">
        <v>945</v>
      </c>
      <c r="B948" s="48">
        <f t="shared" ca="1" si="112"/>
        <v>0.61620383800087009</v>
      </c>
      <c r="C948" s="49">
        <f ca="1">RANDBETWEEN(0,VLOOKUP($B948,IBusJSQ!$E$6:$G$24,3,TRUE))</f>
        <v>8</v>
      </c>
      <c r="D948" s="44">
        <f ca="1">RANDBETWEEN(0,VLOOKUP($B948,ItrainJSQ!$F$5:$G$9,2,TRUE))</f>
        <v>2</v>
      </c>
      <c r="E948" s="44" t="e">
        <f ca="1">RANDBETWEEN(0,VLOOKUP($B948,ItrainNP!$G$11:$G$16,2,TRUE))</f>
        <v>#N/A</v>
      </c>
      <c r="F948" s="44">
        <f t="shared" ca="1" si="113"/>
        <v>28</v>
      </c>
      <c r="G948" s="44">
        <f t="shared" ca="1" si="114"/>
        <v>7</v>
      </c>
      <c r="H948" s="44">
        <f t="shared" ca="1" si="115"/>
        <v>5</v>
      </c>
      <c r="I948" s="50">
        <f t="shared" ca="1" si="116"/>
        <v>0.64120383800087011</v>
      </c>
      <c r="J948" s="50" t="e">
        <f t="shared" ca="1" si="117"/>
        <v>#N/A</v>
      </c>
      <c r="K948" s="52">
        <f t="shared" ca="1" si="118"/>
        <v>36.000000000000028</v>
      </c>
      <c r="L948" s="52" t="e">
        <f t="shared" ca="1" si="119"/>
        <v>#N/A</v>
      </c>
      <c r="M948" s="44">
        <f ca="1">AVERAGE($K$4:K948)</f>
        <v>31.920634920634924</v>
      </c>
      <c r="N948" s="44">
        <f ca="1">M948 + 1.96 * _xlfn.STDEV.P($M$4:M948)/SQRT(COUNT($M$4:M948))</f>
        <v>31.942440673653653</v>
      </c>
      <c r="O948" s="44">
        <f ca="1">M948 - 1.96 * _xlfn.STDEV.P($M$4:M948)/SQRT(COUNT($M$4:M948))</f>
        <v>31.898829167616196</v>
      </c>
      <c r="P948" s="44" t="e">
        <f ca="1">AVERAGE($L$4:L948)</f>
        <v>#N/A</v>
      </c>
      <c r="Q948" s="44" t="e">
        <f ca="1">P948 + 1.96 * _xlfn.STDEV.P($P$4:P948)/SQRT(COUNT($P$4:P948))</f>
        <v>#N/A</v>
      </c>
      <c r="R948" s="44" t="e">
        <f ca="1">P948 - 1.96 * _xlfn.STDEV.P($P$4:P948)/SQRT(COUNT($P$4:P948))</f>
        <v>#N/A</v>
      </c>
    </row>
    <row r="949" spans="1:18" ht="14.5" x14ac:dyDescent="0.35">
      <c r="A949" s="47">
        <v>946</v>
      </c>
      <c r="B949" s="48">
        <f t="shared" ca="1" si="112"/>
        <v>0.5318039483328959</v>
      </c>
      <c r="C949" s="49">
        <f ca="1">RANDBETWEEN(0,VLOOKUP($B949,IBusJSQ!$E$6:$G$24,3,TRUE))</f>
        <v>8</v>
      </c>
      <c r="D949" s="44">
        <f ca="1">RANDBETWEEN(0,VLOOKUP($B949,ItrainJSQ!$F$5:$G$9,2,TRUE))</f>
        <v>2</v>
      </c>
      <c r="E949" s="44" t="e">
        <f ca="1">RANDBETWEEN(0,VLOOKUP($B949,ItrainNP!$G$11:$G$16,2,TRUE))</f>
        <v>#N/A</v>
      </c>
      <c r="F949" s="44">
        <f t="shared" ca="1" si="113"/>
        <v>27</v>
      </c>
      <c r="G949" s="44">
        <f t="shared" ca="1" si="114"/>
        <v>8</v>
      </c>
      <c r="H949" s="44">
        <f t="shared" ca="1" si="115"/>
        <v>5</v>
      </c>
      <c r="I949" s="50">
        <f t="shared" ca="1" si="116"/>
        <v>0.55610950388845148</v>
      </c>
      <c r="J949" s="50" t="e">
        <f t="shared" ca="1" si="117"/>
        <v>#N/A</v>
      </c>
      <c r="K949" s="52">
        <f t="shared" ca="1" si="118"/>
        <v>35.000000000000036</v>
      </c>
      <c r="L949" s="52" t="e">
        <f t="shared" ca="1" si="119"/>
        <v>#N/A</v>
      </c>
      <c r="M949" s="44">
        <f ca="1">AVERAGE($K$4:K949)</f>
        <v>31.923890063424953</v>
      </c>
      <c r="N949" s="44">
        <f ca="1">M949 + 1.96 * _xlfn.STDEV.P($M$4:M949)/SQRT(COUNT($M$4:M949))</f>
        <v>31.945678960135492</v>
      </c>
      <c r="O949" s="44">
        <f ca="1">M949 - 1.96 * _xlfn.STDEV.P($M$4:M949)/SQRT(COUNT($M$4:M949))</f>
        <v>31.902101166714413</v>
      </c>
      <c r="P949" s="44" t="e">
        <f ca="1">AVERAGE($L$4:L949)</f>
        <v>#N/A</v>
      </c>
      <c r="Q949" s="44" t="e">
        <f ca="1">P949 + 1.96 * _xlfn.STDEV.P($P$4:P949)/SQRT(COUNT($P$4:P949))</f>
        <v>#N/A</v>
      </c>
      <c r="R949" s="44" t="e">
        <f ca="1">P949 - 1.96 * _xlfn.STDEV.P($P$4:P949)/SQRT(COUNT($P$4:P949))</f>
        <v>#N/A</v>
      </c>
    </row>
    <row r="950" spans="1:18" ht="14.5" x14ac:dyDescent="0.35">
      <c r="A950" s="47">
        <v>947</v>
      </c>
      <c r="B950" s="48">
        <f t="shared" ca="1" si="112"/>
        <v>0.39872792570994575</v>
      </c>
      <c r="C950" s="49">
        <f ca="1">RANDBETWEEN(0,VLOOKUP($B950,IBusJSQ!$E$6:$G$24,3,TRUE))</f>
        <v>7</v>
      </c>
      <c r="D950" s="44">
        <f ca="1">RANDBETWEEN(0,VLOOKUP($B950,ItrainJSQ!$F$5:$G$9,2,TRUE))</f>
        <v>0</v>
      </c>
      <c r="E950" s="44" t="e">
        <f ca="1">RANDBETWEEN(0,VLOOKUP($B950,ItrainNP!$G$11:$G$16,2,TRUE))</f>
        <v>#N/A</v>
      </c>
      <c r="F950" s="44">
        <f t="shared" ca="1" si="113"/>
        <v>24</v>
      </c>
      <c r="G950" s="44">
        <f t="shared" ca="1" si="114"/>
        <v>7</v>
      </c>
      <c r="H950" s="44">
        <f t="shared" ca="1" si="115"/>
        <v>4</v>
      </c>
      <c r="I950" s="50">
        <f t="shared" ca="1" si="116"/>
        <v>0.42025570348772351</v>
      </c>
      <c r="J950" s="50" t="e">
        <f t="shared" ca="1" si="117"/>
        <v>#N/A</v>
      </c>
      <c r="K950" s="52">
        <f t="shared" ca="1" si="118"/>
        <v>30.999999999999972</v>
      </c>
      <c r="L950" s="52" t="e">
        <f t="shared" ca="1" si="119"/>
        <v>#N/A</v>
      </c>
      <c r="M950" s="44">
        <f ca="1">AVERAGE($K$4:K950)</f>
        <v>31.922914466737069</v>
      </c>
      <c r="N950" s="44">
        <f ca="1">M950 + 1.96 * _xlfn.STDEV.P($M$4:M950)/SQRT(COUNT($M$4:M950))</f>
        <v>31.944686576064726</v>
      </c>
      <c r="O950" s="44">
        <f ca="1">M950 - 1.96 * _xlfn.STDEV.P($M$4:M950)/SQRT(COUNT($M$4:M950))</f>
        <v>31.901142357409412</v>
      </c>
      <c r="P950" s="44" t="e">
        <f ca="1">AVERAGE($L$4:L950)</f>
        <v>#N/A</v>
      </c>
      <c r="Q950" s="44" t="e">
        <f ca="1">P950 + 1.96 * _xlfn.STDEV.P($P$4:P950)/SQRT(COUNT($P$4:P950))</f>
        <v>#N/A</v>
      </c>
      <c r="R950" s="44" t="e">
        <f ca="1">P950 - 1.96 * _xlfn.STDEV.P($P$4:P950)/SQRT(COUNT($P$4:P950))</f>
        <v>#N/A</v>
      </c>
    </row>
    <row r="951" spans="1:18" ht="14.5" x14ac:dyDescent="0.35">
      <c r="A951" s="47">
        <v>948</v>
      </c>
      <c r="B951" s="48">
        <f t="shared" ca="1" si="112"/>
        <v>0.64760615624943418</v>
      </c>
      <c r="C951" s="49">
        <f ca="1">RANDBETWEEN(0,VLOOKUP($B951,IBusJSQ!$E$6:$G$24,3,TRUE))</f>
        <v>5</v>
      </c>
      <c r="D951" s="44">
        <f ca="1">RANDBETWEEN(0,VLOOKUP($B951,ItrainJSQ!$F$5:$G$9,2,TRUE))</f>
        <v>0</v>
      </c>
      <c r="E951" s="44" t="e">
        <f ca="1">RANDBETWEEN(0,VLOOKUP($B951,ItrainNP!$G$11:$G$16,2,TRUE))</f>
        <v>#N/A</v>
      </c>
      <c r="F951" s="44">
        <f t="shared" ca="1" si="113"/>
        <v>25</v>
      </c>
      <c r="G951" s="44">
        <f t="shared" ca="1" si="114"/>
        <v>8</v>
      </c>
      <c r="H951" s="44">
        <f t="shared" ca="1" si="115"/>
        <v>4</v>
      </c>
      <c r="I951" s="50">
        <f t="shared" ca="1" si="116"/>
        <v>0.66843948958276755</v>
      </c>
      <c r="J951" s="50" t="e">
        <f t="shared" ca="1" si="117"/>
        <v>#N/A</v>
      </c>
      <c r="K951" s="52">
        <f t="shared" ca="1" si="118"/>
        <v>30.000000000000053</v>
      </c>
      <c r="L951" s="52" t="e">
        <f t="shared" ca="1" si="119"/>
        <v>#N/A</v>
      </c>
      <c r="M951" s="44">
        <f ca="1">AVERAGE($K$4:K951)</f>
        <v>31.920886075949372</v>
      </c>
      <c r="N951" s="44">
        <f ca="1">M951 + 1.96 * _xlfn.STDEV.P($M$4:M951)/SQRT(COUNT($M$4:M951))</f>
        <v>31.942641518891659</v>
      </c>
      <c r="O951" s="44">
        <f ca="1">M951 - 1.96 * _xlfn.STDEV.P($M$4:M951)/SQRT(COUNT($M$4:M951))</f>
        <v>31.899130633007086</v>
      </c>
      <c r="P951" s="44" t="e">
        <f ca="1">AVERAGE($L$4:L951)</f>
        <v>#N/A</v>
      </c>
      <c r="Q951" s="44" t="e">
        <f ca="1">P951 + 1.96 * _xlfn.STDEV.P($P$4:P951)/SQRT(COUNT($P$4:P951))</f>
        <v>#N/A</v>
      </c>
      <c r="R951" s="44" t="e">
        <f ca="1">P951 - 1.96 * _xlfn.STDEV.P($P$4:P951)/SQRT(COUNT($P$4:P951))</f>
        <v>#N/A</v>
      </c>
    </row>
    <row r="952" spans="1:18" ht="14.5" x14ac:dyDescent="0.35">
      <c r="A952" s="47">
        <v>949</v>
      </c>
      <c r="B952" s="48">
        <f t="shared" ca="1" si="112"/>
        <v>0.59579446327484753</v>
      </c>
      <c r="C952" s="49">
        <f ca="1">RANDBETWEEN(0,VLOOKUP($B952,IBusJSQ!$E$6:$G$24,3,TRUE))</f>
        <v>7</v>
      </c>
      <c r="D952" s="44">
        <f ca="1">RANDBETWEEN(0,VLOOKUP($B952,ItrainJSQ!$F$5:$G$9,2,TRUE))</f>
        <v>1</v>
      </c>
      <c r="E952" s="44" t="e">
        <f ca="1">RANDBETWEEN(0,VLOOKUP($B952,ItrainNP!$G$11:$G$16,2,TRUE))</f>
        <v>#N/A</v>
      </c>
      <c r="F952" s="44">
        <f t="shared" ca="1" si="113"/>
        <v>29</v>
      </c>
      <c r="G952" s="44">
        <f t="shared" ca="1" si="114"/>
        <v>8</v>
      </c>
      <c r="H952" s="44">
        <f t="shared" ca="1" si="115"/>
        <v>5</v>
      </c>
      <c r="I952" s="50">
        <f t="shared" ca="1" si="116"/>
        <v>0.62079446327484755</v>
      </c>
      <c r="J952" s="50" t="e">
        <f t="shared" ca="1" si="117"/>
        <v>#N/A</v>
      </c>
      <c r="K952" s="52">
        <f t="shared" ca="1" si="118"/>
        <v>36.000000000000028</v>
      </c>
      <c r="L952" s="52" t="e">
        <f t="shared" ca="1" si="119"/>
        <v>#N/A</v>
      </c>
      <c r="M952" s="44">
        <f ca="1">AVERAGE($K$4:K952)</f>
        <v>31.925184404636465</v>
      </c>
      <c r="N952" s="44">
        <f ca="1">M952 + 1.96 * _xlfn.STDEV.P($M$4:M952)/SQRT(COUNT($M$4:M952))</f>
        <v>31.94692298981909</v>
      </c>
      <c r="O952" s="44">
        <f ca="1">M952 - 1.96 * _xlfn.STDEV.P($M$4:M952)/SQRT(COUNT($M$4:M952))</f>
        <v>31.90344581945384</v>
      </c>
      <c r="P952" s="44" t="e">
        <f ca="1">AVERAGE($L$4:L952)</f>
        <v>#N/A</v>
      </c>
      <c r="Q952" s="44" t="e">
        <f ca="1">P952 + 1.96 * _xlfn.STDEV.P($P$4:P952)/SQRT(COUNT($P$4:P952))</f>
        <v>#N/A</v>
      </c>
      <c r="R952" s="44" t="e">
        <f ca="1">P952 - 1.96 * _xlfn.STDEV.P($P$4:P952)/SQRT(COUNT($P$4:P952))</f>
        <v>#N/A</v>
      </c>
    </row>
    <row r="953" spans="1:18" ht="14.5" x14ac:dyDescent="0.35">
      <c r="A953" s="47">
        <v>950</v>
      </c>
      <c r="B953" s="48">
        <f t="shared" ca="1" si="112"/>
        <v>0.80249642469348026</v>
      </c>
      <c r="C953" s="49">
        <f ca="1">RANDBETWEEN(0,VLOOKUP($B953,IBusJSQ!$E$6:$G$24,3,TRUE))</f>
        <v>13</v>
      </c>
      <c r="D953" s="44">
        <f ca="1">RANDBETWEEN(0,VLOOKUP($B953,ItrainJSQ!$F$5:$G$9,2,TRUE))</f>
        <v>3643</v>
      </c>
      <c r="E953" s="44" t="e">
        <f ca="1">RANDBETWEEN(0,VLOOKUP($B953,ItrainNP!$G$11:$G$16,2,TRUE))</f>
        <v>#N/A</v>
      </c>
      <c r="F953" s="44">
        <f t="shared" ca="1" si="113"/>
        <v>27</v>
      </c>
      <c r="G953" s="44">
        <f t="shared" ca="1" si="114"/>
        <v>7</v>
      </c>
      <c r="H953" s="44">
        <f t="shared" ca="1" si="115"/>
        <v>4</v>
      </c>
      <c r="I953" s="50">
        <f t="shared" ca="1" si="116"/>
        <v>0.83027420247125805</v>
      </c>
      <c r="J953" s="50" t="e">
        <f t="shared" ca="1" si="117"/>
        <v>#N/A</v>
      </c>
      <c r="K953" s="52">
        <f t="shared" ca="1" si="118"/>
        <v>40.000000000000014</v>
      </c>
      <c r="L953" s="52" t="e">
        <f t="shared" ca="1" si="119"/>
        <v>#N/A</v>
      </c>
      <c r="M953" s="44">
        <f ca="1">AVERAGE($K$4:K953)</f>
        <v>31.933684210526319</v>
      </c>
      <c r="N953" s="44">
        <f ca="1">M953 + 1.96 * _xlfn.STDEV.P($M$4:M953)/SQRT(COUNT($M$4:M953))</f>
        <v>31.955405552553881</v>
      </c>
      <c r="O953" s="44">
        <f ca="1">M953 - 1.96 * _xlfn.STDEV.P($M$4:M953)/SQRT(COUNT($M$4:M953))</f>
        <v>31.911962868498758</v>
      </c>
      <c r="P953" s="44" t="e">
        <f ca="1">AVERAGE($L$4:L953)</f>
        <v>#N/A</v>
      </c>
      <c r="Q953" s="44" t="e">
        <f ca="1">P953 + 1.96 * _xlfn.STDEV.P($P$4:P953)/SQRT(COUNT($P$4:P953))</f>
        <v>#N/A</v>
      </c>
      <c r="R953" s="44" t="e">
        <f ca="1">P953 - 1.96 * _xlfn.STDEV.P($P$4:P953)/SQRT(COUNT($P$4:P953))</f>
        <v>#N/A</v>
      </c>
    </row>
    <row r="954" spans="1:18" ht="14.5" x14ac:dyDescent="0.35">
      <c r="A954" s="47">
        <v>951</v>
      </c>
      <c r="B954" s="48">
        <f t="shared" ca="1" si="112"/>
        <v>0.36177797490316926</v>
      </c>
      <c r="C954" s="49">
        <f ca="1">RANDBETWEEN(0,VLOOKUP($B954,IBusJSQ!$E$6:$G$24,3,TRUE))</f>
        <v>6</v>
      </c>
      <c r="D954" s="44">
        <f ca="1">RANDBETWEEN(0,VLOOKUP($B954,ItrainJSQ!$F$5:$G$9,2,TRUE))</f>
        <v>0</v>
      </c>
      <c r="E954" s="44" t="e">
        <f ca="1">RANDBETWEEN(0,VLOOKUP($B954,ItrainNP!$G$11:$G$16,2,TRUE))</f>
        <v>#N/A</v>
      </c>
      <c r="F954" s="44">
        <f t="shared" ca="1" si="113"/>
        <v>27</v>
      </c>
      <c r="G954" s="44">
        <f t="shared" ca="1" si="114"/>
        <v>8</v>
      </c>
      <c r="H954" s="44">
        <f t="shared" ca="1" si="115"/>
        <v>4</v>
      </c>
      <c r="I954" s="50">
        <f t="shared" ca="1" si="116"/>
        <v>0.3846946415698359</v>
      </c>
      <c r="J954" s="50" t="e">
        <f t="shared" ca="1" si="117"/>
        <v>#N/A</v>
      </c>
      <c r="K954" s="52">
        <f t="shared" ca="1" si="118"/>
        <v>32.999999999999964</v>
      </c>
      <c r="L954" s="52" t="e">
        <f t="shared" ca="1" si="119"/>
        <v>#N/A</v>
      </c>
      <c r="M954" s="44">
        <f ca="1">AVERAGE($K$4:K954)</f>
        <v>31.934805467928499</v>
      </c>
      <c r="N954" s="44">
        <f ca="1">M954 + 1.96 * _xlfn.STDEV.P($M$4:M954)/SQRT(COUNT($M$4:M954))</f>
        <v>31.956509537322287</v>
      </c>
      <c r="O954" s="44">
        <f ca="1">M954 - 1.96 * _xlfn.STDEV.P($M$4:M954)/SQRT(COUNT($M$4:M954))</f>
        <v>31.91310139853471</v>
      </c>
      <c r="P954" s="44" t="e">
        <f ca="1">AVERAGE($L$4:L954)</f>
        <v>#N/A</v>
      </c>
      <c r="Q954" s="44" t="e">
        <f ca="1">P954 + 1.96 * _xlfn.STDEV.P($P$4:P954)/SQRT(COUNT($P$4:P954))</f>
        <v>#N/A</v>
      </c>
      <c r="R954" s="44" t="e">
        <f ca="1">P954 - 1.96 * _xlfn.STDEV.P($P$4:P954)/SQRT(COUNT($P$4:P954))</f>
        <v>#N/A</v>
      </c>
    </row>
    <row r="955" spans="1:18" ht="14.5" x14ac:dyDescent="0.35">
      <c r="A955" s="47">
        <v>952</v>
      </c>
      <c r="B955" s="48">
        <f t="shared" ca="1" si="112"/>
        <v>0.89288389154808967</v>
      </c>
      <c r="C955" s="49">
        <f ca="1">RANDBETWEEN(0,VLOOKUP($B955,IBusJSQ!$E$6:$G$24,3,TRUE))</f>
        <v>10</v>
      </c>
      <c r="D955" s="44">
        <f ca="1">RANDBETWEEN(0,VLOOKUP($B955,ItrainJSQ!$F$5:$G$9,2,TRUE))</f>
        <v>9961</v>
      </c>
      <c r="E955" s="44" t="e">
        <f ca="1">RANDBETWEEN(0,VLOOKUP($B955,ItrainNP!$G$11:$G$16,2,TRUE))</f>
        <v>#N/A</v>
      </c>
      <c r="F955" s="44">
        <f t="shared" ca="1" si="113"/>
        <v>27</v>
      </c>
      <c r="G955" s="44">
        <f t="shared" ca="1" si="114"/>
        <v>8</v>
      </c>
      <c r="H955" s="44">
        <f t="shared" ca="1" si="115"/>
        <v>4</v>
      </c>
      <c r="I955" s="50">
        <f t="shared" ca="1" si="116"/>
        <v>0.91857833599253413</v>
      </c>
      <c r="J955" s="50" t="e">
        <f t="shared" ca="1" si="117"/>
        <v>#N/A</v>
      </c>
      <c r="K955" s="52">
        <f t="shared" ca="1" si="118"/>
        <v>37.000000000000028</v>
      </c>
      <c r="L955" s="52" t="e">
        <f t="shared" ca="1" si="119"/>
        <v>#N/A</v>
      </c>
      <c r="M955" s="44">
        <f ca="1">AVERAGE($K$4:K955)</f>
        <v>31.940126050420172</v>
      </c>
      <c r="N955" s="44">
        <f ca="1">M955 + 1.96 * _xlfn.STDEV.P($M$4:M955)/SQRT(COUNT($M$4:M955))</f>
        <v>31.961812625469044</v>
      </c>
      <c r="O955" s="44">
        <f ca="1">M955 - 1.96 * _xlfn.STDEV.P($M$4:M955)/SQRT(COUNT($M$4:M955))</f>
        <v>31.918439475371301</v>
      </c>
      <c r="P955" s="44" t="e">
        <f ca="1">AVERAGE($L$4:L955)</f>
        <v>#N/A</v>
      </c>
      <c r="Q955" s="44" t="e">
        <f ca="1">P955 + 1.96 * _xlfn.STDEV.P($P$4:P955)/SQRT(COUNT($P$4:P955))</f>
        <v>#N/A</v>
      </c>
      <c r="R955" s="44" t="e">
        <f ca="1">P955 - 1.96 * _xlfn.STDEV.P($P$4:P955)/SQRT(COUNT($P$4:P955))</f>
        <v>#N/A</v>
      </c>
    </row>
    <row r="956" spans="1:18" ht="14.5" x14ac:dyDescent="0.35">
      <c r="A956" s="47">
        <v>953</v>
      </c>
      <c r="B956" s="48">
        <f t="shared" ca="1" si="112"/>
        <v>0.82998988748636815</v>
      </c>
      <c r="C956" s="49">
        <f ca="1">RANDBETWEEN(0,VLOOKUP($B956,IBusJSQ!$E$6:$G$24,3,TRUE))</f>
        <v>6</v>
      </c>
      <c r="D956" s="44">
        <f ca="1">RANDBETWEEN(0,VLOOKUP($B956,ItrainJSQ!$F$5:$G$9,2,TRUE))</f>
        <v>29790</v>
      </c>
      <c r="E956" s="44" t="e">
        <f ca="1">RANDBETWEEN(0,VLOOKUP($B956,ItrainNP!$G$11:$G$16,2,TRUE))</f>
        <v>#N/A</v>
      </c>
      <c r="F956" s="44">
        <f t="shared" ca="1" si="113"/>
        <v>25</v>
      </c>
      <c r="G956" s="44">
        <f t="shared" ca="1" si="114"/>
        <v>7</v>
      </c>
      <c r="H956" s="44">
        <f t="shared" ca="1" si="115"/>
        <v>5</v>
      </c>
      <c r="I956" s="50">
        <f t="shared" ca="1" si="116"/>
        <v>0.85151766526414596</v>
      </c>
      <c r="J956" s="50" t="e">
        <f t="shared" ca="1" si="117"/>
        <v>#N/A</v>
      </c>
      <c r="K956" s="52">
        <f t="shared" ca="1" si="118"/>
        <v>31.00000000000005</v>
      </c>
      <c r="L956" s="52" t="e">
        <f t="shared" ca="1" si="119"/>
        <v>#N/A</v>
      </c>
      <c r="M956" s="44">
        <f ca="1">AVERAGE($K$4:K956)</f>
        <v>31.939139559286467</v>
      </c>
      <c r="N956" s="44">
        <f ca="1">M956 + 1.96 * _xlfn.STDEV.P($M$4:M956)/SQRT(COUNT($M$4:M956))</f>
        <v>31.960808709176565</v>
      </c>
      <c r="O956" s="44">
        <f ca="1">M956 - 1.96 * _xlfn.STDEV.P($M$4:M956)/SQRT(COUNT($M$4:M956))</f>
        <v>31.917470409396369</v>
      </c>
      <c r="P956" s="44" t="e">
        <f ca="1">AVERAGE($L$4:L956)</f>
        <v>#N/A</v>
      </c>
      <c r="Q956" s="44" t="e">
        <f ca="1">P956 + 1.96 * _xlfn.STDEV.P($P$4:P956)/SQRT(COUNT($P$4:P956))</f>
        <v>#N/A</v>
      </c>
      <c r="R956" s="44" t="e">
        <f ca="1">P956 - 1.96 * _xlfn.STDEV.P($P$4:P956)/SQRT(COUNT($P$4:P956))</f>
        <v>#N/A</v>
      </c>
    </row>
    <row r="957" spans="1:18" ht="14.5" x14ac:dyDescent="0.35">
      <c r="A957" s="47">
        <v>954</v>
      </c>
      <c r="B957" s="48">
        <f t="shared" ca="1" si="112"/>
        <v>0.57367518225166836</v>
      </c>
      <c r="C957" s="49">
        <f ca="1">RANDBETWEEN(0,VLOOKUP($B957,IBusJSQ!$E$6:$G$24,3,TRUE))</f>
        <v>2</v>
      </c>
      <c r="D957" s="44">
        <f ca="1">RANDBETWEEN(0,VLOOKUP($B957,ItrainJSQ!$F$5:$G$9,2,TRUE))</f>
        <v>0</v>
      </c>
      <c r="E957" s="44" t="e">
        <f ca="1">RANDBETWEEN(0,VLOOKUP($B957,ItrainNP!$G$11:$G$16,2,TRUE))</f>
        <v>#N/A</v>
      </c>
      <c r="F957" s="44">
        <f t="shared" ca="1" si="113"/>
        <v>24</v>
      </c>
      <c r="G957" s="44">
        <f t="shared" ca="1" si="114"/>
        <v>7</v>
      </c>
      <c r="H957" s="44">
        <f t="shared" ca="1" si="115"/>
        <v>4</v>
      </c>
      <c r="I957" s="50">
        <f t="shared" ca="1" si="116"/>
        <v>0.59173073780722396</v>
      </c>
      <c r="J957" s="50" t="e">
        <f t="shared" ca="1" si="117"/>
        <v>#N/A</v>
      </c>
      <c r="K957" s="52">
        <f t="shared" ca="1" si="118"/>
        <v>26.000000000000068</v>
      </c>
      <c r="L957" s="52" t="e">
        <f t="shared" ca="1" si="119"/>
        <v>#N/A</v>
      </c>
      <c r="M957" s="44">
        <f ca="1">AVERAGE($K$4:K957)</f>
        <v>31.932914046121596</v>
      </c>
      <c r="N957" s="44">
        <f ca="1">M957 + 1.96 * _xlfn.STDEV.P($M$4:M957)/SQRT(COUNT($M$4:M957))</f>
        <v>31.954566081865675</v>
      </c>
      <c r="O957" s="44">
        <f ca="1">M957 - 1.96 * _xlfn.STDEV.P($M$4:M957)/SQRT(COUNT($M$4:M957))</f>
        <v>31.911262010377516</v>
      </c>
      <c r="P957" s="44" t="e">
        <f ca="1">AVERAGE($L$4:L957)</f>
        <v>#N/A</v>
      </c>
      <c r="Q957" s="44" t="e">
        <f ca="1">P957 + 1.96 * _xlfn.STDEV.P($P$4:P957)/SQRT(COUNT($P$4:P957))</f>
        <v>#N/A</v>
      </c>
      <c r="R957" s="44" t="e">
        <f ca="1">P957 - 1.96 * _xlfn.STDEV.P($P$4:P957)/SQRT(COUNT($P$4:P957))</f>
        <v>#N/A</v>
      </c>
    </row>
    <row r="958" spans="1:18" ht="14.5" x14ac:dyDescent="0.35">
      <c r="A958" s="47">
        <v>955</v>
      </c>
      <c r="B958" s="48">
        <f t="shared" ca="1" si="112"/>
        <v>0.80130158133698259</v>
      </c>
      <c r="C958" s="49">
        <f ca="1">RANDBETWEEN(0,VLOOKUP($B958,IBusJSQ!$E$6:$G$24,3,TRUE))</f>
        <v>0</v>
      </c>
      <c r="D958" s="44">
        <f ca="1">RANDBETWEEN(0,VLOOKUP($B958,ItrainJSQ!$F$5:$G$9,2,TRUE))</f>
        <v>19064</v>
      </c>
      <c r="E958" s="44" t="e">
        <f ca="1">RANDBETWEEN(0,VLOOKUP($B958,ItrainNP!$G$11:$G$16,2,TRUE))</f>
        <v>#N/A</v>
      </c>
      <c r="F958" s="44">
        <f t="shared" ca="1" si="113"/>
        <v>26</v>
      </c>
      <c r="G958" s="44">
        <f t="shared" ca="1" si="114"/>
        <v>7</v>
      </c>
      <c r="H958" s="44">
        <f t="shared" ca="1" si="115"/>
        <v>5</v>
      </c>
      <c r="I958" s="50">
        <f t="shared" ca="1" si="116"/>
        <v>0.8193571368925382</v>
      </c>
      <c r="J958" s="50" t="e">
        <f t="shared" ca="1" si="117"/>
        <v>#N/A</v>
      </c>
      <c r="K958" s="52">
        <f t="shared" ca="1" si="118"/>
        <v>26.000000000000068</v>
      </c>
      <c r="L958" s="52" t="e">
        <f t="shared" ca="1" si="119"/>
        <v>#N/A</v>
      </c>
      <c r="M958" s="44">
        <f ca="1">AVERAGE($K$4:K958)</f>
        <v>31.926701570680631</v>
      </c>
      <c r="N958" s="44">
        <f ca="1">M958 + 1.96 * _xlfn.STDEV.P($M$4:M958)/SQRT(COUNT($M$4:M958))</f>
        <v>31.948336808147122</v>
      </c>
      <c r="O958" s="44">
        <f ca="1">M958 - 1.96 * _xlfn.STDEV.P($M$4:M958)/SQRT(COUNT($M$4:M958))</f>
        <v>31.90506633321414</v>
      </c>
      <c r="P958" s="44" t="e">
        <f ca="1">AVERAGE($L$4:L958)</f>
        <v>#N/A</v>
      </c>
      <c r="Q958" s="44" t="e">
        <f ca="1">P958 + 1.96 * _xlfn.STDEV.P($P$4:P958)/SQRT(COUNT($P$4:P958))</f>
        <v>#N/A</v>
      </c>
      <c r="R958" s="44" t="e">
        <f ca="1">P958 - 1.96 * _xlfn.STDEV.P($P$4:P958)/SQRT(COUNT($P$4:P958))</f>
        <v>#N/A</v>
      </c>
    </row>
    <row r="959" spans="1:18" ht="14.5" x14ac:dyDescent="0.35">
      <c r="A959" s="47">
        <v>956</v>
      </c>
      <c r="B959" s="48">
        <f t="shared" ca="1" si="112"/>
        <v>0.87185623874626317</v>
      </c>
      <c r="C959" s="49">
        <f ca="1">RANDBETWEEN(0,VLOOKUP($B959,IBusJSQ!$E$6:$G$24,3,TRUE))</f>
        <v>15</v>
      </c>
      <c r="D959" s="44">
        <f ca="1">RANDBETWEEN(0,VLOOKUP($B959,ItrainJSQ!$F$5:$G$9,2,TRUE))</f>
        <v>759</v>
      </c>
      <c r="E959" s="44" t="e">
        <f ca="1">RANDBETWEEN(0,VLOOKUP($B959,ItrainNP!$G$11:$G$16,2,TRUE))</f>
        <v>#N/A</v>
      </c>
      <c r="F959" s="44">
        <f t="shared" ca="1" si="113"/>
        <v>29</v>
      </c>
      <c r="G959" s="44">
        <f t="shared" ca="1" si="114"/>
        <v>7</v>
      </c>
      <c r="H959" s="44">
        <f t="shared" ca="1" si="115"/>
        <v>5</v>
      </c>
      <c r="I959" s="50">
        <f t="shared" ca="1" si="116"/>
        <v>0.90241179430181873</v>
      </c>
      <c r="J959" s="50" t="e">
        <f t="shared" ca="1" si="117"/>
        <v>#N/A</v>
      </c>
      <c r="K959" s="52">
        <f t="shared" ca="1" si="118"/>
        <v>44</v>
      </c>
      <c r="L959" s="52" t="e">
        <f t="shared" ca="1" si="119"/>
        <v>#N/A</v>
      </c>
      <c r="M959" s="44">
        <f ca="1">AVERAGE($K$4:K959)</f>
        <v>31.939330543933057</v>
      </c>
      <c r="N959" s="44">
        <f ca="1">M959 + 1.96 * _xlfn.STDEV.P($M$4:M959)/SQRT(COUNT($M$4:M959))</f>
        <v>31.960948417685152</v>
      </c>
      <c r="O959" s="44">
        <f ca="1">M959 - 1.96 * _xlfn.STDEV.P($M$4:M959)/SQRT(COUNT($M$4:M959))</f>
        <v>31.917712670180961</v>
      </c>
      <c r="P959" s="44" t="e">
        <f ca="1">AVERAGE($L$4:L959)</f>
        <v>#N/A</v>
      </c>
      <c r="Q959" s="44" t="e">
        <f ca="1">P959 + 1.96 * _xlfn.STDEV.P($P$4:P959)/SQRT(COUNT($P$4:P959))</f>
        <v>#N/A</v>
      </c>
      <c r="R959" s="44" t="e">
        <f ca="1">P959 - 1.96 * _xlfn.STDEV.P($P$4:P959)/SQRT(COUNT($P$4:P959))</f>
        <v>#N/A</v>
      </c>
    </row>
    <row r="960" spans="1:18" ht="14.5" x14ac:dyDescent="0.35">
      <c r="A960" s="47">
        <v>957</v>
      </c>
      <c r="B960" s="48">
        <f t="shared" ca="1" si="112"/>
        <v>0.6265129087721355</v>
      </c>
      <c r="C960" s="49">
        <f ca="1">RANDBETWEEN(0,VLOOKUP($B960,IBusJSQ!$E$6:$G$24,3,TRUE))</f>
        <v>0</v>
      </c>
      <c r="D960" s="44">
        <f ca="1">RANDBETWEEN(0,VLOOKUP($B960,ItrainJSQ!$F$5:$G$9,2,TRUE))</f>
        <v>0</v>
      </c>
      <c r="E960" s="44" t="e">
        <f ca="1">RANDBETWEEN(0,VLOOKUP($B960,ItrainNP!$G$11:$G$16,2,TRUE))</f>
        <v>#N/A</v>
      </c>
      <c r="F960" s="44">
        <f t="shared" ca="1" si="113"/>
        <v>25</v>
      </c>
      <c r="G960" s="44">
        <f t="shared" ca="1" si="114"/>
        <v>8</v>
      </c>
      <c r="H960" s="44">
        <f t="shared" ca="1" si="115"/>
        <v>5</v>
      </c>
      <c r="I960" s="50">
        <f t="shared" ca="1" si="116"/>
        <v>0.64387401988324666</v>
      </c>
      <c r="J960" s="50" t="e">
        <f t="shared" ca="1" si="117"/>
        <v>#N/A</v>
      </c>
      <c r="K960" s="52">
        <f t="shared" ca="1" si="118"/>
        <v>25.000000000000071</v>
      </c>
      <c r="L960" s="52" t="e">
        <f t="shared" ca="1" si="119"/>
        <v>#N/A</v>
      </c>
      <c r="M960" s="44">
        <f ca="1">AVERAGE($K$4:K960)</f>
        <v>31.932079414838039</v>
      </c>
      <c r="N960" s="44">
        <f ca="1">M960 + 1.96 * _xlfn.STDEV.P($M$4:M960)/SQRT(COUNT($M$4:M960))</f>
        <v>31.953680281205582</v>
      </c>
      <c r="O960" s="44">
        <f ca="1">M960 - 1.96 * _xlfn.STDEV.P($M$4:M960)/SQRT(COUNT($M$4:M960))</f>
        <v>31.910478548470497</v>
      </c>
      <c r="P960" s="44" t="e">
        <f ca="1">AVERAGE($L$4:L960)</f>
        <v>#N/A</v>
      </c>
      <c r="Q960" s="44" t="e">
        <f ca="1">P960 + 1.96 * _xlfn.STDEV.P($P$4:P960)/SQRT(COUNT($P$4:P960))</f>
        <v>#N/A</v>
      </c>
      <c r="R960" s="44" t="e">
        <f ca="1">P960 - 1.96 * _xlfn.STDEV.P($P$4:P960)/SQRT(COUNT($P$4:P960))</f>
        <v>#N/A</v>
      </c>
    </row>
    <row r="961" spans="1:18" ht="14.5" x14ac:dyDescent="0.35">
      <c r="A961" s="47">
        <v>958</v>
      </c>
      <c r="B961" s="48">
        <f t="shared" ca="1" si="112"/>
        <v>0.91586251520094564</v>
      </c>
      <c r="C961" s="49">
        <f ca="1">RANDBETWEEN(0,VLOOKUP($B961,IBusJSQ!$E$6:$G$24,3,TRUE))</f>
        <v>9</v>
      </c>
      <c r="D961" s="44">
        <f ca="1">RANDBETWEEN(0,VLOOKUP($B961,ItrainJSQ!$F$5:$G$9,2,TRUE))</f>
        <v>31250</v>
      </c>
      <c r="E961" s="44" t="e">
        <f ca="1">RANDBETWEEN(0,VLOOKUP($B961,ItrainNP!$G$11:$G$16,2,TRUE))</f>
        <v>#N/A</v>
      </c>
      <c r="F961" s="44">
        <f t="shared" ca="1" si="113"/>
        <v>29</v>
      </c>
      <c r="G961" s="44">
        <f t="shared" ca="1" si="114"/>
        <v>8</v>
      </c>
      <c r="H961" s="44">
        <f t="shared" ca="1" si="115"/>
        <v>4</v>
      </c>
      <c r="I961" s="50">
        <f t="shared" ca="1" si="116"/>
        <v>0.94225140408983454</v>
      </c>
      <c r="J961" s="50" t="e">
        <f t="shared" ca="1" si="117"/>
        <v>#N/A</v>
      </c>
      <c r="K961" s="52">
        <f t="shared" ca="1" si="118"/>
        <v>38.000000000000028</v>
      </c>
      <c r="L961" s="52" t="e">
        <f t="shared" ca="1" si="119"/>
        <v>#N/A</v>
      </c>
      <c r="M961" s="44">
        <f ca="1">AVERAGE($K$4:K961)</f>
        <v>31.938413361169108</v>
      </c>
      <c r="N961" s="44">
        <f ca="1">M961 + 1.96 * _xlfn.STDEV.P($M$4:M961)/SQRT(COUNT($M$4:M961))</f>
        <v>31.95999695242168</v>
      </c>
      <c r="O961" s="44">
        <f ca="1">M961 - 1.96 * _xlfn.STDEV.P($M$4:M961)/SQRT(COUNT($M$4:M961))</f>
        <v>31.916829769916536</v>
      </c>
      <c r="P961" s="44" t="e">
        <f ca="1">AVERAGE($L$4:L961)</f>
        <v>#N/A</v>
      </c>
      <c r="Q961" s="44" t="e">
        <f ca="1">P961 + 1.96 * _xlfn.STDEV.P($P$4:P961)/SQRT(COUNT($P$4:P961))</f>
        <v>#N/A</v>
      </c>
      <c r="R961" s="44" t="e">
        <f ca="1">P961 - 1.96 * _xlfn.STDEV.P($P$4:P961)/SQRT(COUNT($P$4:P961))</f>
        <v>#N/A</v>
      </c>
    </row>
    <row r="962" spans="1:18" ht="14.5" x14ac:dyDescent="0.35">
      <c r="A962" s="47">
        <v>959</v>
      </c>
      <c r="B962" s="48">
        <f t="shared" ca="1" si="112"/>
        <v>0.57862631808740361</v>
      </c>
      <c r="C962" s="49">
        <f ca="1">RANDBETWEEN(0,VLOOKUP($B962,IBusJSQ!$E$6:$G$24,3,TRUE))</f>
        <v>8</v>
      </c>
      <c r="D962" s="44">
        <f ca="1">RANDBETWEEN(0,VLOOKUP($B962,ItrainJSQ!$F$5:$G$9,2,TRUE))</f>
        <v>3</v>
      </c>
      <c r="E962" s="44" t="e">
        <f ca="1">RANDBETWEEN(0,VLOOKUP($B962,ItrainNP!$G$11:$G$16,2,TRUE))</f>
        <v>#N/A</v>
      </c>
      <c r="F962" s="44">
        <f t="shared" ca="1" si="113"/>
        <v>24</v>
      </c>
      <c r="G962" s="44">
        <f t="shared" ca="1" si="114"/>
        <v>7</v>
      </c>
      <c r="H962" s="44">
        <f t="shared" ca="1" si="115"/>
        <v>4</v>
      </c>
      <c r="I962" s="50">
        <f t="shared" ca="1" si="116"/>
        <v>0.60084854030962587</v>
      </c>
      <c r="J962" s="50" t="e">
        <f t="shared" ca="1" si="117"/>
        <v>#N/A</v>
      </c>
      <c r="K962" s="52">
        <f t="shared" ca="1" si="118"/>
        <v>32.000000000000043</v>
      </c>
      <c r="L962" s="52" t="e">
        <f t="shared" ca="1" si="119"/>
        <v>#N/A</v>
      </c>
      <c r="M962" s="44">
        <f ca="1">AVERAGE($K$4:K962)</f>
        <v>31.938477580813352</v>
      </c>
      <c r="N962" s="44">
        <f ca="1">M962 + 1.96 * _xlfn.STDEV.P($M$4:M962)/SQRT(COUNT($M$4:M962))</f>
        <v>31.960043917815586</v>
      </c>
      <c r="O962" s="44">
        <f ca="1">M962 - 1.96 * _xlfn.STDEV.P($M$4:M962)/SQRT(COUNT($M$4:M962))</f>
        <v>31.916911243811118</v>
      </c>
      <c r="P962" s="44" t="e">
        <f ca="1">AVERAGE($L$4:L962)</f>
        <v>#N/A</v>
      </c>
      <c r="Q962" s="44" t="e">
        <f ca="1">P962 + 1.96 * _xlfn.STDEV.P($P$4:P962)/SQRT(COUNT($P$4:P962))</f>
        <v>#N/A</v>
      </c>
      <c r="R962" s="44" t="e">
        <f ca="1">P962 - 1.96 * _xlfn.STDEV.P($P$4:P962)/SQRT(COUNT($P$4:P962))</f>
        <v>#N/A</v>
      </c>
    </row>
    <row r="963" spans="1:18" ht="14.5" x14ac:dyDescent="0.35">
      <c r="A963" s="47">
        <v>960</v>
      </c>
      <c r="B963" s="48">
        <f t="shared" ca="1" si="112"/>
        <v>0.52822055562697479</v>
      </c>
      <c r="C963" s="49">
        <f ca="1">RANDBETWEEN(0,VLOOKUP($B963,IBusJSQ!$E$6:$G$24,3,TRUE))</f>
        <v>6</v>
      </c>
      <c r="D963" s="44">
        <f ca="1">RANDBETWEEN(0,VLOOKUP($B963,ItrainJSQ!$F$5:$G$9,2,TRUE))</f>
        <v>0</v>
      </c>
      <c r="E963" s="44" t="e">
        <f ca="1">RANDBETWEEN(0,VLOOKUP($B963,ItrainNP!$G$11:$G$16,2,TRUE))</f>
        <v>#N/A</v>
      </c>
      <c r="F963" s="44">
        <f t="shared" ca="1" si="113"/>
        <v>25</v>
      </c>
      <c r="G963" s="44">
        <f t="shared" ca="1" si="114"/>
        <v>8</v>
      </c>
      <c r="H963" s="44">
        <f t="shared" ca="1" si="115"/>
        <v>5</v>
      </c>
      <c r="I963" s="50">
        <f t="shared" ca="1" si="116"/>
        <v>0.5497483334047526</v>
      </c>
      <c r="J963" s="50" t="e">
        <f t="shared" ca="1" si="117"/>
        <v>#N/A</v>
      </c>
      <c r="K963" s="52">
        <f t="shared" ca="1" si="118"/>
        <v>31.00000000000005</v>
      </c>
      <c r="L963" s="52" t="e">
        <f t="shared" ca="1" si="119"/>
        <v>#N/A</v>
      </c>
      <c r="M963" s="44">
        <f ca="1">AVERAGE($K$4:K963)</f>
        <v>31.937500000000004</v>
      </c>
      <c r="N963" s="44">
        <f ca="1">M963 + 1.96 * _xlfn.STDEV.P($M$4:M963)/SQRT(COUNT($M$4:M963))</f>
        <v>31.959049150552922</v>
      </c>
      <c r="O963" s="44">
        <f ca="1">M963 - 1.96 * _xlfn.STDEV.P($M$4:M963)/SQRT(COUNT($M$4:M963))</f>
        <v>31.915950849447086</v>
      </c>
      <c r="P963" s="44" t="e">
        <f ca="1">AVERAGE($L$4:L963)</f>
        <v>#N/A</v>
      </c>
      <c r="Q963" s="44" t="e">
        <f ca="1">P963 + 1.96 * _xlfn.STDEV.P($P$4:P963)/SQRT(COUNT($P$4:P963))</f>
        <v>#N/A</v>
      </c>
      <c r="R963" s="44" t="e">
        <f ca="1">P963 - 1.96 * _xlfn.STDEV.P($P$4:P963)/SQRT(COUNT($P$4:P963))</f>
        <v>#N/A</v>
      </c>
    </row>
    <row r="964" spans="1:18" ht="14.5" x14ac:dyDescent="0.35">
      <c r="A964" s="47">
        <v>961</v>
      </c>
      <c r="B964" s="48">
        <f t="shared" ref="B964:B1003" ca="1" si="120">RAND()*($G$1-$E$1)+$E$1</f>
        <v>0.8775779078221666</v>
      </c>
      <c r="C964" s="49">
        <f ca="1">RANDBETWEEN(0,VLOOKUP($B964,IBusJSQ!$E$6:$G$24,3,TRUE))</f>
        <v>12</v>
      </c>
      <c r="D964" s="44">
        <f ca="1">RANDBETWEEN(0,VLOOKUP($B964,ItrainJSQ!$F$5:$G$9,2,TRUE))</f>
        <v>42367</v>
      </c>
      <c r="E964" s="44" t="e">
        <f ca="1">RANDBETWEEN(0,VLOOKUP($B964,ItrainNP!$G$11:$G$16,2,TRUE))</f>
        <v>#N/A</v>
      </c>
      <c r="F964" s="44">
        <f t="shared" ca="1" si="113"/>
        <v>25</v>
      </c>
      <c r="G964" s="44">
        <f t="shared" ca="1" si="114"/>
        <v>7</v>
      </c>
      <c r="H964" s="44">
        <f t="shared" ca="1" si="115"/>
        <v>4</v>
      </c>
      <c r="I964" s="50">
        <f t="shared" ca="1" si="116"/>
        <v>0.90327235226661107</v>
      </c>
      <c r="J964" s="50" t="e">
        <f t="shared" ca="1" si="117"/>
        <v>#N/A</v>
      </c>
      <c r="K964" s="52">
        <f t="shared" ca="1" si="118"/>
        <v>37.000000000000028</v>
      </c>
      <c r="L964" s="52" t="e">
        <f t="shared" ca="1" si="119"/>
        <v>#N/A</v>
      </c>
      <c r="M964" s="44">
        <f ca="1">AVERAGE($K$4:K964)</f>
        <v>31.942767950052033</v>
      </c>
      <c r="N964" s="44">
        <f ca="1">M964 + 1.96 * _xlfn.STDEV.P($M$4:M964)/SQRT(COUNT($M$4:M964))</f>
        <v>31.964299702973211</v>
      </c>
      <c r="O964" s="44">
        <f ca="1">M964 - 1.96 * _xlfn.STDEV.P($M$4:M964)/SQRT(COUNT($M$4:M964))</f>
        <v>31.921236197130856</v>
      </c>
      <c r="P964" s="44" t="e">
        <f ca="1">AVERAGE($L$4:L964)</f>
        <v>#N/A</v>
      </c>
      <c r="Q964" s="44" t="e">
        <f ca="1">P964 + 1.96 * _xlfn.STDEV.P($P$4:P964)/SQRT(COUNT($P$4:P964))</f>
        <v>#N/A</v>
      </c>
      <c r="R964" s="44" t="e">
        <f ca="1">P964 - 1.96 * _xlfn.STDEV.P($P$4:P964)/SQRT(COUNT($P$4:P964))</f>
        <v>#N/A</v>
      </c>
    </row>
    <row r="965" spans="1:18" ht="14.5" x14ac:dyDescent="0.35">
      <c r="A965" s="47">
        <v>962</v>
      </c>
      <c r="B965" s="48">
        <f t="shared" ca="1" si="120"/>
        <v>0.36993700986770467</v>
      </c>
      <c r="C965" s="49">
        <f ca="1">RANDBETWEEN(0,VLOOKUP($B965,IBusJSQ!$E$6:$G$24,3,TRUE))</f>
        <v>0</v>
      </c>
      <c r="D965" s="44">
        <f ca="1">RANDBETWEEN(0,VLOOKUP($B965,ItrainJSQ!$F$5:$G$9,2,TRUE))</f>
        <v>0</v>
      </c>
      <c r="E965" s="44" t="e">
        <f ca="1">RANDBETWEEN(0,VLOOKUP($B965,ItrainNP!$G$11:$G$16,2,TRUE))</f>
        <v>#N/A</v>
      </c>
      <c r="F965" s="44">
        <f t="shared" ref="F965:F1003" ca="1" si="121">RANDBETWEEN(24,29)</f>
        <v>27</v>
      </c>
      <c r="G965" s="44">
        <f t="shared" ref="G965:G1003" ca="1" si="122">RANDBETWEEN(7,8)</f>
        <v>7</v>
      </c>
      <c r="H965" s="44">
        <f t="shared" ref="H965:H1003" ca="1" si="123">RANDBETWEEN(4,5)</f>
        <v>5</v>
      </c>
      <c r="I965" s="50">
        <f t="shared" ref="I965:I1003" ca="1" si="124">B965+TIMEVALUE("00:"&amp;(C965+F965))</f>
        <v>0.38868700986770466</v>
      </c>
      <c r="J965" s="50" t="e">
        <f t="shared" ref="J965:J1003" ca="1" si="125">B965+TIMEVALUE("00:"&amp;(D965+G965+E965+H965))</f>
        <v>#N/A</v>
      </c>
      <c r="K965" s="52">
        <f t="shared" ref="K965:K1003" ca="1" si="126">(I965-B965)*24*60</f>
        <v>26.999999999999986</v>
      </c>
      <c r="L965" s="52" t="e">
        <f t="shared" ref="L965:L1003" ca="1" si="127">(J965-B965)*24*60</f>
        <v>#N/A</v>
      </c>
      <c r="M965" s="44">
        <f ca="1">AVERAGE($K$4:K965)</f>
        <v>31.937629937629943</v>
      </c>
      <c r="N965" s="44">
        <f ca="1">M965 + 1.96 * _xlfn.STDEV.P($M$4:M965)/SQRT(COUNT($M$4:M965))</f>
        <v>31.959144545792583</v>
      </c>
      <c r="O965" s="44">
        <f ca="1">M965 - 1.96 * _xlfn.STDEV.P($M$4:M965)/SQRT(COUNT($M$4:M965))</f>
        <v>31.916115329467303</v>
      </c>
      <c r="P965" s="44" t="e">
        <f ca="1">AVERAGE($L$4:L965)</f>
        <v>#N/A</v>
      </c>
      <c r="Q965" s="44" t="e">
        <f ca="1">P965 + 1.96 * _xlfn.STDEV.P($P$4:P965)/SQRT(COUNT($P$4:P965))</f>
        <v>#N/A</v>
      </c>
      <c r="R965" s="44" t="e">
        <f ca="1">P965 - 1.96 * _xlfn.STDEV.P($P$4:P965)/SQRT(COUNT($P$4:P965))</f>
        <v>#N/A</v>
      </c>
    </row>
    <row r="966" spans="1:18" ht="14.5" x14ac:dyDescent="0.35">
      <c r="A966" s="47">
        <v>963</v>
      </c>
      <c r="B966" s="48">
        <f t="shared" ca="1" si="120"/>
        <v>0.65987248778642771</v>
      </c>
      <c r="C966" s="49">
        <f ca="1">RANDBETWEEN(0,VLOOKUP($B966,IBusJSQ!$E$6:$G$24,3,TRUE))</f>
        <v>2</v>
      </c>
      <c r="D966" s="44">
        <f ca="1">RANDBETWEEN(0,VLOOKUP($B966,ItrainJSQ!$F$5:$G$9,2,TRUE))</f>
        <v>4</v>
      </c>
      <c r="E966" s="44" t="e">
        <f ca="1">RANDBETWEEN(0,VLOOKUP($B966,ItrainNP!$G$11:$G$16,2,TRUE))</f>
        <v>#N/A</v>
      </c>
      <c r="F966" s="44">
        <f t="shared" ca="1" si="121"/>
        <v>26</v>
      </c>
      <c r="G966" s="44">
        <f t="shared" ca="1" si="122"/>
        <v>7</v>
      </c>
      <c r="H966" s="44">
        <f t="shared" ca="1" si="123"/>
        <v>4</v>
      </c>
      <c r="I966" s="50">
        <f t="shared" ca="1" si="124"/>
        <v>0.67931693223087219</v>
      </c>
      <c r="J966" s="50" t="e">
        <f t="shared" ca="1" si="125"/>
        <v>#N/A</v>
      </c>
      <c r="K966" s="52">
        <f t="shared" ca="1" si="126"/>
        <v>28.00000000000006</v>
      </c>
      <c r="L966" s="52" t="e">
        <f t="shared" ca="1" si="127"/>
        <v>#N/A</v>
      </c>
      <c r="M966" s="44">
        <f ca="1">AVERAGE($K$4:K966)</f>
        <v>31.93354101765317</v>
      </c>
      <c r="N966" s="44">
        <f ca="1">M966 + 1.96 * _xlfn.STDEV.P($M$4:M966)/SQRT(COUNT($M$4:M966))</f>
        <v>31.955038689427777</v>
      </c>
      <c r="O966" s="44">
        <f ca="1">M966 - 1.96 * _xlfn.STDEV.P($M$4:M966)/SQRT(COUNT($M$4:M966))</f>
        <v>31.912043345878562</v>
      </c>
      <c r="P966" s="44" t="e">
        <f ca="1">AVERAGE($L$4:L966)</f>
        <v>#N/A</v>
      </c>
      <c r="Q966" s="44" t="e">
        <f ca="1">P966 + 1.96 * _xlfn.STDEV.P($P$4:P966)/SQRT(COUNT($P$4:P966))</f>
        <v>#N/A</v>
      </c>
      <c r="R966" s="44" t="e">
        <f ca="1">P966 - 1.96 * _xlfn.STDEV.P($P$4:P966)/SQRT(COUNT($P$4:P966))</f>
        <v>#N/A</v>
      </c>
    </row>
    <row r="967" spans="1:18" ht="14.5" x14ac:dyDescent="0.35">
      <c r="A967" s="47">
        <v>964</v>
      </c>
      <c r="B967" s="48">
        <f t="shared" ca="1" si="120"/>
        <v>0.5801014893803722</v>
      </c>
      <c r="C967" s="49">
        <f ca="1">RANDBETWEEN(0,VLOOKUP($B967,IBusJSQ!$E$6:$G$24,3,TRUE))</f>
        <v>1</v>
      </c>
      <c r="D967" s="44">
        <f ca="1">RANDBETWEEN(0,VLOOKUP($B967,ItrainJSQ!$F$5:$G$9,2,TRUE))</f>
        <v>1</v>
      </c>
      <c r="E967" s="44" t="e">
        <f ca="1">RANDBETWEEN(0,VLOOKUP($B967,ItrainNP!$G$11:$G$16,2,TRUE))</f>
        <v>#N/A</v>
      </c>
      <c r="F967" s="44">
        <f t="shared" ca="1" si="121"/>
        <v>25</v>
      </c>
      <c r="G967" s="44">
        <f t="shared" ca="1" si="122"/>
        <v>8</v>
      </c>
      <c r="H967" s="44">
        <f t="shared" ca="1" si="123"/>
        <v>4</v>
      </c>
      <c r="I967" s="50">
        <f t="shared" ca="1" si="124"/>
        <v>0.59815704493592781</v>
      </c>
      <c r="J967" s="50" t="e">
        <f t="shared" ca="1" si="125"/>
        <v>#N/A</v>
      </c>
      <c r="K967" s="52">
        <f t="shared" ca="1" si="126"/>
        <v>26.000000000000068</v>
      </c>
      <c r="L967" s="52" t="e">
        <f t="shared" ca="1" si="127"/>
        <v>#N/A</v>
      </c>
      <c r="M967" s="44">
        <f ca="1">AVERAGE($K$4:K967)</f>
        <v>31.927385892116185</v>
      </c>
      <c r="N967" s="44">
        <f ca="1">M967 + 1.96 * _xlfn.STDEV.P($M$4:M967)/SQRT(COUNT($M$4:M967))</f>
        <v>31.948866933826444</v>
      </c>
      <c r="O967" s="44">
        <f ca="1">M967 - 1.96 * _xlfn.STDEV.P($M$4:M967)/SQRT(COUNT($M$4:M967))</f>
        <v>31.905904850405925</v>
      </c>
      <c r="P967" s="44" t="e">
        <f ca="1">AVERAGE($L$4:L967)</f>
        <v>#N/A</v>
      </c>
      <c r="Q967" s="44" t="e">
        <f ca="1">P967 + 1.96 * _xlfn.STDEV.P($P$4:P967)/SQRT(COUNT($P$4:P967))</f>
        <v>#N/A</v>
      </c>
      <c r="R967" s="44" t="e">
        <f ca="1">P967 - 1.96 * _xlfn.STDEV.P($P$4:P967)/SQRT(COUNT($P$4:P967))</f>
        <v>#N/A</v>
      </c>
    </row>
    <row r="968" spans="1:18" ht="14.5" x14ac:dyDescent="0.35">
      <c r="A968" s="47">
        <v>965</v>
      </c>
      <c r="B968" s="48">
        <f t="shared" ca="1" si="120"/>
        <v>0.53888491887472978</v>
      </c>
      <c r="C968" s="49">
        <f ca="1">RANDBETWEEN(0,VLOOKUP($B968,IBusJSQ!$E$6:$G$24,3,TRUE))</f>
        <v>2</v>
      </c>
      <c r="D968" s="44">
        <f ca="1">RANDBETWEEN(0,VLOOKUP($B968,ItrainJSQ!$F$5:$G$9,2,TRUE))</f>
        <v>1</v>
      </c>
      <c r="E968" s="44" t="e">
        <f ca="1">RANDBETWEEN(0,VLOOKUP($B968,ItrainNP!$G$11:$G$16,2,TRUE))</f>
        <v>#N/A</v>
      </c>
      <c r="F968" s="44">
        <f t="shared" ca="1" si="121"/>
        <v>25</v>
      </c>
      <c r="G968" s="44">
        <f t="shared" ca="1" si="122"/>
        <v>8</v>
      </c>
      <c r="H968" s="44">
        <f t="shared" ca="1" si="123"/>
        <v>4</v>
      </c>
      <c r="I968" s="50">
        <f t="shared" ca="1" si="124"/>
        <v>0.55763491887472982</v>
      </c>
      <c r="J968" s="50" t="e">
        <f t="shared" ca="1" si="125"/>
        <v>#N/A</v>
      </c>
      <c r="K968" s="52">
        <f t="shared" ca="1" si="126"/>
        <v>27.000000000000064</v>
      </c>
      <c r="L968" s="52" t="e">
        <f t="shared" ca="1" si="127"/>
        <v>#N/A</v>
      </c>
      <c r="M968" s="44">
        <f ca="1">AVERAGE($K$4:K968)</f>
        <v>31.922279792746117</v>
      </c>
      <c r="N968" s="44">
        <f ca="1">M968 + 1.96 * _xlfn.STDEV.P($M$4:M968)/SQRT(COUNT($M$4:M968))</f>
        <v>31.943744465974994</v>
      </c>
      <c r="O968" s="44">
        <f ca="1">M968 - 1.96 * _xlfn.STDEV.P($M$4:M968)/SQRT(COUNT($M$4:M968))</f>
        <v>31.90081511951724</v>
      </c>
      <c r="P968" s="44" t="e">
        <f ca="1">AVERAGE($L$4:L968)</f>
        <v>#N/A</v>
      </c>
      <c r="Q968" s="44" t="e">
        <f ca="1">P968 + 1.96 * _xlfn.STDEV.P($P$4:P968)/SQRT(COUNT($P$4:P968))</f>
        <v>#N/A</v>
      </c>
      <c r="R968" s="44" t="e">
        <f ca="1">P968 - 1.96 * _xlfn.STDEV.P($P$4:P968)/SQRT(COUNT($P$4:P968))</f>
        <v>#N/A</v>
      </c>
    </row>
    <row r="969" spans="1:18" ht="14.5" x14ac:dyDescent="0.35">
      <c r="A969" s="47">
        <v>966</v>
      </c>
      <c r="B969" s="48">
        <f t="shared" ca="1" si="120"/>
        <v>0.35179912638884236</v>
      </c>
      <c r="C969" s="49">
        <f ca="1">RANDBETWEEN(0,VLOOKUP($B969,IBusJSQ!$E$6:$G$24,3,TRUE))</f>
        <v>2</v>
      </c>
      <c r="D969" s="44">
        <f ca="1">RANDBETWEEN(0,VLOOKUP($B969,ItrainJSQ!$F$5:$G$9,2,TRUE))</f>
        <v>2</v>
      </c>
      <c r="E969" s="44" t="e">
        <f ca="1">RANDBETWEEN(0,VLOOKUP($B969,ItrainNP!$G$11:$G$16,2,TRUE))</f>
        <v>#N/A</v>
      </c>
      <c r="F969" s="44">
        <f t="shared" ca="1" si="121"/>
        <v>29</v>
      </c>
      <c r="G969" s="44">
        <f t="shared" ca="1" si="122"/>
        <v>7</v>
      </c>
      <c r="H969" s="44">
        <f t="shared" ca="1" si="123"/>
        <v>5</v>
      </c>
      <c r="I969" s="50">
        <f t="shared" ca="1" si="124"/>
        <v>0.37332690416662012</v>
      </c>
      <c r="J969" s="50" t="e">
        <f t="shared" ca="1" si="125"/>
        <v>#N/A</v>
      </c>
      <c r="K969" s="52">
        <f t="shared" ca="1" si="126"/>
        <v>30.999999999999972</v>
      </c>
      <c r="L969" s="52" t="e">
        <f t="shared" ca="1" si="127"/>
        <v>#N/A</v>
      </c>
      <c r="M969" s="44">
        <f ca="1">AVERAGE($K$4:K969)</f>
        <v>31.921325051759837</v>
      </c>
      <c r="N969" s="44">
        <f ca="1">M969 + 1.96 * _xlfn.STDEV.P($M$4:M969)/SQRT(COUNT($M$4:M969))</f>
        <v>31.942773421989923</v>
      </c>
      <c r="O969" s="44">
        <f ca="1">M969 - 1.96 * _xlfn.STDEV.P($M$4:M969)/SQRT(COUNT($M$4:M969))</f>
        <v>31.899876681529751</v>
      </c>
      <c r="P969" s="44" t="e">
        <f ca="1">AVERAGE($L$4:L969)</f>
        <v>#N/A</v>
      </c>
      <c r="Q969" s="44" t="e">
        <f ca="1">P969 + 1.96 * _xlfn.STDEV.P($P$4:P969)/SQRT(COUNT($P$4:P969))</f>
        <v>#N/A</v>
      </c>
      <c r="R969" s="44" t="e">
        <f ca="1">P969 - 1.96 * _xlfn.STDEV.P($P$4:P969)/SQRT(COUNT($P$4:P969))</f>
        <v>#N/A</v>
      </c>
    </row>
    <row r="970" spans="1:18" ht="14.5" x14ac:dyDescent="0.35">
      <c r="A970" s="47">
        <v>967</v>
      </c>
      <c r="B970" s="48">
        <f t="shared" ca="1" si="120"/>
        <v>0.5372242767133617</v>
      </c>
      <c r="C970" s="49">
        <f ca="1">RANDBETWEEN(0,VLOOKUP($B970,IBusJSQ!$E$6:$G$24,3,TRUE))</f>
        <v>5</v>
      </c>
      <c r="D970" s="44">
        <f ca="1">RANDBETWEEN(0,VLOOKUP($B970,ItrainJSQ!$F$5:$G$9,2,TRUE))</f>
        <v>3</v>
      </c>
      <c r="E970" s="44" t="e">
        <f ca="1">RANDBETWEEN(0,VLOOKUP($B970,ItrainNP!$G$11:$G$16,2,TRUE))</f>
        <v>#N/A</v>
      </c>
      <c r="F970" s="44">
        <f t="shared" ca="1" si="121"/>
        <v>24</v>
      </c>
      <c r="G970" s="44">
        <f t="shared" ca="1" si="122"/>
        <v>8</v>
      </c>
      <c r="H970" s="44">
        <f t="shared" ca="1" si="123"/>
        <v>4</v>
      </c>
      <c r="I970" s="50">
        <f t="shared" ca="1" si="124"/>
        <v>0.55736316560225063</v>
      </c>
      <c r="J970" s="50" t="e">
        <f t="shared" ca="1" si="125"/>
        <v>#N/A</v>
      </c>
      <c r="K970" s="52">
        <f t="shared" ca="1" si="126"/>
        <v>29.000000000000057</v>
      </c>
      <c r="L970" s="52" t="e">
        <f t="shared" ca="1" si="127"/>
        <v>#N/A</v>
      </c>
      <c r="M970" s="44">
        <f ca="1">AVERAGE($K$4:K970)</f>
        <v>31.918304033092042</v>
      </c>
      <c r="N970" s="44">
        <f ca="1">M970 + 1.96 * _xlfn.STDEV.P($M$4:M970)/SQRT(COUNT($M$4:M970))</f>
        <v>31.939736264624738</v>
      </c>
      <c r="O970" s="44">
        <f ca="1">M970 - 1.96 * _xlfn.STDEV.P($M$4:M970)/SQRT(COUNT($M$4:M970))</f>
        <v>31.896871801559346</v>
      </c>
      <c r="P970" s="44" t="e">
        <f ca="1">AVERAGE($L$4:L970)</f>
        <v>#N/A</v>
      </c>
      <c r="Q970" s="44" t="e">
        <f ca="1">P970 + 1.96 * _xlfn.STDEV.P($P$4:P970)/SQRT(COUNT($P$4:P970))</f>
        <v>#N/A</v>
      </c>
      <c r="R970" s="44" t="e">
        <f ca="1">P970 - 1.96 * _xlfn.STDEV.P($P$4:P970)/SQRT(COUNT($P$4:P970))</f>
        <v>#N/A</v>
      </c>
    </row>
    <row r="971" spans="1:18" ht="14.5" x14ac:dyDescent="0.35">
      <c r="A971" s="47">
        <v>968</v>
      </c>
      <c r="B971" s="48">
        <f t="shared" ca="1" si="120"/>
        <v>0.36174122177496643</v>
      </c>
      <c r="C971" s="49">
        <f ca="1">RANDBETWEEN(0,VLOOKUP($B971,IBusJSQ!$E$6:$G$24,3,TRUE))</f>
        <v>0</v>
      </c>
      <c r="D971" s="44">
        <f ca="1">RANDBETWEEN(0,VLOOKUP($B971,ItrainJSQ!$F$5:$G$9,2,TRUE))</f>
        <v>0</v>
      </c>
      <c r="E971" s="44" t="e">
        <f ca="1">RANDBETWEEN(0,VLOOKUP($B971,ItrainNP!$G$11:$G$16,2,TRUE))</f>
        <v>#N/A</v>
      </c>
      <c r="F971" s="44">
        <f t="shared" ca="1" si="121"/>
        <v>27</v>
      </c>
      <c r="G971" s="44">
        <f t="shared" ca="1" si="122"/>
        <v>7</v>
      </c>
      <c r="H971" s="44">
        <f t="shared" ca="1" si="123"/>
        <v>5</v>
      </c>
      <c r="I971" s="50">
        <f t="shared" ca="1" si="124"/>
        <v>0.38049122177496641</v>
      </c>
      <c r="J971" s="50" t="e">
        <f t="shared" ca="1" si="125"/>
        <v>#N/A</v>
      </c>
      <c r="K971" s="52">
        <f t="shared" ca="1" si="126"/>
        <v>26.999999999999986</v>
      </c>
      <c r="L971" s="52" t="e">
        <f t="shared" ca="1" si="127"/>
        <v>#N/A</v>
      </c>
      <c r="M971" s="44">
        <f ca="1">AVERAGE($K$4:K971)</f>
        <v>31.913223140495873</v>
      </c>
      <c r="N971" s="44">
        <f ca="1">M971 + 1.96 * _xlfn.STDEV.P($M$4:M971)/SQRT(COUNT($M$4:M971))</f>
        <v>31.934639498787817</v>
      </c>
      <c r="O971" s="44">
        <f ca="1">M971 - 1.96 * _xlfn.STDEV.P($M$4:M971)/SQRT(COUNT($M$4:M971))</f>
        <v>31.891806782203929</v>
      </c>
      <c r="P971" s="44" t="e">
        <f ca="1">AVERAGE($L$4:L971)</f>
        <v>#N/A</v>
      </c>
      <c r="Q971" s="44" t="e">
        <f ca="1">P971 + 1.96 * _xlfn.STDEV.P($P$4:P971)/SQRT(COUNT($P$4:P971))</f>
        <v>#N/A</v>
      </c>
      <c r="R971" s="44" t="e">
        <f ca="1">P971 - 1.96 * _xlfn.STDEV.P($P$4:P971)/SQRT(COUNT($P$4:P971))</f>
        <v>#N/A</v>
      </c>
    </row>
    <row r="972" spans="1:18" ht="14.5" x14ac:dyDescent="0.35">
      <c r="A972" s="47">
        <v>969</v>
      </c>
      <c r="B972" s="48">
        <f t="shared" ca="1" si="120"/>
        <v>0.76056305597584051</v>
      </c>
      <c r="C972" s="49">
        <f ca="1">RANDBETWEEN(0,VLOOKUP($B972,IBusJSQ!$E$6:$G$24,3,TRUE))</f>
        <v>12</v>
      </c>
      <c r="D972" s="44">
        <f ca="1">RANDBETWEEN(0,VLOOKUP($B972,ItrainJSQ!$F$5:$G$9,2,TRUE))</f>
        <v>29485</v>
      </c>
      <c r="E972" s="44" t="e">
        <f ca="1">RANDBETWEEN(0,VLOOKUP($B972,ItrainNP!$G$11:$G$16,2,TRUE))</f>
        <v>#N/A</v>
      </c>
      <c r="F972" s="44">
        <f t="shared" ca="1" si="121"/>
        <v>26</v>
      </c>
      <c r="G972" s="44">
        <f t="shared" ca="1" si="122"/>
        <v>7</v>
      </c>
      <c r="H972" s="44">
        <f t="shared" ca="1" si="123"/>
        <v>5</v>
      </c>
      <c r="I972" s="50">
        <f t="shared" ca="1" si="124"/>
        <v>0.78695194486472941</v>
      </c>
      <c r="J972" s="50" t="e">
        <f t="shared" ca="1" si="125"/>
        <v>#N/A</v>
      </c>
      <c r="K972" s="52">
        <f t="shared" ca="1" si="126"/>
        <v>38.000000000000028</v>
      </c>
      <c r="L972" s="52" t="e">
        <f t="shared" ca="1" si="127"/>
        <v>#N/A</v>
      </c>
      <c r="M972" s="44">
        <f ca="1">AVERAGE($K$4:K972)</f>
        <v>31.919504643962853</v>
      </c>
      <c r="N972" s="44">
        <f ca="1">M972 + 1.96 * _xlfn.STDEV.P($M$4:M972)/SQRT(COUNT($M$4:M972))</f>
        <v>31.940904843994289</v>
      </c>
      <c r="O972" s="44">
        <f ca="1">M972 - 1.96 * _xlfn.STDEV.P($M$4:M972)/SQRT(COUNT($M$4:M972))</f>
        <v>31.898104443931416</v>
      </c>
      <c r="P972" s="44" t="e">
        <f ca="1">AVERAGE($L$4:L972)</f>
        <v>#N/A</v>
      </c>
      <c r="Q972" s="44" t="e">
        <f ca="1">P972 + 1.96 * _xlfn.STDEV.P($P$4:P972)/SQRT(COUNT($P$4:P972))</f>
        <v>#N/A</v>
      </c>
      <c r="R972" s="44" t="e">
        <f ca="1">P972 - 1.96 * _xlfn.STDEV.P($P$4:P972)/SQRT(COUNT($P$4:P972))</f>
        <v>#N/A</v>
      </c>
    </row>
    <row r="973" spans="1:18" ht="14.5" x14ac:dyDescent="0.35">
      <c r="A973" s="47">
        <v>970</v>
      </c>
      <c r="B973" s="48">
        <f t="shared" ca="1" si="120"/>
        <v>0.37490390383417693</v>
      </c>
      <c r="C973" s="49">
        <f ca="1">RANDBETWEEN(0,VLOOKUP($B973,IBusJSQ!$E$6:$G$24,3,TRUE))</f>
        <v>6</v>
      </c>
      <c r="D973" s="44">
        <f ca="1">RANDBETWEEN(0,VLOOKUP($B973,ItrainJSQ!$F$5:$G$9,2,TRUE))</f>
        <v>0</v>
      </c>
      <c r="E973" s="44" t="e">
        <f ca="1">RANDBETWEEN(0,VLOOKUP($B973,ItrainNP!$G$11:$G$16,2,TRUE))</f>
        <v>#N/A</v>
      </c>
      <c r="F973" s="44">
        <f t="shared" ca="1" si="121"/>
        <v>27</v>
      </c>
      <c r="G973" s="44">
        <f t="shared" ca="1" si="122"/>
        <v>7</v>
      </c>
      <c r="H973" s="44">
        <f t="shared" ca="1" si="123"/>
        <v>4</v>
      </c>
      <c r="I973" s="50">
        <f t="shared" ca="1" si="124"/>
        <v>0.39782057050084363</v>
      </c>
      <c r="J973" s="50" t="e">
        <f t="shared" ca="1" si="125"/>
        <v>#N/A</v>
      </c>
      <c r="K973" s="52">
        <f t="shared" ca="1" si="126"/>
        <v>33.000000000000043</v>
      </c>
      <c r="L973" s="52" t="e">
        <f t="shared" ca="1" si="127"/>
        <v>#N/A</v>
      </c>
      <c r="M973" s="44">
        <f ca="1">AVERAGE($K$4:K973)</f>
        <v>31.920618556701033</v>
      </c>
      <c r="N973" s="44">
        <f ca="1">M973 + 1.96 * _xlfn.STDEV.P($M$4:M973)/SQRT(COUNT($M$4:M973))</f>
        <v>31.942002565075747</v>
      </c>
      <c r="O973" s="44">
        <f ca="1">M973 - 1.96 * _xlfn.STDEV.P($M$4:M973)/SQRT(COUNT($M$4:M973))</f>
        <v>31.899234548326319</v>
      </c>
      <c r="P973" s="44" t="e">
        <f ca="1">AVERAGE($L$4:L973)</f>
        <v>#N/A</v>
      </c>
      <c r="Q973" s="44" t="e">
        <f ca="1">P973 + 1.96 * _xlfn.STDEV.P($P$4:P973)/SQRT(COUNT($P$4:P973))</f>
        <v>#N/A</v>
      </c>
      <c r="R973" s="44" t="e">
        <f ca="1">P973 - 1.96 * _xlfn.STDEV.P($P$4:P973)/SQRT(COUNT($P$4:P973))</f>
        <v>#N/A</v>
      </c>
    </row>
    <row r="974" spans="1:18" ht="14.5" x14ac:dyDescent="0.35">
      <c r="A974" s="47">
        <v>971</v>
      </c>
      <c r="B974" s="48">
        <f t="shared" ca="1" si="120"/>
        <v>0.52492098583275548</v>
      </c>
      <c r="C974" s="49">
        <f ca="1">RANDBETWEEN(0,VLOOKUP($B974,IBusJSQ!$E$6:$G$24,3,TRUE))</f>
        <v>7</v>
      </c>
      <c r="D974" s="44">
        <f ca="1">RANDBETWEEN(0,VLOOKUP($B974,ItrainJSQ!$F$5:$G$9,2,TRUE))</f>
        <v>3</v>
      </c>
      <c r="E974" s="44" t="e">
        <f ca="1">RANDBETWEEN(0,VLOOKUP($B974,ItrainNP!$G$11:$G$16,2,TRUE))</f>
        <v>#N/A</v>
      </c>
      <c r="F974" s="44">
        <f t="shared" ca="1" si="121"/>
        <v>25</v>
      </c>
      <c r="G974" s="44">
        <f t="shared" ca="1" si="122"/>
        <v>7</v>
      </c>
      <c r="H974" s="44">
        <f t="shared" ca="1" si="123"/>
        <v>5</v>
      </c>
      <c r="I974" s="50">
        <f t="shared" ca="1" si="124"/>
        <v>0.54714320805497774</v>
      </c>
      <c r="J974" s="50" t="e">
        <f t="shared" ca="1" si="125"/>
        <v>#N/A</v>
      </c>
      <c r="K974" s="52">
        <f t="shared" ca="1" si="126"/>
        <v>32.000000000000043</v>
      </c>
      <c r="L974" s="52" t="e">
        <f t="shared" ca="1" si="127"/>
        <v>#N/A</v>
      </c>
      <c r="M974" s="44">
        <f ca="1">AVERAGE($K$4:K974)</f>
        <v>31.920700308959837</v>
      </c>
      <c r="N974" s="44">
        <f ca="1">M974 + 1.96 * _xlfn.STDEV.P($M$4:M974)/SQRT(COUNT($M$4:M974))</f>
        <v>31.942068141486029</v>
      </c>
      <c r="O974" s="44">
        <f ca="1">M974 - 1.96 * _xlfn.STDEV.P($M$4:M974)/SQRT(COUNT($M$4:M974))</f>
        <v>31.899332476433646</v>
      </c>
      <c r="P974" s="44" t="e">
        <f ca="1">AVERAGE($L$4:L974)</f>
        <v>#N/A</v>
      </c>
      <c r="Q974" s="44" t="e">
        <f ca="1">P974 + 1.96 * _xlfn.STDEV.P($P$4:P974)/SQRT(COUNT($P$4:P974))</f>
        <v>#N/A</v>
      </c>
      <c r="R974" s="44" t="e">
        <f ca="1">P974 - 1.96 * _xlfn.STDEV.P($P$4:P974)/SQRT(COUNT($P$4:P974))</f>
        <v>#N/A</v>
      </c>
    </row>
    <row r="975" spans="1:18" ht="14.5" x14ac:dyDescent="0.35">
      <c r="A975" s="47">
        <v>972</v>
      </c>
      <c r="B975" s="48">
        <f t="shared" ca="1" si="120"/>
        <v>0.38834825157961361</v>
      </c>
      <c r="C975" s="49">
        <f ca="1">RANDBETWEEN(0,VLOOKUP($B975,IBusJSQ!$E$6:$G$24,3,TRUE))</f>
        <v>4</v>
      </c>
      <c r="D975" s="44">
        <f ca="1">RANDBETWEEN(0,VLOOKUP($B975,ItrainJSQ!$F$5:$G$9,2,TRUE))</f>
        <v>0</v>
      </c>
      <c r="E975" s="44" t="e">
        <f ca="1">RANDBETWEEN(0,VLOOKUP($B975,ItrainNP!$G$11:$G$16,2,TRUE))</f>
        <v>#N/A</v>
      </c>
      <c r="F975" s="44">
        <f t="shared" ca="1" si="121"/>
        <v>24</v>
      </c>
      <c r="G975" s="44">
        <f t="shared" ca="1" si="122"/>
        <v>8</v>
      </c>
      <c r="H975" s="44">
        <f t="shared" ca="1" si="123"/>
        <v>4</v>
      </c>
      <c r="I975" s="50">
        <f t="shared" ca="1" si="124"/>
        <v>0.40779269602405804</v>
      </c>
      <c r="J975" s="50" t="e">
        <f t="shared" ca="1" si="125"/>
        <v>#N/A</v>
      </c>
      <c r="K975" s="52">
        <f t="shared" ca="1" si="126"/>
        <v>27.999999999999979</v>
      </c>
      <c r="L975" s="52" t="e">
        <f t="shared" ca="1" si="127"/>
        <v>#N/A</v>
      </c>
      <c r="M975" s="44">
        <f ca="1">AVERAGE($K$4:K975)</f>
        <v>31.916666666666671</v>
      </c>
      <c r="N975" s="44">
        <f ca="1">M975 + 1.96 * _xlfn.STDEV.P($M$4:M975)/SQRT(COUNT($M$4:M975))</f>
        <v>31.938018534480282</v>
      </c>
      <c r="O975" s="44">
        <f ca="1">M975 - 1.96 * _xlfn.STDEV.P($M$4:M975)/SQRT(COUNT($M$4:M975))</f>
        <v>31.895314798853061</v>
      </c>
      <c r="P975" s="44" t="e">
        <f ca="1">AVERAGE($L$4:L975)</f>
        <v>#N/A</v>
      </c>
      <c r="Q975" s="44" t="e">
        <f ca="1">P975 + 1.96 * _xlfn.STDEV.P($P$4:P975)/SQRT(COUNT($P$4:P975))</f>
        <v>#N/A</v>
      </c>
      <c r="R975" s="44" t="e">
        <f ca="1">P975 - 1.96 * _xlfn.STDEV.P($P$4:P975)/SQRT(COUNT($P$4:P975))</f>
        <v>#N/A</v>
      </c>
    </row>
    <row r="976" spans="1:18" ht="14.5" x14ac:dyDescent="0.35">
      <c r="A976" s="47">
        <v>973</v>
      </c>
      <c r="B976" s="48">
        <f t="shared" ca="1" si="120"/>
        <v>0.79779466878182115</v>
      </c>
      <c r="C976" s="49">
        <f ca="1">RANDBETWEEN(0,VLOOKUP($B976,IBusJSQ!$E$6:$G$24,3,TRUE))</f>
        <v>12</v>
      </c>
      <c r="D976" s="44">
        <f ca="1">RANDBETWEEN(0,VLOOKUP($B976,ItrainJSQ!$F$5:$G$9,2,TRUE))</f>
        <v>42653</v>
      </c>
      <c r="E976" s="44" t="e">
        <f ca="1">RANDBETWEEN(0,VLOOKUP($B976,ItrainNP!$G$11:$G$16,2,TRUE))</f>
        <v>#N/A</v>
      </c>
      <c r="F976" s="44">
        <f t="shared" ca="1" si="121"/>
        <v>28</v>
      </c>
      <c r="G976" s="44">
        <f t="shared" ca="1" si="122"/>
        <v>7</v>
      </c>
      <c r="H976" s="44">
        <f t="shared" ca="1" si="123"/>
        <v>5</v>
      </c>
      <c r="I976" s="50">
        <f t="shared" ca="1" si="124"/>
        <v>0.82557244655959894</v>
      </c>
      <c r="J976" s="50" t="e">
        <f t="shared" ca="1" si="125"/>
        <v>#N/A</v>
      </c>
      <c r="K976" s="52">
        <f t="shared" ca="1" si="126"/>
        <v>40.000000000000014</v>
      </c>
      <c r="L976" s="52" t="e">
        <f t="shared" ca="1" si="127"/>
        <v>#N/A</v>
      </c>
      <c r="M976" s="44">
        <f ca="1">AVERAGE($K$4:K976)</f>
        <v>31.924974306269274</v>
      </c>
      <c r="N976" s="44">
        <f ca="1">M976 + 1.96 * _xlfn.STDEV.P($M$4:M976)/SQRT(COUNT($M$4:M976))</f>
        <v>31.946309838097896</v>
      </c>
      <c r="O976" s="44">
        <f ca="1">M976 - 1.96 * _xlfn.STDEV.P($M$4:M976)/SQRT(COUNT($M$4:M976))</f>
        <v>31.903638774440651</v>
      </c>
      <c r="P976" s="44" t="e">
        <f ca="1">AVERAGE($L$4:L976)</f>
        <v>#N/A</v>
      </c>
      <c r="Q976" s="44" t="e">
        <f ca="1">P976 + 1.96 * _xlfn.STDEV.P($P$4:P976)/SQRT(COUNT($P$4:P976))</f>
        <v>#N/A</v>
      </c>
      <c r="R976" s="44" t="e">
        <f ca="1">P976 - 1.96 * _xlfn.STDEV.P($P$4:P976)/SQRT(COUNT($P$4:P976))</f>
        <v>#N/A</v>
      </c>
    </row>
    <row r="977" spans="1:18" ht="14.5" x14ac:dyDescent="0.35">
      <c r="A977" s="47">
        <v>974</v>
      </c>
      <c r="B977" s="48">
        <f t="shared" ca="1" si="120"/>
        <v>0.33389385304213942</v>
      </c>
      <c r="C977" s="49">
        <f ca="1">RANDBETWEEN(0,VLOOKUP($B977,IBusJSQ!$E$6:$G$24,3,TRUE))</f>
        <v>4</v>
      </c>
      <c r="D977" s="44">
        <f ca="1">RANDBETWEEN(0,VLOOKUP($B977,ItrainJSQ!$F$5:$G$9,2,TRUE))</f>
        <v>3</v>
      </c>
      <c r="E977" s="44" t="e">
        <f ca="1">RANDBETWEEN(0,VLOOKUP($B977,ItrainNP!$G$11:$G$16,2,TRUE))</f>
        <v>#N/A</v>
      </c>
      <c r="F977" s="44">
        <f t="shared" ca="1" si="121"/>
        <v>27</v>
      </c>
      <c r="G977" s="44">
        <f t="shared" ca="1" si="122"/>
        <v>7</v>
      </c>
      <c r="H977" s="44">
        <f t="shared" ca="1" si="123"/>
        <v>4</v>
      </c>
      <c r="I977" s="50">
        <f t="shared" ca="1" si="124"/>
        <v>0.35542163081991718</v>
      </c>
      <c r="J977" s="50" t="e">
        <f t="shared" ca="1" si="125"/>
        <v>#N/A</v>
      </c>
      <c r="K977" s="52">
        <f t="shared" ca="1" si="126"/>
        <v>30.999999999999972</v>
      </c>
      <c r="L977" s="52" t="e">
        <f t="shared" ca="1" si="127"/>
        <v>#N/A</v>
      </c>
      <c r="M977" s="44">
        <f ca="1">AVERAGE($K$4:K977)</f>
        <v>31.924024640657088</v>
      </c>
      <c r="N977" s="44">
        <f ca="1">M977 + 1.96 * _xlfn.STDEV.P($M$4:M977)/SQRT(COUNT($M$4:M977))</f>
        <v>31.94534390089407</v>
      </c>
      <c r="O977" s="44">
        <f ca="1">M977 - 1.96 * _xlfn.STDEV.P($M$4:M977)/SQRT(COUNT($M$4:M977))</f>
        <v>31.902705380420105</v>
      </c>
      <c r="P977" s="44" t="e">
        <f ca="1">AVERAGE($L$4:L977)</f>
        <v>#N/A</v>
      </c>
      <c r="Q977" s="44" t="e">
        <f ca="1">P977 + 1.96 * _xlfn.STDEV.P($P$4:P977)/SQRT(COUNT($P$4:P977))</f>
        <v>#N/A</v>
      </c>
      <c r="R977" s="44" t="e">
        <f ca="1">P977 - 1.96 * _xlfn.STDEV.P($P$4:P977)/SQRT(COUNT($P$4:P977))</f>
        <v>#N/A</v>
      </c>
    </row>
    <row r="978" spans="1:18" ht="14.5" x14ac:dyDescent="0.35">
      <c r="A978" s="47">
        <v>975</v>
      </c>
      <c r="B978" s="48">
        <f t="shared" ca="1" si="120"/>
        <v>0.81160396968447068</v>
      </c>
      <c r="C978" s="49">
        <f ca="1">RANDBETWEEN(0,VLOOKUP($B978,IBusJSQ!$E$6:$G$24,3,TRUE))</f>
        <v>3</v>
      </c>
      <c r="D978" s="44">
        <f ca="1">RANDBETWEEN(0,VLOOKUP($B978,ItrainJSQ!$F$5:$G$9,2,TRUE))</f>
        <v>22260</v>
      </c>
      <c r="E978" s="44" t="e">
        <f ca="1">RANDBETWEEN(0,VLOOKUP($B978,ItrainNP!$G$11:$G$16,2,TRUE))</f>
        <v>#N/A</v>
      </c>
      <c r="F978" s="44">
        <f t="shared" ca="1" si="121"/>
        <v>28</v>
      </c>
      <c r="G978" s="44">
        <f t="shared" ca="1" si="122"/>
        <v>7</v>
      </c>
      <c r="H978" s="44">
        <f t="shared" ca="1" si="123"/>
        <v>5</v>
      </c>
      <c r="I978" s="50">
        <f t="shared" ca="1" si="124"/>
        <v>0.8331317474622485</v>
      </c>
      <c r="J978" s="50" t="e">
        <f t="shared" ca="1" si="125"/>
        <v>#N/A</v>
      </c>
      <c r="K978" s="52">
        <f t="shared" ca="1" si="126"/>
        <v>31.00000000000005</v>
      </c>
      <c r="L978" s="52" t="e">
        <f t="shared" ca="1" si="127"/>
        <v>#N/A</v>
      </c>
      <c r="M978" s="44">
        <f ca="1">AVERAGE($K$4:K978)</f>
        <v>31.923076923076927</v>
      </c>
      <c r="N978" s="44">
        <f ca="1">M978 + 1.96 * _xlfn.STDEV.P($M$4:M978)/SQRT(COUNT($M$4:M978))</f>
        <v>31.944379975874355</v>
      </c>
      <c r="O978" s="44">
        <f ca="1">M978 - 1.96 * _xlfn.STDEV.P($M$4:M978)/SQRT(COUNT($M$4:M978))</f>
        <v>31.901773870279499</v>
      </c>
      <c r="P978" s="44" t="e">
        <f ca="1">AVERAGE($L$4:L978)</f>
        <v>#N/A</v>
      </c>
      <c r="Q978" s="44" t="e">
        <f ca="1">P978 + 1.96 * _xlfn.STDEV.P($P$4:P978)/SQRT(COUNT($P$4:P978))</f>
        <v>#N/A</v>
      </c>
      <c r="R978" s="44" t="e">
        <f ca="1">P978 - 1.96 * _xlfn.STDEV.P($P$4:P978)/SQRT(COUNT($P$4:P978))</f>
        <v>#N/A</v>
      </c>
    </row>
    <row r="979" spans="1:18" ht="14.5" x14ac:dyDescent="0.35">
      <c r="A979" s="47">
        <v>976</v>
      </c>
      <c r="B979" s="48">
        <f t="shared" ca="1" si="120"/>
        <v>0.37376514965126145</v>
      </c>
      <c r="C979" s="49">
        <f ca="1">RANDBETWEEN(0,VLOOKUP($B979,IBusJSQ!$E$6:$G$24,3,TRUE))</f>
        <v>6</v>
      </c>
      <c r="D979" s="44">
        <f ca="1">RANDBETWEEN(0,VLOOKUP($B979,ItrainJSQ!$F$5:$G$9,2,TRUE))</f>
        <v>1</v>
      </c>
      <c r="E979" s="44" t="e">
        <f ca="1">RANDBETWEEN(0,VLOOKUP($B979,ItrainNP!$G$11:$G$16,2,TRUE))</f>
        <v>#N/A</v>
      </c>
      <c r="F979" s="44">
        <f t="shared" ca="1" si="121"/>
        <v>29</v>
      </c>
      <c r="G979" s="44">
        <f t="shared" ca="1" si="122"/>
        <v>7</v>
      </c>
      <c r="H979" s="44">
        <f t="shared" ca="1" si="123"/>
        <v>4</v>
      </c>
      <c r="I979" s="50">
        <f t="shared" ca="1" si="124"/>
        <v>0.39807070520681703</v>
      </c>
      <c r="J979" s="50" t="e">
        <f t="shared" ca="1" si="125"/>
        <v>#N/A</v>
      </c>
      <c r="K979" s="52">
        <f t="shared" ca="1" si="126"/>
        <v>35.000000000000036</v>
      </c>
      <c r="L979" s="52" t="e">
        <f t="shared" ca="1" si="127"/>
        <v>#N/A</v>
      </c>
      <c r="M979" s="44">
        <f ca="1">AVERAGE($K$4:K979)</f>
        <v>31.926229508196727</v>
      </c>
      <c r="N979" s="44">
        <f ca="1">M979 + 1.96 * _xlfn.STDEV.P($M$4:M979)/SQRT(COUNT($M$4:M979))</f>
        <v>31.947516228978749</v>
      </c>
      <c r="O979" s="44">
        <f ca="1">M979 - 1.96 * _xlfn.STDEV.P($M$4:M979)/SQRT(COUNT($M$4:M979))</f>
        <v>31.904942787414704</v>
      </c>
      <c r="P979" s="44" t="e">
        <f ca="1">AVERAGE($L$4:L979)</f>
        <v>#N/A</v>
      </c>
      <c r="Q979" s="44" t="e">
        <f ca="1">P979 + 1.96 * _xlfn.STDEV.P($P$4:P979)/SQRT(COUNT($P$4:P979))</f>
        <v>#N/A</v>
      </c>
      <c r="R979" s="44" t="e">
        <f ca="1">P979 - 1.96 * _xlfn.STDEV.P($P$4:P979)/SQRT(COUNT($P$4:P979))</f>
        <v>#N/A</v>
      </c>
    </row>
    <row r="980" spans="1:18" ht="14.5" x14ac:dyDescent="0.35">
      <c r="A980" s="47">
        <v>977</v>
      </c>
      <c r="B980" s="48">
        <f t="shared" ca="1" si="120"/>
        <v>0.85868538779752668</v>
      </c>
      <c r="C980" s="49">
        <f ca="1">RANDBETWEEN(0,VLOOKUP($B980,IBusJSQ!$E$6:$G$24,3,TRUE))</f>
        <v>0</v>
      </c>
      <c r="D980" s="44">
        <f ca="1">RANDBETWEEN(0,VLOOKUP($B980,ItrainJSQ!$F$5:$G$9,2,TRUE))</f>
        <v>22485</v>
      </c>
      <c r="E980" s="44" t="e">
        <f ca="1">RANDBETWEEN(0,VLOOKUP($B980,ItrainNP!$G$11:$G$16,2,TRUE))</f>
        <v>#N/A</v>
      </c>
      <c r="F980" s="44">
        <f t="shared" ca="1" si="121"/>
        <v>27</v>
      </c>
      <c r="G980" s="44">
        <f t="shared" ca="1" si="122"/>
        <v>7</v>
      </c>
      <c r="H980" s="44">
        <f t="shared" ca="1" si="123"/>
        <v>5</v>
      </c>
      <c r="I980" s="50">
        <f t="shared" ca="1" si="124"/>
        <v>0.87743538779752672</v>
      </c>
      <c r="J980" s="50" t="e">
        <f t="shared" ca="1" si="125"/>
        <v>#N/A</v>
      </c>
      <c r="K980" s="52">
        <f t="shared" ca="1" si="126"/>
        <v>27.000000000000064</v>
      </c>
      <c r="L980" s="52" t="e">
        <f t="shared" ca="1" si="127"/>
        <v>#N/A</v>
      </c>
      <c r="M980" s="44">
        <f ca="1">AVERAGE($K$4:K980)</f>
        <v>31.92118730808598</v>
      </c>
      <c r="N980" s="44">
        <f ca="1">M980 + 1.96 * _xlfn.STDEV.P($M$4:M980)/SQRT(COUNT($M$4:M980))</f>
        <v>31.942457949448848</v>
      </c>
      <c r="O980" s="44">
        <f ca="1">M980 - 1.96 * _xlfn.STDEV.P($M$4:M980)/SQRT(COUNT($M$4:M980))</f>
        <v>31.899916666723112</v>
      </c>
      <c r="P980" s="44" t="e">
        <f ca="1">AVERAGE($L$4:L980)</f>
        <v>#N/A</v>
      </c>
      <c r="Q980" s="44" t="e">
        <f ca="1">P980 + 1.96 * _xlfn.STDEV.P($P$4:P980)/SQRT(COUNT($P$4:P980))</f>
        <v>#N/A</v>
      </c>
      <c r="R980" s="44" t="e">
        <f ca="1">P980 - 1.96 * _xlfn.STDEV.P($P$4:P980)/SQRT(COUNT($P$4:P980))</f>
        <v>#N/A</v>
      </c>
    </row>
    <row r="981" spans="1:18" ht="14.5" x14ac:dyDescent="0.35">
      <c r="A981" s="47">
        <v>978</v>
      </c>
      <c r="B981" s="48">
        <f t="shared" ca="1" si="120"/>
        <v>0.47449229649505104</v>
      </c>
      <c r="C981" s="49">
        <f ca="1">RANDBETWEEN(0,VLOOKUP($B981,IBusJSQ!$E$6:$G$24,3,TRUE))</f>
        <v>6</v>
      </c>
      <c r="D981" s="44">
        <f ca="1">RANDBETWEEN(0,VLOOKUP($B981,ItrainJSQ!$F$5:$G$9,2,TRUE))</f>
        <v>1</v>
      </c>
      <c r="E981" s="44" t="e">
        <f ca="1">RANDBETWEEN(0,VLOOKUP($B981,ItrainNP!$G$11:$G$16,2,TRUE))</f>
        <v>#N/A</v>
      </c>
      <c r="F981" s="44">
        <f t="shared" ca="1" si="121"/>
        <v>26</v>
      </c>
      <c r="G981" s="44">
        <f t="shared" ca="1" si="122"/>
        <v>8</v>
      </c>
      <c r="H981" s="44">
        <f t="shared" ca="1" si="123"/>
        <v>4</v>
      </c>
      <c r="I981" s="50">
        <f t="shared" ca="1" si="124"/>
        <v>0.49671451871727323</v>
      </c>
      <c r="J981" s="50" t="e">
        <f t="shared" ca="1" si="125"/>
        <v>#N/A</v>
      </c>
      <c r="K981" s="52">
        <f t="shared" ca="1" si="126"/>
        <v>31.999999999999964</v>
      </c>
      <c r="L981" s="52" t="e">
        <f t="shared" ca="1" si="127"/>
        <v>#N/A</v>
      </c>
      <c r="M981" s="44">
        <f ca="1">AVERAGE($K$4:K981)</f>
        <v>31.921267893660534</v>
      </c>
      <c r="N981" s="44">
        <f ca="1">M981 + 1.96 * _xlfn.STDEV.P($M$4:M981)/SQRT(COUNT($M$4:M981))</f>
        <v>31.942522471565461</v>
      </c>
      <c r="O981" s="44">
        <f ca="1">M981 - 1.96 * _xlfn.STDEV.P($M$4:M981)/SQRT(COUNT($M$4:M981))</f>
        <v>31.900013315755608</v>
      </c>
      <c r="P981" s="44" t="e">
        <f ca="1">AVERAGE($L$4:L981)</f>
        <v>#N/A</v>
      </c>
      <c r="Q981" s="44" t="e">
        <f ca="1">P981 + 1.96 * _xlfn.STDEV.P($P$4:P981)/SQRT(COUNT($P$4:P981))</f>
        <v>#N/A</v>
      </c>
      <c r="R981" s="44" t="e">
        <f ca="1">P981 - 1.96 * _xlfn.STDEV.P($P$4:P981)/SQRT(COUNT($P$4:P981))</f>
        <v>#N/A</v>
      </c>
    </row>
    <row r="982" spans="1:18" ht="14.5" x14ac:dyDescent="0.35">
      <c r="A982" s="47">
        <v>979</v>
      </c>
      <c r="B982" s="48">
        <f t="shared" ca="1" si="120"/>
        <v>0.82346868779340021</v>
      </c>
      <c r="C982" s="49">
        <f ca="1">RANDBETWEEN(0,VLOOKUP($B982,IBusJSQ!$E$6:$G$24,3,TRUE))</f>
        <v>6</v>
      </c>
      <c r="D982" s="44">
        <f ca="1">RANDBETWEEN(0,VLOOKUP($B982,ItrainJSQ!$F$5:$G$9,2,TRUE))</f>
        <v>32526</v>
      </c>
      <c r="E982" s="44" t="e">
        <f ca="1">RANDBETWEEN(0,VLOOKUP($B982,ItrainNP!$G$11:$G$16,2,TRUE))</f>
        <v>#N/A</v>
      </c>
      <c r="F982" s="44">
        <f t="shared" ca="1" si="121"/>
        <v>26</v>
      </c>
      <c r="G982" s="44">
        <f t="shared" ca="1" si="122"/>
        <v>7</v>
      </c>
      <c r="H982" s="44">
        <f t="shared" ca="1" si="123"/>
        <v>5</v>
      </c>
      <c r="I982" s="50">
        <f t="shared" ca="1" si="124"/>
        <v>0.84569091001562247</v>
      </c>
      <c r="J982" s="50" t="e">
        <f t="shared" ca="1" si="125"/>
        <v>#N/A</v>
      </c>
      <c r="K982" s="52">
        <f t="shared" ca="1" si="126"/>
        <v>32.000000000000043</v>
      </c>
      <c r="L982" s="52" t="e">
        <f t="shared" ca="1" si="127"/>
        <v>#N/A</v>
      </c>
      <c r="M982" s="44">
        <f ca="1">AVERAGE($K$4:K982)</f>
        <v>31.921348314606746</v>
      </c>
      <c r="N982" s="44">
        <f ca="1">M982 + 1.96 * _xlfn.STDEV.P($M$4:M982)/SQRT(COUNT($M$4:M982))</f>
        <v>31.942586845035532</v>
      </c>
      <c r="O982" s="44">
        <f ca="1">M982 - 1.96 * _xlfn.STDEV.P($M$4:M982)/SQRT(COUNT($M$4:M982))</f>
        <v>31.90010978417796</v>
      </c>
      <c r="P982" s="44" t="e">
        <f ca="1">AVERAGE($L$4:L982)</f>
        <v>#N/A</v>
      </c>
      <c r="Q982" s="44" t="e">
        <f ca="1">P982 + 1.96 * _xlfn.STDEV.P($P$4:P982)/SQRT(COUNT($P$4:P982))</f>
        <v>#N/A</v>
      </c>
      <c r="R982" s="44" t="e">
        <f ca="1">P982 - 1.96 * _xlfn.STDEV.P($P$4:P982)/SQRT(COUNT($P$4:P982))</f>
        <v>#N/A</v>
      </c>
    </row>
    <row r="983" spans="1:18" ht="14.5" x14ac:dyDescent="0.35">
      <c r="A983" s="47">
        <v>980</v>
      </c>
      <c r="B983" s="48">
        <f t="shared" ca="1" si="120"/>
        <v>0.79150879775815308</v>
      </c>
      <c r="C983" s="49">
        <f ca="1">RANDBETWEEN(0,VLOOKUP($B983,IBusJSQ!$E$6:$G$24,3,TRUE))</f>
        <v>13</v>
      </c>
      <c r="D983" s="44">
        <f ca="1">RANDBETWEEN(0,VLOOKUP($B983,ItrainJSQ!$F$5:$G$9,2,TRUE))</f>
        <v>37431</v>
      </c>
      <c r="E983" s="44" t="e">
        <f ca="1">RANDBETWEEN(0,VLOOKUP($B983,ItrainNP!$G$11:$G$16,2,TRUE))</f>
        <v>#N/A</v>
      </c>
      <c r="F983" s="44">
        <f t="shared" ca="1" si="121"/>
        <v>29</v>
      </c>
      <c r="G983" s="44">
        <f t="shared" ca="1" si="122"/>
        <v>7</v>
      </c>
      <c r="H983" s="44">
        <f t="shared" ca="1" si="123"/>
        <v>5</v>
      </c>
      <c r="I983" s="50">
        <f t="shared" ca="1" si="124"/>
        <v>0.82067546442481976</v>
      </c>
      <c r="J983" s="50" t="e">
        <f t="shared" ca="1" si="125"/>
        <v>#N/A</v>
      </c>
      <c r="K983" s="52">
        <f t="shared" ca="1" si="126"/>
        <v>42.000000000000014</v>
      </c>
      <c r="L983" s="52" t="e">
        <f t="shared" ca="1" si="127"/>
        <v>#N/A</v>
      </c>
      <c r="M983" s="44">
        <f ca="1">AVERAGE($K$4:K983)</f>
        <v>31.931632653061229</v>
      </c>
      <c r="N983" s="44">
        <f ca="1">M983 + 1.96 * _xlfn.STDEV.P($M$4:M983)/SQRT(COUNT($M$4:M983))</f>
        <v>31.952854691563399</v>
      </c>
      <c r="O983" s="44">
        <f ca="1">M983 - 1.96 * _xlfn.STDEV.P($M$4:M983)/SQRT(COUNT($M$4:M983))</f>
        <v>31.910410614559058</v>
      </c>
      <c r="P983" s="44" t="e">
        <f ca="1">AVERAGE($L$4:L983)</f>
        <v>#N/A</v>
      </c>
      <c r="Q983" s="44" t="e">
        <f ca="1">P983 + 1.96 * _xlfn.STDEV.P($P$4:P983)/SQRT(COUNT($P$4:P983))</f>
        <v>#N/A</v>
      </c>
      <c r="R983" s="44" t="e">
        <f ca="1">P983 - 1.96 * _xlfn.STDEV.P($P$4:P983)/SQRT(COUNT($P$4:P983))</f>
        <v>#N/A</v>
      </c>
    </row>
    <row r="984" spans="1:18" ht="14.5" x14ac:dyDescent="0.35">
      <c r="A984" s="47">
        <v>981</v>
      </c>
      <c r="B984" s="48">
        <f t="shared" ca="1" si="120"/>
        <v>0.80776811639480428</v>
      </c>
      <c r="C984" s="49">
        <f ca="1">RANDBETWEEN(0,VLOOKUP($B984,IBusJSQ!$E$6:$G$24,3,TRUE))</f>
        <v>7</v>
      </c>
      <c r="D984" s="44">
        <f ca="1">RANDBETWEEN(0,VLOOKUP($B984,ItrainJSQ!$F$5:$G$9,2,TRUE))</f>
        <v>15569</v>
      </c>
      <c r="E984" s="44" t="e">
        <f ca="1">RANDBETWEEN(0,VLOOKUP($B984,ItrainNP!$G$11:$G$16,2,TRUE))</f>
        <v>#N/A</v>
      </c>
      <c r="F984" s="44">
        <f t="shared" ca="1" si="121"/>
        <v>25</v>
      </c>
      <c r="G984" s="44">
        <f t="shared" ca="1" si="122"/>
        <v>7</v>
      </c>
      <c r="H984" s="44">
        <f t="shared" ca="1" si="123"/>
        <v>4</v>
      </c>
      <c r="I984" s="50">
        <f t="shared" ca="1" si="124"/>
        <v>0.82999033861702654</v>
      </c>
      <c r="J984" s="50" t="e">
        <f t="shared" ca="1" si="125"/>
        <v>#N/A</v>
      </c>
      <c r="K984" s="52">
        <f t="shared" ca="1" si="126"/>
        <v>32.000000000000043</v>
      </c>
      <c r="L984" s="52" t="e">
        <f t="shared" ca="1" si="127"/>
        <v>#N/A</v>
      </c>
      <c r="M984" s="44">
        <f ca="1">AVERAGE($K$4:K984)</f>
        <v>31.931702344546384</v>
      </c>
      <c r="N984" s="44">
        <f ca="1">M984 + 1.96 * _xlfn.STDEV.P($M$4:M984)/SQRT(COUNT($M$4:M984))</f>
        <v>31.952907909865328</v>
      </c>
      <c r="O984" s="44">
        <f ca="1">M984 - 1.96 * _xlfn.STDEV.P($M$4:M984)/SQRT(COUNT($M$4:M984))</f>
        <v>31.91049677922744</v>
      </c>
      <c r="P984" s="44" t="e">
        <f ca="1">AVERAGE($L$4:L984)</f>
        <v>#N/A</v>
      </c>
      <c r="Q984" s="44" t="e">
        <f ca="1">P984 + 1.96 * _xlfn.STDEV.P($P$4:P984)/SQRT(COUNT($P$4:P984))</f>
        <v>#N/A</v>
      </c>
      <c r="R984" s="44" t="e">
        <f ca="1">P984 - 1.96 * _xlfn.STDEV.P($P$4:P984)/SQRT(COUNT($P$4:P984))</f>
        <v>#N/A</v>
      </c>
    </row>
    <row r="985" spans="1:18" ht="14.5" x14ac:dyDescent="0.35">
      <c r="A985" s="47">
        <v>982</v>
      </c>
      <c r="B985" s="48">
        <f t="shared" ca="1" si="120"/>
        <v>0.56956557325838553</v>
      </c>
      <c r="C985" s="49">
        <f ca="1">RANDBETWEEN(0,VLOOKUP($B985,IBusJSQ!$E$6:$G$24,3,TRUE))</f>
        <v>1</v>
      </c>
      <c r="D985" s="44">
        <f ca="1">RANDBETWEEN(0,VLOOKUP($B985,ItrainJSQ!$F$5:$G$9,2,TRUE))</f>
        <v>1</v>
      </c>
      <c r="E985" s="44" t="e">
        <f ca="1">RANDBETWEEN(0,VLOOKUP($B985,ItrainNP!$G$11:$G$16,2,TRUE))</f>
        <v>#N/A</v>
      </c>
      <c r="F985" s="44">
        <f t="shared" ca="1" si="121"/>
        <v>27</v>
      </c>
      <c r="G985" s="44">
        <f t="shared" ca="1" si="122"/>
        <v>8</v>
      </c>
      <c r="H985" s="44">
        <f t="shared" ca="1" si="123"/>
        <v>4</v>
      </c>
      <c r="I985" s="50">
        <f t="shared" ca="1" si="124"/>
        <v>0.58901001770283001</v>
      </c>
      <c r="J985" s="50" t="e">
        <f t="shared" ca="1" si="125"/>
        <v>#N/A</v>
      </c>
      <c r="K985" s="52">
        <f t="shared" ca="1" si="126"/>
        <v>28.00000000000006</v>
      </c>
      <c r="L985" s="52" t="e">
        <f t="shared" ca="1" si="127"/>
        <v>#N/A</v>
      </c>
      <c r="M985" s="44">
        <f ca="1">AVERAGE($K$4:K985)</f>
        <v>31.927698574338088</v>
      </c>
      <c r="N985" s="44">
        <f ca="1">M985 + 1.96 * _xlfn.STDEV.P($M$4:M985)/SQRT(COUNT($M$4:M985))</f>
        <v>31.94888786574602</v>
      </c>
      <c r="O985" s="44">
        <f ca="1">M985 - 1.96 * _xlfn.STDEV.P($M$4:M985)/SQRT(COUNT($M$4:M985))</f>
        <v>31.906509282930156</v>
      </c>
      <c r="P985" s="44" t="e">
        <f ca="1">AVERAGE($L$4:L985)</f>
        <v>#N/A</v>
      </c>
      <c r="Q985" s="44" t="e">
        <f ca="1">P985 + 1.96 * _xlfn.STDEV.P($P$4:P985)/SQRT(COUNT($P$4:P985))</f>
        <v>#N/A</v>
      </c>
      <c r="R985" s="44" t="e">
        <f ca="1">P985 - 1.96 * _xlfn.STDEV.P($P$4:P985)/SQRT(COUNT($P$4:P985))</f>
        <v>#N/A</v>
      </c>
    </row>
    <row r="986" spans="1:18" ht="14.5" x14ac:dyDescent="0.35">
      <c r="A986" s="47">
        <v>983</v>
      </c>
      <c r="B986" s="48">
        <f t="shared" ca="1" si="120"/>
        <v>0.63555223073460798</v>
      </c>
      <c r="C986" s="49">
        <f ca="1">RANDBETWEEN(0,VLOOKUP($B986,IBusJSQ!$E$6:$G$24,3,TRUE))</f>
        <v>11</v>
      </c>
      <c r="D986" s="44">
        <f ca="1">RANDBETWEEN(0,VLOOKUP($B986,ItrainJSQ!$F$5:$G$9,2,TRUE))</f>
        <v>4</v>
      </c>
      <c r="E986" s="44" t="e">
        <f ca="1">RANDBETWEEN(0,VLOOKUP($B986,ItrainNP!$G$11:$G$16,2,TRUE))</f>
        <v>#N/A</v>
      </c>
      <c r="F986" s="44">
        <f t="shared" ca="1" si="121"/>
        <v>29</v>
      </c>
      <c r="G986" s="44">
        <f t="shared" ca="1" si="122"/>
        <v>7</v>
      </c>
      <c r="H986" s="44">
        <f t="shared" ca="1" si="123"/>
        <v>4</v>
      </c>
      <c r="I986" s="50">
        <f t="shared" ca="1" si="124"/>
        <v>0.66333000851238577</v>
      </c>
      <c r="J986" s="50" t="e">
        <f t="shared" ca="1" si="125"/>
        <v>#N/A</v>
      </c>
      <c r="K986" s="52">
        <f t="shared" ca="1" si="126"/>
        <v>40.000000000000014</v>
      </c>
      <c r="L986" s="52" t="e">
        <f t="shared" ca="1" si="127"/>
        <v>#N/A</v>
      </c>
      <c r="M986" s="44">
        <f ca="1">AVERAGE($K$4:K986)</f>
        <v>31.935910478128182</v>
      </c>
      <c r="N986" s="44">
        <f ca="1">M986 + 1.96 * _xlfn.STDEV.P($M$4:M986)/SQRT(COUNT($M$4:M986))</f>
        <v>31.957083156666648</v>
      </c>
      <c r="O986" s="44">
        <f ca="1">M986 - 1.96 * _xlfn.STDEV.P($M$4:M986)/SQRT(COUNT($M$4:M986))</f>
        <v>31.914737799589716</v>
      </c>
      <c r="P986" s="44" t="e">
        <f ca="1">AVERAGE($L$4:L986)</f>
        <v>#N/A</v>
      </c>
      <c r="Q986" s="44" t="e">
        <f ca="1">P986 + 1.96 * _xlfn.STDEV.P($P$4:P986)/SQRT(COUNT($P$4:P986))</f>
        <v>#N/A</v>
      </c>
      <c r="R986" s="44" t="e">
        <f ca="1">P986 - 1.96 * _xlfn.STDEV.P($P$4:P986)/SQRT(COUNT($P$4:P986))</f>
        <v>#N/A</v>
      </c>
    </row>
    <row r="987" spans="1:18" ht="14.5" x14ac:dyDescent="0.35">
      <c r="A987" s="47">
        <v>984</v>
      </c>
      <c r="B987" s="48">
        <f t="shared" ca="1" si="120"/>
        <v>0.62543392086084659</v>
      </c>
      <c r="C987" s="49">
        <f ca="1">RANDBETWEEN(0,VLOOKUP($B987,IBusJSQ!$E$6:$G$24,3,TRUE))</f>
        <v>3</v>
      </c>
      <c r="D987" s="44">
        <f ca="1">RANDBETWEEN(0,VLOOKUP($B987,ItrainJSQ!$F$5:$G$9,2,TRUE))</f>
        <v>0</v>
      </c>
      <c r="E987" s="44" t="e">
        <f ca="1">RANDBETWEEN(0,VLOOKUP($B987,ItrainNP!$G$11:$G$16,2,TRUE))</f>
        <v>#N/A</v>
      </c>
      <c r="F987" s="44">
        <f t="shared" ca="1" si="121"/>
        <v>26</v>
      </c>
      <c r="G987" s="44">
        <f t="shared" ca="1" si="122"/>
        <v>8</v>
      </c>
      <c r="H987" s="44">
        <f t="shared" ca="1" si="123"/>
        <v>4</v>
      </c>
      <c r="I987" s="50">
        <f t="shared" ca="1" si="124"/>
        <v>0.64557280974973552</v>
      </c>
      <c r="J987" s="50" t="e">
        <f t="shared" ca="1" si="125"/>
        <v>#N/A</v>
      </c>
      <c r="K987" s="52">
        <f t="shared" ca="1" si="126"/>
        <v>29.000000000000057</v>
      </c>
      <c r="L987" s="52" t="e">
        <f t="shared" ca="1" si="127"/>
        <v>#N/A</v>
      </c>
      <c r="M987" s="44">
        <f ca="1">AVERAGE($K$4:K987)</f>
        <v>31.932926829268297</v>
      </c>
      <c r="N987" s="44">
        <f ca="1">M987 + 1.96 * _xlfn.STDEV.P($M$4:M987)/SQRT(COUNT($M$4:M987))</f>
        <v>31.954083046536255</v>
      </c>
      <c r="O987" s="44">
        <f ca="1">M987 - 1.96 * _xlfn.STDEV.P($M$4:M987)/SQRT(COUNT($M$4:M987))</f>
        <v>31.911770612000339</v>
      </c>
      <c r="P987" s="44" t="e">
        <f ca="1">AVERAGE($L$4:L987)</f>
        <v>#N/A</v>
      </c>
      <c r="Q987" s="44" t="e">
        <f ca="1">P987 + 1.96 * _xlfn.STDEV.P($P$4:P987)/SQRT(COUNT($P$4:P987))</f>
        <v>#N/A</v>
      </c>
      <c r="R987" s="44" t="e">
        <f ca="1">P987 - 1.96 * _xlfn.STDEV.P($P$4:P987)/SQRT(COUNT($P$4:P987))</f>
        <v>#N/A</v>
      </c>
    </row>
    <row r="988" spans="1:18" ht="14.5" x14ac:dyDescent="0.35">
      <c r="A988" s="47">
        <v>985</v>
      </c>
      <c r="B988" s="48">
        <f t="shared" ca="1" si="120"/>
        <v>0.73104094195135216</v>
      </c>
      <c r="C988" s="49">
        <f ca="1">RANDBETWEEN(0,VLOOKUP($B988,IBusJSQ!$E$6:$G$24,3,TRUE))</f>
        <v>9</v>
      </c>
      <c r="D988" s="44">
        <f ca="1">RANDBETWEEN(0,VLOOKUP($B988,ItrainJSQ!$F$5:$G$9,2,TRUE))</f>
        <v>27416</v>
      </c>
      <c r="E988" s="44" t="e">
        <f ca="1">RANDBETWEEN(0,VLOOKUP($B988,ItrainNP!$G$11:$G$16,2,TRUE))</f>
        <v>#N/A</v>
      </c>
      <c r="F988" s="44">
        <f t="shared" ca="1" si="121"/>
        <v>27</v>
      </c>
      <c r="G988" s="44">
        <f t="shared" ca="1" si="122"/>
        <v>7</v>
      </c>
      <c r="H988" s="44">
        <f t="shared" ca="1" si="123"/>
        <v>4</v>
      </c>
      <c r="I988" s="50">
        <f t="shared" ca="1" si="124"/>
        <v>0.75604094195135219</v>
      </c>
      <c r="J988" s="50" t="e">
        <f t="shared" ca="1" si="125"/>
        <v>#N/A</v>
      </c>
      <c r="K988" s="52">
        <f t="shared" ca="1" si="126"/>
        <v>36.000000000000028</v>
      </c>
      <c r="L988" s="52" t="e">
        <f t="shared" ca="1" si="127"/>
        <v>#N/A</v>
      </c>
      <c r="M988" s="44">
        <f ca="1">AVERAGE($K$4:K988)</f>
        <v>31.937055837563456</v>
      </c>
      <c r="N988" s="44">
        <f ca="1">M988 + 1.96 * _xlfn.STDEV.P($M$4:M988)/SQRT(COUNT($M$4:M988))</f>
        <v>31.958195437829577</v>
      </c>
      <c r="O988" s="44">
        <f ca="1">M988 - 1.96 * _xlfn.STDEV.P($M$4:M988)/SQRT(COUNT($M$4:M988))</f>
        <v>31.915916237297335</v>
      </c>
      <c r="P988" s="44" t="e">
        <f ca="1">AVERAGE($L$4:L988)</f>
        <v>#N/A</v>
      </c>
      <c r="Q988" s="44" t="e">
        <f ca="1">P988 + 1.96 * _xlfn.STDEV.P($P$4:P988)/SQRT(COUNT($P$4:P988))</f>
        <v>#N/A</v>
      </c>
      <c r="R988" s="44" t="e">
        <f ca="1">P988 - 1.96 * _xlfn.STDEV.P($P$4:P988)/SQRT(COUNT($P$4:P988))</f>
        <v>#N/A</v>
      </c>
    </row>
    <row r="989" spans="1:18" ht="14.5" x14ac:dyDescent="0.35">
      <c r="A989" s="47">
        <v>986</v>
      </c>
      <c r="B989" s="48">
        <f t="shared" ca="1" si="120"/>
        <v>0.89502677665228303</v>
      </c>
      <c r="C989" s="49">
        <f ca="1">RANDBETWEEN(0,VLOOKUP($B989,IBusJSQ!$E$6:$G$24,3,TRUE))</f>
        <v>13</v>
      </c>
      <c r="D989" s="44">
        <f ca="1">RANDBETWEEN(0,VLOOKUP($B989,ItrainJSQ!$F$5:$G$9,2,TRUE))</f>
        <v>14297</v>
      </c>
      <c r="E989" s="44" t="e">
        <f ca="1">RANDBETWEEN(0,VLOOKUP($B989,ItrainNP!$G$11:$G$16,2,TRUE))</f>
        <v>#N/A</v>
      </c>
      <c r="F989" s="44">
        <f t="shared" ca="1" si="121"/>
        <v>27</v>
      </c>
      <c r="G989" s="44">
        <f t="shared" ca="1" si="122"/>
        <v>7</v>
      </c>
      <c r="H989" s="44">
        <f t="shared" ca="1" si="123"/>
        <v>5</v>
      </c>
      <c r="I989" s="50">
        <f t="shared" ca="1" si="124"/>
        <v>0.92280455443006082</v>
      </c>
      <c r="J989" s="50" t="e">
        <f t="shared" ca="1" si="125"/>
        <v>#N/A</v>
      </c>
      <c r="K989" s="52">
        <f t="shared" ca="1" si="126"/>
        <v>40.000000000000014</v>
      </c>
      <c r="L989" s="52" t="e">
        <f t="shared" ca="1" si="127"/>
        <v>#N/A</v>
      </c>
      <c r="M989" s="44">
        <f ca="1">AVERAGE($K$4:K989)</f>
        <v>31.945233265720084</v>
      </c>
      <c r="N989" s="44">
        <f ca="1">M989 + 1.96 * _xlfn.STDEV.P($M$4:M989)/SQRT(COUNT($M$4:M989))</f>
        <v>31.966355929989707</v>
      </c>
      <c r="O989" s="44">
        <f ca="1">M989 - 1.96 * _xlfn.STDEV.P($M$4:M989)/SQRT(COUNT($M$4:M989))</f>
        <v>31.924110601450462</v>
      </c>
      <c r="P989" s="44" t="e">
        <f ca="1">AVERAGE($L$4:L989)</f>
        <v>#N/A</v>
      </c>
      <c r="Q989" s="44" t="e">
        <f ca="1">P989 + 1.96 * _xlfn.STDEV.P($P$4:P989)/SQRT(COUNT($P$4:P989))</f>
        <v>#N/A</v>
      </c>
      <c r="R989" s="44" t="e">
        <f ca="1">P989 - 1.96 * _xlfn.STDEV.P($P$4:P989)/SQRT(COUNT($P$4:P989))</f>
        <v>#N/A</v>
      </c>
    </row>
    <row r="990" spans="1:18" ht="14.5" x14ac:dyDescent="0.35">
      <c r="A990" s="47">
        <v>987</v>
      </c>
      <c r="B990" s="48">
        <f t="shared" ca="1" si="120"/>
        <v>0.61231767211330401</v>
      </c>
      <c r="C990" s="49">
        <f ca="1">RANDBETWEEN(0,VLOOKUP($B990,IBusJSQ!$E$6:$G$24,3,TRUE))</f>
        <v>4</v>
      </c>
      <c r="D990" s="44">
        <f ca="1">RANDBETWEEN(0,VLOOKUP($B990,ItrainJSQ!$F$5:$G$9,2,TRUE))</f>
        <v>4</v>
      </c>
      <c r="E990" s="44" t="e">
        <f ca="1">RANDBETWEEN(0,VLOOKUP($B990,ItrainNP!$G$11:$G$16,2,TRUE))</f>
        <v>#N/A</v>
      </c>
      <c r="F990" s="44">
        <f t="shared" ca="1" si="121"/>
        <v>28</v>
      </c>
      <c r="G990" s="44">
        <f t="shared" ca="1" si="122"/>
        <v>8</v>
      </c>
      <c r="H990" s="44">
        <f t="shared" ca="1" si="123"/>
        <v>4</v>
      </c>
      <c r="I990" s="50">
        <f t="shared" ca="1" si="124"/>
        <v>0.63453989433552627</v>
      </c>
      <c r="J990" s="50" t="e">
        <f t="shared" ca="1" si="125"/>
        <v>#N/A</v>
      </c>
      <c r="K990" s="52">
        <f t="shared" ca="1" si="126"/>
        <v>32.000000000000043</v>
      </c>
      <c r="L990" s="52" t="e">
        <f t="shared" ca="1" si="127"/>
        <v>#N/A</v>
      </c>
      <c r="M990" s="44">
        <f ca="1">AVERAGE($K$4:K990)</f>
        <v>31.945288753799396</v>
      </c>
      <c r="N990" s="44">
        <f ca="1">M990 + 1.96 * _xlfn.STDEV.P($M$4:M990)/SQRT(COUNT($M$4:M990))</f>
        <v>31.966394504046438</v>
      </c>
      <c r="O990" s="44">
        <f ca="1">M990 - 1.96 * _xlfn.STDEV.P($M$4:M990)/SQRT(COUNT($M$4:M990))</f>
        <v>31.924183003552354</v>
      </c>
      <c r="P990" s="44" t="e">
        <f ca="1">AVERAGE($L$4:L990)</f>
        <v>#N/A</v>
      </c>
      <c r="Q990" s="44" t="e">
        <f ca="1">P990 + 1.96 * _xlfn.STDEV.P($P$4:P990)/SQRT(COUNT($P$4:P990))</f>
        <v>#N/A</v>
      </c>
      <c r="R990" s="44" t="e">
        <f ca="1">P990 - 1.96 * _xlfn.STDEV.P($P$4:P990)/SQRT(COUNT($P$4:P990))</f>
        <v>#N/A</v>
      </c>
    </row>
    <row r="991" spans="1:18" ht="14.5" x14ac:dyDescent="0.35">
      <c r="A991" s="47">
        <v>988</v>
      </c>
      <c r="B991" s="48">
        <f t="shared" ca="1" si="120"/>
        <v>0.39433041387535983</v>
      </c>
      <c r="C991" s="49">
        <f ca="1">RANDBETWEEN(0,VLOOKUP($B991,IBusJSQ!$E$6:$G$24,3,TRUE))</f>
        <v>4</v>
      </c>
      <c r="D991" s="44">
        <f ca="1">RANDBETWEEN(0,VLOOKUP($B991,ItrainJSQ!$F$5:$G$9,2,TRUE))</f>
        <v>4</v>
      </c>
      <c r="E991" s="44" t="e">
        <f ca="1">RANDBETWEEN(0,VLOOKUP($B991,ItrainNP!$G$11:$G$16,2,TRUE))</f>
        <v>#N/A</v>
      </c>
      <c r="F991" s="44">
        <f t="shared" ca="1" si="121"/>
        <v>29</v>
      </c>
      <c r="G991" s="44">
        <f t="shared" ca="1" si="122"/>
        <v>7</v>
      </c>
      <c r="H991" s="44">
        <f t="shared" ca="1" si="123"/>
        <v>5</v>
      </c>
      <c r="I991" s="50">
        <f t="shared" ca="1" si="124"/>
        <v>0.41724708054202653</v>
      </c>
      <c r="J991" s="50" t="e">
        <f t="shared" ca="1" si="125"/>
        <v>#N/A</v>
      </c>
      <c r="K991" s="52">
        <f t="shared" ca="1" si="126"/>
        <v>33.000000000000043</v>
      </c>
      <c r="L991" s="52" t="e">
        <f t="shared" ca="1" si="127"/>
        <v>#N/A</v>
      </c>
      <c r="M991" s="44">
        <f ca="1">AVERAGE($K$4:K991)</f>
        <v>31.946356275303646</v>
      </c>
      <c r="N991" s="44">
        <f ca="1">M991 + 1.96 * _xlfn.STDEV.P($M$4:M991)/SQRT(COUNT($M$4:M991))</f>
        <v>31.967445092259968</v>
      </c>
      <c r="O991" s="44">
        <f ca="1">M991 - 1.96 * _xlfn.STDEV.P($M$4:M991)/SQRT(COUNT($M$4:M991))</f>
        <v>31.925267458347324</v>
      </c>
      <c r="P991" s="44" t="e">
        <f ca="1">AVERAGE($L$4:L991)</f>
        <v>#N/A</v>
      </c>
      <c r="Q991" s="44" t="e">
        <f ca="1">P991 + 1.96 * _xlfn.STDEV.P($P$4:P991)/SQRT(COUNT($P$4:P991))</f>
        <v>#N/A</v>
      </c>
      <c r="R991" s="44" t="e">
        <f ca="1">P991 - 1.96 * _xlfn.STDEV.P($P$4:P991)/SQRT(COUNT($P$4:P991))</f>
        <v>#N/A</v>
      </c>
    </row>
    <row r="992" spans="1:18" ht="14.5" x14ac:dyDescent="0.35">
      <c r="A992" s="47">
        <v>989</v>
      </c>
      <c r="B992" s="48">
        <f t="shared" ca="1" si="120"/>
        <v>0.64305904229089239</v>
      </c>
      <c r="C992" s="49">
        <f ca="1">RANDBETWEEN(0,VLOOKUP($B992,IBusJSQ!$E$6:$G$24,3,TRUE))</f>
        <v>5</v>
      </c>
      <c r="D992" s="44">
        <f ca="1">RANDBETWEEN(0,VLOOKUP($B992,ItrainJSQ!$F$5:$G$9,2,TRUE))</f>
        <v>2</v>
      </c>
      <c r="E992" s="44" t="e">
        <f ca="1">RANDBETWEEN(0,VLOOKUP($B992,ItrainNP!$G$11:$G$16,2,TRUE))</f>
        <v>#N/A</v>
      </c>
      <c r="F992" s="44">
        <f t="shared" ca="1" si="121"/>
        <v>24</v>
      </c>
      <c r="G992" s="44">
        <f t="shared" ca="1" si="122"/>
        <v>8</v>
      </c>
      <c r="H992" s="44">
        <f t="shared" ca="1" si="123"/>
        <v>4</v>
      </c>
      <c r="I992" s="50">
        <f t="shared" ca="1" si="124"/>
        <v>0.66319793117978132</v>
      </c>
      <c r="J992" s="50" t="e">
        <f t="shared" ca="1" si="125"/>
        <v>#N/A</v>
      </c>
      <c r="K992" s="52">
        <f t="shared" ca="1" si="126"/>
        <v>29.000000000000057</v>
      </c>
      <c r="L992" s="52" t="e">
        <f t="shared" ca="1" si="127"/>
        <v>#N/A</v>
      </c>
      <c r="M992" s="44">
        <f ca="1">AVERAGE($K$4:K992)</f>
        <v>31.943377148634987</v>
      </c>
      <c r="N992" s="44">
        <f ca="1">M992 + 1.96 * _xlfn.STDEV.P($M$4:M992)/SQRT(COUNT($M$4:M992))</f>
        <v>31.964449178280137</v>
      </c>
      <c r="O992" s="44">
        <f ca="1">M992 - 1.96 * _xlfn.STDEV.P($M$4:M992)/SQRT(COUNT($M$4:M992))</f>
        <v>31.922305118989836</v>
      </c>
      <c r="P992" s="44" t="e">
        <f ca="1">AVERAGE($L$4:L992)</f>
        <v>#N/A</v>
      </c>
      <c r="Q992" s="44" t="e">
        <f ca="1">P992 + 1.96 * _xlfn.STDEV.P($P$4:P992)/SQRT(COUNT($P$4:P992))</f>
        <v>#N/A</v>
      </c>
      <c r="R992" s="44" t="e">
        <f ca="1">P992 - 1.96 * _xlfn.STDEV.P($P$4:P992)/SQRT(COUNT($P$4:P992))</f>
        <v>#N/A</v>
      </c>
    </row>
    <row r="993" spans="1:18" ht="14.5" x14ac:dyDescent="0.35">
      <c r="A993" s="47">
        <v>990</v>
      </c>
      <c r="B993" s="48">
        <f t="shared" ca="1" si="120"/>
        <v>0.36292962478333918</v>
      </c>
      <c r="C993" s="49">
        <f ca="1">RANDBETWEEN(0,VLOOKUP($B993,IBusJSQ!$E$6:$G$24,3,TRUE))</f>
        <v>5</v>
      </c>
      <c r="D993" s="44">
        <f ca="1">RANDBETWEEN(0,VLOOKUP($B993,ItrainJSQ!$F$5:$G$9,2,TRUE))</f>
        <v>3</v>
      </c>
      <c r="E993" s="44" t="e">
        <f ca="1">RANDBETWEEN(0,VLOOKUP($B993,ItrainNP!$G$11:$G$16,2,TRUE))</f>
        <v>#N/A</v>
      </c>
      <c r="F993" s="44">
        <f t="shared" ca="1" si="121"/>
        <v>26</v>
      </c>
      <c r="G993" s="44">
        <f t="shared" ca="1" si="122"/>
        <v>8</v>
      </c>
      <c r="H993" s="44">
        <f t="shared" ca="1" si="123"/>
        <v>4</v>
      </c>
      <c r="I993" s="50">
        <f t="shared" ca="1" si="124"/>
        <v>0.38445740256111693</v>
      </c>
      <c r="J993" s="50" t="e">
        <f t="shared" ca="1" si="125"/>
        <v>#N/A</v>
      </c>
      <c r="K993" s="52">
        <f t="shared" ca="1" si="126"/>
        <v>30.999999999999972</v>
      </c>
      <c r="L993" s="52" t="e">
        <f t="shared" ca="1" si="127"/>
        <v>#N/A</v>
      </c>
      <c r="M993" s="44">
        <f ca="1">AVERAGE($K$4:K993)</f>
        <v>31.942424242424245</v>
      </c>
      <c r="N993" s="44">
        <f ca="1">M993 + 1.96 * _xlfn.STDEV.P($M$4:M993)/SQRT(COUNT($M$4:M993))</f>
        <v>31.963479547704402</v>
      </c>
      <c r="O993" s="44">
        <f ca="1">M993 - 1.96 * _xlfn.STDEV.P($M$4:M993)/SQRT(COUNT($M$4:M993))</f>
        <v>31.921368937144088</v>
      </c>
      <c r="P993" s="44" t="e">
        <f ca="1">AVERAGE($L$4:L993)</f>
        <v>#N/A</v>
      </c>
      <c r="Q993" s="44" t="e">
        <f ca="1">P993 + 1.96 * _xlfn.STDEV.P($P$4:P993)/SQRT(COUNT($P$4:P993))</f>
        <v>#N/A</v>
      </c>
      <c r="R993" s="44" t="e">
        <f ca="1">P993 - 1.96 * _xlfn.STDEV.P($P$4:P993)/SQRT(COUNT($P$4:P993))</f>
        <v>#N/A</v>
      </c>
    </row>
    <row r="994" spans="1:18" ht="14.5" x14ac:dyDescent="0.35">
      <c r="A994" s="47">
        <v>991</v>
      </c>
      <c r="B994" s="48">
        <f t="shared" ca="1" si="120"/>
        <v>0.54784308736162191</v>
      </c>
      <c r="C994" s="49">
        <f ca="1">RANDBETWEEN(0,VLOOKUP($B994,IBusJSQ!$E$6:$G$24,3,TRUE))</f>
        <v>3</v>
      </c>
      <c r="D994" s="44">
        <f ca="1">RANDBETWEEN(0,VLOOKUP($B994,ItrainJSQ!$F$5:$G$9,2,TRUE))</f>
        <v>0</v>
      </c>
      <c r="E994" s="44" t="e">
        <f ca="1">RANDBETWEEN(0,VLOOKUP($B994,ItrainNP!$G$11:$G$16,2,TRUE))</f>
        <v>#N/A</v>
      </c>
      <c r="F994" s="44">
        <f t="shared" ca="1" si="121"/>
        <v>25</v>
      </c>
      <c r="G994" s="44">
        <f t="shared" ca="1" si="122"/>
        <v>7</v>
      </c>
      <c r="H994" s="44">
        <f t="shared" ca="1" si="123"/>
        <v>5</v>
      </c>
      <c r="I994" s="50">
        <f t="shared" ca="1" si="124"/>
        <v>0.56728753180606639</v>
      </c>
      <c r="J994" s="50" t="e">
        <f t="shared" ca="1" si="125"/>
        <v>#N/A</v>
      </c>
      <c r="K994" s="52">
        <f t="shared" ca="1" si="126"/>
        <v>28.00000000000006</v>
      </c>
      <c r="L994" s="52" t="e">
        <f t="shared" ca="1" si="127"/>
        <v>#N/A</v>
      </c>
      <c r="M994" s="44">
        <f ca="1">AVERAGE($K$4:K994)</f>
        <v>31.938446014127148</v>
      </c>
      <c r="N994" s="44">
        <f ca="1">M994 + 1.96 * _xlfn.STDEV.P($M$4:M994)/SQRT(COUNT($M$4:M994))</f>
        <v>31.959484783555755</v>
      </c>
      <c r="O994" s="44">
        <f ca="1">M994 - 1.96 * _xlfn.STDEV.P($M$4:M994)/SQRT(COUNT($M$4:M994))</f>
        <v>31.917407244698541</v>
      </c>
      <c r="P994" s="44" t="e">
        <f ca="1">AVERAGE($L$4:L994)</f>
        <v>#N/A</v>
      </c>
      <c r="Q994" s="44" t="e">
        <f ca="1">P994 + 1.96 * _xlfn.STDEV.P($P$4:P994)/SQRT(COUNT($P$4:P994))</f>
        <v>#N/A</v>
      </c>
      <c r="R994" s="44" t="e">
        <f ca="1">P994 - 1.96 * _xlfn.STDEV.P($P$4:P994)/SQRT(COUNT($P$4:P994))</f>
        <v>#N/A</v>
      </c>
    </row>
    <row r="995" spans="1:18" ht="14.5" x14ac:dyDescent="0.35">
      <c r="A995" s="47">
        <v>992</v>
      </c>
      <c r="B995" s="48">
        <f t="shared" ca="1" si="120"/>
        <v>0.80771602780877827</v>
      </c>
      <c r="C995" s="49">
        <f ca="1">RANDBETWEEN(0,VLOOKUP($B995,IBusJSQ!$E$6:$G$24,3,TRUE))</f>
        <v>4</v>
      </c>
      <c r="D995" s="44">
        <f ca="1">RANDBETWEEN(0,VLOOKUP($B995,ItrainJSQ!$F$5:$G$9,2,TRUE))</f>
        <v>12421</v>
      </c>
      <c r="E995" s="44" t="e">
        <f ca="1">RANDBETWEEN(0,VLOOKUP($B995,ItrainNP!$G$11:$G$16,2,TRUE))</f>
        <v>#N/A</v>
      </c>
      <c r="F995" s="44">
        <f t="shared" ca="1" si="121"/>
        <v>27</v>
      </c>
      <c r="G995" s="44">
        <f t="shared" ca="1" si="122"/>
        <v>7</v>
      </c>
      <c r="H995" s="44">
        <f t="shared" ca="1" si="123"/>
        <v>4</v>
      </c>
      <c r="I995" s="50">
        <f t="shared" ca="1" si="124"/>
        <v>0.82924380558655608</v>
      </c>
      <c r="J995" s="50" t="e">
        <f t="shared" ca="1" si="125"/>
        <v>#N/A</v>
      </c>
      <c r="K995" s="52">
        <f t="shared" ca="1" si="126"/>
        <v>31.00000000000005</v>
      </c>
      <c r="L995" s="52" t="e">
        <f t="shared" ca="1" si="127"/>
        <v>#N/A</v>
      </c>
      <c r="M995" s="44">
        <f ca="1">AVERAGE($K$4:K995)</f>
        <v>31.937500000000004</v>
      </c>
      <c r="N995" s="44">
        <f ca="1">M995 + 1.96 * _xlfn.STDEV.P($M$4:M995)/SQRT(COUNT($M$4:M995))</f>
        <v>31.9585222959434</v>
      </c>
      <c r="O995" s="44">
        <f ca="1">M995 - 1.96 * _xlfn.STDEV.P($M$4:M995)/SQRT(COUNT($M$4:M995))</f>
        <v>31.916477704056607</v>
      </c>
      <c r="P995" s="44" t="e">
        <f ca="1">AVERAGE($L$4:L995)</f>
        <v>#N/A</v>
      </c>
      <c r="Q995" s="44" t="e">
        <f ca="1">P995 + 1.96 * _xlfn.STDEV.P($P$4:P995)/SQRT(COUNT($P$4:P995))</f>
        <v>#N/A</v>
      </c>
      <c r="R995" s="44" t="e">
        <f ca="1">P995 - 1.96 * _xlfn.STDEV.P($P$4:P995)/SQRT(COUNT($P$4:P995))</f>
        <v>#N/A</v>
      </c>
    </row>
    <row r="996" spans="1:18" ht="14.5" x14ac:dyDescent="0.35">
      <c r="A996" s="47">
        <v>993</v>
      </c>
      <c r="B996" s="48">
        <f t="shared" ca="1" si="120"/>
        <v>0.59768134593767575</v>
      </c>
      <c r="C996" s="49">
        <f ca="1">RANDBETWEEN(0,VLOOKUP($B996,IBusJSQ!$E$6:$G$24,3,TRUE))</f>
        <v>4</v>
      </c>
      <c r="D996" s="44">
        <f ca="1">RANDBETWEEN(0,VLOOKUP($B996,ItrainJSQ!$F$5:$G$9,2,TRUE))</f>
        <v>1</v>
      </c>
      <c r="E996" s="44" t="e">
        <f ca="1">RANDBETWEEN(0,VLOOKUP($B996,ItrainNP!$G$11:$G$16,2,TRUE))</f>
        <v>#N/A</v>
      </c>
      <c r="F996" s="44">
        <f t="shared" ca="1" si="121"/>
        <v>27</v>
      </c>
      <c r="G996" s="44">
        <f t="shared" ca="1" si="122"/>
        <v>8</v>
      </c>
      <c r="H996" s="44">
        <f t="shared" ca="1" si="123"/>
        <v>5</v>
      </c>
      <c r="I996" s="50">
        <f t="shared" ca="1" si="124"/>
        <v>0.61920912371545356</v>
      </c>
      <c r="J996" s="50" t="e">
        <f t="shared" ca="1" si="125"/>
        <v>#N/A</v>
      </c>
      <c r="K996" s="52">
        <f t="shared" ca="1" si="126"/>
        <v>31.00000000000005</v>
      </c>
      <c r="L996" s="52" t="e">
        <f t="shared" ca="1" si="127"/>
        <v>#N/A</v>
      </c>
      <c r="M996" s="44">
        <f ca="1">AVERAGE($K$4:K996)</f>
        <v>31.936555891238676</v>
      </c>
      <c r="N996" s="44">
        <f ca="1">M996 + 1.96 * _xlfn.STDEV.P($M$4:M996)/SQRT(COUNT($M$4:M996))</f>
        <v>31.957561775850145</v>
      </c>
      <c r="O996" s="44">
        <f ca="1">M996 - 1.96 * _xlfn.STDEV.P($M$4:M996)/SQRT(COUNT($M$4:M996))</f>
        <v>31.915550006627207</v>
      </c>
      <c r="P996" s="44" t="e">
        <f ca="1">AVERAGE($L$4:L996)</f>
        <v>#N/A</v>
      </c>
      <c r="Q996" s="44" t="e">
        <f ca="1">P996 + 1.96 * _xlfn.STDEV.P($P$4:P996)/SQRT(COUNT($P$4:P996))</f>
        <v>#N/A</v>
      </c>
      <c r="R996" s="44" t="e">
        <f ca="1">P996 - 1.96 * _xlfn.STDEV.P($P$4:P996)/SQRT(COUNT($P$4:P996))</f>
        <v>#N/A</v>
      </c>
    </row>
    <row r="997" spans="1:18" ht="14.5" x14ac:dyDescent="0.35">
      <c r="A997" s="47">
        <v>994</v>
      </c>
      <c r="B997" s="48">
        <f t="shared" ca="1" si="120"/>
        <v>0.59022825676273727</v>
      </c>
      <c r="C997" s="49">
        <f ca="1">RANDBETWEEN(0,VLOOKUP($B997,IBusJSQ!$E$6:$G$24,3,TRUE))</f>
        <v>3</v>
      </c>
      <c r="D997" s="44">
        <f ca="1">RANDBETWEEN(0,VLOOKUP($B997,ItrainJSQ!$F$5:$G$9,2,TRUE))</f>
        <v>1</v>
      </c>
      <c r="E997" s="44" t="e">
        <f ca="1">RANDBETWEEN(0,VLOOKUP($B997,ItrainNP!$G$11:$G$16,2,TRUE))</f>
        <v>#N/A</v>
      </c>
      <c r="F997" s="44">
        <f t="shared" ca="1" si="121"/>
        <v>28</v>
      </c>
      <c r="G997" s="44">
        <f t="shared" ca="1" si="122"/>
        <v>8</v>
      </c>
      <c r="H997" s="44">
        <f t="shared" ca="1" si="123"/>
        <v>4</v>
      </c>
      <c r="I997" s="50">
        <f t="shared" ca="1" si="124"/>
        <v>0.61175603454051508</v>
      </c>
      <c r="J997" s="50" t="e">
        <f t="shared" ca="1" si="125"/>
        <v>#N/A</v>
      </c>
      <c r="K997" s="52">
        <f t="shared" ca="1" si="126"/>
        <v>31.00000000000005</v>
      </c>
      <c r="L997" s="52" t="e">
        <f t="shared" ca="1" si="127"/>
        <v>#N/A</v>
      </c>
      <c r="M997" s="44">
        <f ca="1">AVERAGE($K$4:K997)</f>
        <v>31.935613682092558</v>
      </c>
      <c r="N997" s="44">
        <f ca="1">M997 + 1.96 * _xlfn.STDEV.P($M$4:M997)/SQRT(COUNT($M$4:M997))</f>
        <v>31.956603217312523</v>
      </c>
      <c r="O997" s="44">
        <f ca="1">M997 - 1.96 * _xlfn.STDEV.P($M$4:M997)/SQRT(COUNT($M$4:M997))</f>
        <v>31.914624146872594</v>
      </c>
      <c r="P997" s="44" t="e">
        <f ca="1">AVERAGE($L$4:L997)</f>
        <v>#N/A</v>
      </c>
      <c r="Q997" s="44" t="e">
        <f ca="1">P997 + 1.96 * _xlfn.STDEV.P($P$4:P997)/SQRT(COUNT($P$4:P997))</f>
        <v>#N/A</v>
      </c>
      <c r="R997" s="44" t="e">
        <f ca="1">P997 - 1.96 * _xlfn.STDEV.P($P$4:P997)/SQRT(COUNT($P$4:P997))</f>
        <v>#N/A</v>
      </c>
    </row>
    <row r="998" spans="1:18" ht="14.5" x14ac:dyDescent="0.35">
      <c r="A998" s="47">
        <v>995</v>
      </c>
      <c r="B998" s="48">
        <f t="shared" ca="1" si="120"/>
        <v>0.59627730522725142</v>
      </c>
      <c r="C998" s="49">
        <f ca="1">RANDBETWEEN(0,VLOOKUP($B998,IBusJSQ!$E$6:$G$24,3,TRUE))</f>
        <v>3</v>
      </c>
      <c r="D998" s="44">
        <f ca="1">RANDBETWEEN(0,VLOOKUP($B998,ItrainJSQ!$F$5:$G$9,2,TRUE))</f>
        <v>4</v>
      </c>
      <c r="E998" s="44" t="e">
        <f ca="1">RANDBETWEEN(0,VLOOKUP($B998,ItrainNP!$G$11:$G$16,2,TRUE))</f>
        <v>#N/A</v>
      </c>
      <c r="F998" s="44">
        <f t="shared" ca="1" si="121"/>
        <v>24</v>
      </c>
      <c r="G998" s="44">
        <f t="shared" ca="1" si="122"/>
        <v>8</v>
      </c>
      <c r="H998" s="44">
        <f t="shared" ca="1" si="123"/>
        <v>4</v>
      </c>
      <c r="I998" s="50">
        <f t="shared" ca="1" si="124"/>
        <v>0.61502730522725146</v>
      </c>
      <c r="J998" s="50" t="e">
        <f t="shared" ca="1" si="125"/>
        <v>#N/A</v>
      </c>
      <c r="K998" s="52">
        <f t="shared" ca="1" si="126"/>
        <v>27.000000000000064</v>
      </c>
      <c r="L998" s="52" t="e">
        <f t="shared" ca="1" si="127"/>
        <v>#N/A</v>
      </c>
      <c r="M998" s="44">
        <f ca="1">AVERAGE($K$4:K998)</f>
        <v>31.93065326633166</v>
      </c>
      <c r="N998" s="44">
        <f ca="1">M998 + 1.96 * _xlfn.STDEV.P($M$4:M998)/SQRT(COUNT($M$4:M998))</f>
        <v>31.951626684838477</v>
      </c>
      <c r="O998" s="44">
        <f ca="1">M998 - 1.96 * _xlfn.STDEV.P($M$4:M998)/SQRT(COUNT($M$4:M998))</f>
        <v>31.909679847824844</v>
      </c>
      <c r="P998" s="44" t="e">
        <f ca="1">AVERAGE($L$4:L998)</f>
        <v>#N/A</v>
      </c>
      <c r="Q998" s="44" t="e">
        <f ca="1">P998 + 1.96 * _xlfn.STDEV.P($P$4:P998)/SQRT(COUNT($P$4:P998))</f>
        <v>#N/A</v>
      </c>
      <c r="R998" s="44" t="e">
        <f ca="1">P998 - 1.96 * _xlfn.STDEV.P($P$4:P998)/SQRT(COUNT($P$4:P998))</f>
        <v>#N/A</v>
      </c>
    </row>
    <row r="999" spans="1:18" ht="14.5" x14ac:dyDescent="0.35">
      <c r="A999" s="47">
        <v>996</v>
      </c>
      <c r="B999" s="48">
        <f t="shared" ca="1" si="120"/>
        <v>0.38280261421166445</v>
      </c>
      <c r="C999" s="49">
        <f ca="1">RANDBETWEEN(0,VLOOKUP($B999,IBusJSQ!$E$6:$G$24,3,TRUE))</f>
        <v>3</v>
      </c>
      <c r="D999" s="44">
        <f ca="1">RANDBETWEEN(0,VLOOKUP($B999,ItrainJSQ!$F$5:$G$9,2,TRUE))</f>
        <v>4</v>
      </c>
      <c r="E999" s="44" t="e">
        <f ca="1">RANDBETWEEN(0,VLOOKUP($B999,ItrainNP!$G$11:$G$16,2,TRUE))</f>
        <v>#N/A</v>
      </c>
      <c r="F999" s="44">
        <f t="shared" ca="1" si="121"/>
        <v>26</v>
      </c>
      <c r="G999" s="44">
        <f t="shared" ca="1" si="122"/>
        <v>8</v>
      </c>
      <c r="H999" s="44">
        <f t="shared" ca="1" si="123"/>
        <v>5</v>
      </c>
      <c r="I999" s="50">
        <f t="shared" ca="1" si="124"/>
        <v>0.40294150310055332</v>
      </c>
      <c r="J999" s="50" t="e">
        <f t="shared" ca="1" si="125"/>
        <v>#N/A</v>
      </c>
      <c r="K999" s="52">
        <f t="shared" ca="1" si="126"/>
        <v>28.999999999999979</v>
      </c>
      <c r="L999" s="52" t="e">
        <f t="shared" ca="1" si="127"/>
        <v>#N/A</v>
      </c>
      <c r="M999" s="44">
        <f ca="1">AVERAGE($K$4:K999)</f>
        <v>31.927710843373497</v>
      </c>
      <c r="N999" s="44">
        <f ca="1">M999 + 1.96 * _xlfn.STDEV.P($M$4:M999)/SQRT(COUNT($M$4:M999))</f>
        <v>31.948668293098535</v>
      </c>
      <c r="O999" s="44">
        <f ca="1">M999 - 1.96 * _xlfn.STDEV.P($M$4:M999)/SQRT(COUNT($M$4:M999))</f>
        <v>31.906753393648458</v>
      </c>
      <c r="P999" s="44" t="e">
        <f ca="1">AVERAGE($L$4:L999)</f>
        <v>#N/A</v>
      </c>
      <c r="Q999" s="44" t="e">
        <f ca="1">P999 + 1.96 * _xlfn.STDEV.P($P$4:P999)/SQRT(COUNT($P$4:P999))</f>
        <v>#N/A</v>
      </c>
      <c r="R999" s="44" t="e">
        <f ca="1">P999 - 1.96 * _xlfn.STDEV.P($P$4:P999)/SQRT(COUNT($P$4:P999))</f>
        <v>#N/A</v>
      </c>
    </row>
    <row r="1000" spans="1:18" ht="14.5" x14ac:dyDescent="0.35">
      <c r="A1000" s="47">
        <v>997</v>
      </c>
      <c r="B1000" s="48">
        <f t="shared" ca="1" si="120"/>
        <v>0.48915581907295125</v>
      </c>
      <c r="C1000" s="49">
        <f ca="1">RANDBETWEEN(0,VLOOKUP($B1000,IBusJSQ!$E$6:$G$24,3,TRUE))</f>
        <v>8</v>
      </c>
      <c r="D1000" s="44">
        <f ca="1">RANDBETWEEN(0,VLOOKUP($B1000,ItrainJSQ!$F$5:$G$9,2,TRUE))</f>
        <v>0</v>
      </c>
      <c r="E1000" s="44" t="e">
        <f ca="1">RANDBETWEEN(0,VLOOKUP($B1000,ItrainNP!$G$11:$G$16,2,TRUE))</f>
        <v>#N/A</v>
      </c>
      <c r="F1000" s="44">
        <f t="shared" ca="1" si="121"/>
        <v>25</v>
      </c>
      <c r="G1000" s="44">
        <f t="shared" ca="1" si="122"/>
        <v>7</v>
      </c>
      <c r="H1000" s="44">
        <f t="shared" ca="1" si="123"/>
        <v>5</v>
      </c>
      <c r="I1000" s="50">
        <f t="shared" ca="1" si="124"/>
        <v>0.51207248573961794</v>
      </c>
      <c r="J1000" s="50" t="e">
        <f t="shared" ca="1" si="125"/>
        <v>#N/A</v>
      </c>
      <c r="K1000" s="52">
        <f t="shared" ca="1" si="126"/>
        <v>33.000000000000043</v>
      </c>
      <c r="L1000" s="52" t="e">
        <f t="shared" ca="1" si="127"/>
        <v>#N/A</v>
      </c>
      <c r="M1000" s="44">
        <f ca="1">AVERAGE($K$4:K1000)</f>
        <v>31.928786359077236</v>
      </c>
      <c r="N1000" s="44">
        <f ca="1">M1000 + 1.96 * _xlfn.STDEV.P($M$4:M1000)/SQRT(COUNT($M$4:M1000))</f>
        <v>31.949727814221962</v>
      </c>
      <c r="O1000" s="44">
        <f ca="1">M1000 - 1.96 * _xlfn.STDEV.P($M$4:M1000)/SQRT(COUNT($M$4:M1000))</f>
        <v>31.90784490393251</v>
      </c>
      <c r="P1000" s="44" t="e">
        <f ca="1">AVERAGE($L$4:L1000)</f>
        <v>#N/A</v>
      </c>
      <c r="Q1000" s="44" t="e">
        <f ca="1">P1000 + 1.96 * _xlfn.STDEV.P($P$4:P1000)/SQRT(COUNT($P$4:P1000))</f>
        <v>#N/A</v>
      </c>
      <c r="R1000" s="44" t="e">
        <f ca="1">P1000 - 1.96 * _xlfn.STDEV.P($P$4:P1000)/SQRT(COUNT($P$4:P1000))</f>
        <v>#N/A</v>
      </c>
    </row>
    <row r="1001" spans="1:18" ht="14.5" x14ac:dyDescent="0.35">
      <c r="A1001" s="47">
        <v>998</v>
      </c>
      <c r="B1001" s="48">
        <f t="shared" ca="1" si="120"/>
        <v>0.39568422681439319</v>
      </c>
      <c r="C1001" s="49">
        <f ca="1">RANDBETWEEN(0,VLOOKUP($B1001,IBusJSQ!$E$6:$G$24,3,TRUE))</f>
        <v>5</v>
      </c>
      <c r="D1001" s="44">
        <f ca="1">RANDBETWEEN(0,VLOOKUP($B1001,ItrainJSQ!$F$5:$G$9,2,TRUE))</f>
        <v>1</v>
      </c>
      <c r="E1001" s="44" t="e">
        <f ca="1">RANDBETWEEN(0,VLOOKUP($B1001,ItrainNP!$G$11:$G$16,2,TRUE))</f>
        <v>#N/A</v>
      </c>
      <c r="F1001" s="44">
        <f t="shared" ca="1" si="121"/>
        <v>25</v>
      </c>
      <c r="G1001" s="44">
        <f t="shared" ca="1" si="122"/>
        <v>8</v>
      </c>
      <c r="H1001" s="44">
        <f t="shared" ca="1" si="123"/>
        <v>4</v>
      </c>
      <c r="I1001" s="50">
        <f t="shared" ca="1" si="124"/>
        <v>0.41651756014772651</v>
      </c>
      <c r="J1001" s="50" t="e">
        <f t="shared" ca="1" si="125"/>
        <v>#N/A</v>
      </c>
      <c r="K1001" s="52">
        <f t="shared" ca="1" si="126"/>
        <v>29.999999999999972</v>
      </c>
      <c r="L1001" s="52" t="e">
        <f t="shared" ca="1" si="127"/>
        <v>#N/A</v>
      </c>
      <c r="M1001" s="44">
        <f ca="1">AVERAGE($K$4:K1001)</f>
        <v>31.926853707414832</v>
      </c>
      <c r="N1001" s="44">
        <f ca="1">M1001 + 1.96 * _xlfn.STDEV.P($M$4:M1001)/SQRT(COUNT($M$4:M1001))</f>
        <v>31.947779272120393</v>
      </c>
      <c r="O1001" s="44">
        <f ca="1">M1001 - 1.96 * _xlfn.STDEV.P($M$4:M1001)/SQRT(COUNT($M$4:M1001))</f>
        <v>31.905928142709271</v>
      </c>
      <c r="P1001" s="44" t="e">
        <f ca="1">AVERAGE($L$4:L1001)</f>
        <v>#N/A</v>
      </c>
      <c r="Q1001" s="44" t="e">
        <f ca="1">P1001 + 1.96 * _xlfn.STDEV.P($P$4:P1001)/SQRT(COUNT($P$4:P1001))</f>
        <v>#N/A</v>
      </c>
      <c r="R1001" s="44" t="e">
        <f ca="1">P1001 - 1.96 * _xlfn.STDEV.P($P$4:P1001)/SQRT(COUNT($P$4:P1001))</f>
        <v>#N/A</v>
      </c>
    </row>
    <row r="1002" spans="1:18" ht="14.5" x14ac:dyDescent="0.35">
      <c r="A1002" s="47">
        <v>999</v>
      </c>
      <c r="B1002" s="48">
        <f t="shared" ca="1" si="120"/>
        <v>0.91182792613504371</v>
      </c>
      <c r="C1002" s="49">
        <f ca="1">RANDBETWEEN(0,VLOOKUP($B1002,IBusJSQ!$E$6:$G$24,3,TRUE))</f>
        <v>15</v>
      </c>
      <c r="D1002" s="44">
        <f ca="1">RANDBETWEEN(0,VLOOKUP($B1002,ItrainJSQ!$F$5:$G$9,2,TRUE))</f>
        <v>10147</v>
      </c>
      <c r="E1002" s="44" t="e">
        <f ca="1">RANDBETWEEN(0,VLOOKUP($B1002,ItrainNP!$G$11:$G$16,2,TRUE))</f>
        <v>#N/A</v>
      </c>
      <c r="F1002" s="44">
        <f t="shared" ca="1" si="121"/>
        <v>29</v>
      </c>
      <c r="G1002" s="44">
        <f t="shared" ca="1" si="122"/>
        <v>8</v>
      </c>
      <c r="H1002" s="44">
        <f t="shared" ca="1" si="123"/>
        <v>4</v>
      </c>
      <c r="I1002" s="50">
        <f t="shared" ca="1" si="124"/>
        <v>0.94238348169059927</v>
      </c>
      <c r="J1002" s="50" t="e">
        <f t="shared" ca="1" si="125"/>
        <v>#N/A</v>
      </c>
      <c r="K1002" s="52">
        <f t="shared" ca="1" si="126"/>
        <v>44</v>
      </c>
      <c r="L1002" s="52" t="e">
        <f t="shared" ca="1" si="127"/>
        <v>#N/A</v>
      </c>
      <c r="M1002" s="44">
        <f ca="1">AVERAGE($K$4:K1002)</f>
        <v>31.938938938938943</v>
      </c>
      <c r="N1002" s="44">
        <f ca="1">M1002 + 1.96 * _xlfn.STDEV.P($M$4:M1002)/SQRT(COUNT($M$4:M1002))</f>
        <v>31.959848124837666</v>
      </c>
      <c r="O1002" s="44">
        <f ca="1">M1002 - 1.96 * _xlfn.STDEV.P($M$4:M1002)/SQRT(COUNT($M$4:M1002))</f>
        <v>31.918029753040219</v>
      </c>
      <c r="P1002" s="44" t="e">
        <f ca="1">AVERAGE($L$4:L1002)</f>
        <v>#N/A</v>
      </c>
      <c r="Q1002" s="44" t="e">
        <f ca="1">P1002 + 1.96 * _xlfn.STDEV.P($P$4:P1002)/SQRT(COUNT($P$4:P1002))</f>
        <v>#N/A</v>
      </c>
      <c r="R1002" s="44" t="e">
        <f ca="1">P1002 - 1.96 * _xlfn.STDEV.P($P$4:P1002)/SQRT(COUNT($P$4:P1002))</f>
        <v>#N/A</v>
      </c>
    </row>
    <row r="1003" spans="1:18" ht="14.5" x14ac:dyDescent="0.35">
      <c r="A1003" s="47">
        <v>1000</v>
      </c>
      <c r="B1003" s="48">
        <f t="shared" ca="1" si="120"/>
        <v>0.36196083749601793</v>
      </c>
      <c r="C1003" s="49">
        <f ca="1">RANDBETWEEN(0,VLOOKUP($B1003,IBusJSQ!$E$6:$G$24,3,TRUE))</f>
        <v>6</v>
      </c>
      <c r="D1003" s="44">
        <f ca="1">RANDBETWEEN(0,VLOOKUP($B1003,ItrainJSQ!$F$5:$G$9,2,TRUE))</f>
        <v>3</v>
      </c>
      <c r="E1003" s="44" t="e">
        <f ca="1">RANDBETWEEN(0,VLOOKUP($B1003,ItrainNP!$G$11:$G$16,2,TRUE))</f>
        <v>#N/A</v>
      </c>
      <c r="F1003" s="44">
        <f t="shared" ca="1" si="121"/>
        <v>24</v>
      </c>
      <c r="G1003" s="44">
        <f t="shared" ca="1" si="122"/>
        <v>7</v>
      </c>
      <c r="H1003" s="44">
        <f t="shared" ca="1" si="123"/>
        <v>4</v>
      </c>
      <c r="I1003" s="50">
        <f t="shared" ca="1" si="124"/>
        <v>0.38279417082935124</v>
      </c>
      <c r="J1003" s="50" t="e">
        <f t="shared" ca="1" si="125"/>
        <v>#N/A</v>
      </c>
      <c r="K1003" s="52">
        <f t="shared" ca="1" si="126"/>
        <v>29.999999999999972</v>
      </c>
      <c r="L1003" s="52" t="e">
        <f t="shared" ca="1" si="127"/>
        <v>#N/A</v>
      </c>
      <c r="M1003" s="44">
        <f ca="1">AVERAGE($K$4:K1003)</f>
        <v>31.937000000000005</v>
      </c>
      <c r="N1003" s="44">
        <f ca="1">M1003 + 1.96 * _xlfn.STDEV.P($M$4:M1003)/SQRT(COUNT($M$4:M1003))</f>
        <v>31.957892909369637</v>
      </c>
      <c r="O1003" s="44">
        <f ca="1">M1003 - 1.96 * _xlfn.STDEV.P($M$4:M1003)/SQRT(COUNT($M$4:M1003))</f>
        <v>31.916107090630373</v>
      </c>
      <c r="P1003" s="44" t="e">
        <f ca="1">AVERAGE($L$4:L1003)</f>
        <v>#N/A</v>
      </c>
      <c r="Q1003" s="44" t="e">
        <f ca="1">P1003 + 1.96 * _xlfn.STDEV.P($P$4:P1003)/SQRT(COUNT($P$4:P1003))</f>
        <v>#N/A</v>
      </c>
      <c r="R1003" s="44" t="e">
        <f ca="1">P1003 - 1.96 * _xlfn.STDEV.P($P$4:P1003)/SQRT(COUNT($P$4:P1003))</f>
        <v>#N/A</v>
      </c>
    </row>
    <row r="1004" spans="1:18" ht="14.5" x14ac:dyDescent="0.35">
      <c r="A1004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 Schedule</vt:lpstr>
      <vt:lpstr>Train schedule</vt:lpstr>
      <vt:lpstr>Train distribution</vt:lpstr>
      <vt:lpstr>ItrainJSQ</vt:lpstr>
      <vt:lpstr>ItrainNP</vt:lpstr>
      <vt:lpstr>IBusJSQ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Ekta Solanki</dc:creator>
  <cp:lastModifiedBy>Ekta Solanki</cp:lastModifiedBy>
  <dcterms:created xsi:type="dcterms:W3CDTF">2019-12-06T21:13:05Z</dcterms:created>
  <dcterms:modified xsi:type="dcterms:W3CDTF">2019-12-17T02:09:29Z</dcterms:modified>
</cp:coreProperties>
</file>