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sealand\data\"/>
    </mc:Choice>
  </mc:AlternateContent>
  <bookViews>
    <workbookView xWindow="0" yWindow="60" windowWidth="15330" windowHeight="3675" activeTab="1"/>
  </bookViews>
  <sheets>
    <sheet name="Sheet2" sheetId="21" r:id="rId1"/>
    <sheet name="Data" sheetId="15" r:id="rId2"/>
    <sheet name="Index" sheetId="17" r:id="rId3"/>
    <sheet name="Data dictionary" sheetId="19" r:id="rId4"/>
  </sheets>
  <calcPr calcId="152511"/>
</workbook>
</file>

<file path=xl/calcChain.xml><?xml version="1.0" encoding="utf-8"?>
<calcChain xmlns="http://schemas.openxmlformats.org/spreadsheetml/2006/main">
  <c r="AX103" i="15" l="1"/>
  <c r="BB103" i="15"/>
  <c r="U2" i="15"/>
  <c r="U7" i="15"/>
  <c r="U6" i="15"/>
  <c r="U4" i="15"/>
  <c r="U5" i="15"/>
  <c r="U3" i="15"/>
  <c r="U8" i="15"/>
  <c r="U9" i="15"/>
  <c r="U11" i="15"/>
  <c r="U10" i="15"/>
  <c r="U13" i="15"/>
  <c r="U12" i="15"/>
  <c r="U14" i="15"/>
  <c r="U18" i="15"/>
  <c r="U17" i="15"/>
  <c r="U19" i="15"/>
  <c r="U16" i="15"/>
  <c r="U15" i="15"/>
  <c r="U22" i="15"/>
  <c r="U23" i="15"/>
  <c r="U21" i="15"/>
  <c r="U20" i="15"/>
  <c r="U27" i="15"/>
  <c r="U29" i="15"/>
  <c r="U26" i="15"/>
  <c r="U30" i="15"/>
  <c r="U25" i="15"/>
  <c r="U24" i="15"/>
  <c r="U28" i="15"/>
  <c r="U31" i="15"/>
  <c r="U35" i="15"/>
  <c r="U34" i="15"/>
  <c r="U36" i="15"/>
  <c r="U33" i="15"/>
  <c r="U32" i="15"/>
  <c r="U37" i="15"/>
  <c r="U38" i="15"/>
  <c r="U39" i="15"/>
  <c r="U40" i="15"/>
  <c r="U43" i="15"/>
  <c r="U44" i="15"/>
  <c r="U45" i="15"/>
  <c r="U42" i="15"/>
  <c r="U46" i="15"/>
  <c r="U41" i="15"/>
  <c r="U47" i="15"/>
  <c r="U49" i="15"/>
  <c r="U52" i="15"/>
  <c r="U51" i="15"/>
  <c r="U50" i="15"/>
  <c r="U48" i="15"/>
  <c r="U56" i="15"/>
  <c r="U54" i="15"/>
  <c r="U59" i="15"/>
  <c r="U53" i="15"/>
  <c r="U57" i="15"/>
  <c r="U58" i="15"/>
  <c r="U55" i="15"/>
  <c r="U61" i="15"/>
  <c r="U63" i="15"/>
  <c r="U60" i="15"/>
  <c r="U62" i="15"/>
  <c r="U64" i="15"/>
  <c r="U67" i="15"/>
  <c r="U65" i="15"/>
  <c r="U70" i="15"/>
  <c r="U72" i="15"/>
  <c r="U68" i="15"/>
  <c r="U71" i="15"/>
  <c r="U66" i="15"/>
  <c r="U69" i="15"/>
  <c r="U76" i="15"/>
  <c r="U74" i="15"/>
  <c r="U77" i="15"/>
  <c r="U75" i="15"/>
  <c r="U73" i="15"/>
  <c r="U78" i="15"/>
  <c r="U79" i="15"/>
  <c r="U82" i="15"/>
  <c r="U83" i="15"/>
  <c r="U80" i="15"/>
  <c r="U81" i="15"/>
  <c r="U84" i="15"/>
  <c r="U85" i="15"/>
  <c r="U89" i="15"/>
  <c r="U88" i="15"/>
  <c r="U86" i="15"/>
  <c r="U91" i="15"/>
  <c r="U90" i="15"/>
  <c r="U93" i="15"/>
  <c r="U92" i="15"/>
  <c r="U87" i="15"/>
  <c r="U94" i="15"/>
  <c r="U95" i="15"/>
  <c r="U96" i="15"/>
  <c r="U97" i="15"/>
  <c r="U98" i="15"/>
  <c r="U102" i="15"/>
  <c r="U100" i="15"/>
  <c r="U99" i="15"/>
  <c r="U101" i="15"/>
  <c r="U104" i="15"/>
  <c r="U103" i="15"/>
  <c r="U105" i="15"/>
  <c r="U106" i="15"/>
  <c r="U107" i="15"/>
  <c r="U108" i="15"/>
  <c r="U110" i="15"/>
  <c r="U109" i="15"/>
  <c r="U111" i="15"/>
  <c r="U112" i="15"/>
  <c r="U115" i="15"/>
  <c r="U113" i="15"/>
  <c r="U120" i="15"/>
  <c r="U117" i="15"/>
  <c r="U121" i="15"/>
  <c r="U118" i="15"/>
  <c r="U119" i="15"/>
  <c r="U116" i="15"/>
  <c r="U114" i="15"/>
  <c r="U123" i="15"/>
  <c r="U127" i="15"/>
  <c r="U122" i="15"/>
  <c r="U126" i="15"/>
  <c r="U125" i="15"/>
  <c r="U128" i="15"/>
  <c r="U124" i="15"/>
  <c r="U130" i="15"/>
  <c r="U138" i="15"/>
  <c r="U135" i="15"/>
  <c r="U140" i="15"/>
  <c r="U131" i="15"/>
  <c r="U132" i="15"/>
  <c r="U133" i="15"/>
  <c r="U139" i="15"/>
  <c r="U136" i="15"/>
  <c r="U129" i="15"/>
  <c r="U137" i="15"/>
  <c r="U134" i="15"/>
  <c r="U144" i="15"/>
  <c r="U141" i="15"/>
  <c r="U145" i="15"/>
  <c r="U142" i="15"/>
  <c r="U148" i="15"/>
  <c r="U143" i="15"/>
  <c r="U146" i="15"/>
  <c r="U147" i="15"/>
  <c r="U150" i="15"/>
  <c r="U149" i="15"/>
  <c r="U156" i="15"/>
  <c r="U154" i="15"/>
  <c r="U151" i="15"/>
  <c r="U152" i="15"/>
  <c r="U153" i="15"/>
  <c r="U155" i="15"/>
  <c r="U157" i="15"/>
  <c r="U158" i="15"/>
  <c r="U159" i="15"/>
  <c r="U160" i="15"/>
  <c r="U161" i="15"/>
  <c r="U164" i="15"/>
  <c r="U162" i="15"/>
  <c r="U165" i="15"/>
  <c r="U163" i="15"/>
  <c r="U166" i="15"/>
  <c r="U167" i="15"/>
  <c r="U174" i="15"/>
  <c r="U170" i="15"/>
  <c r="U172" i="15"/>
  <c r="U169" i="15"/>
  <c r="U168" i="15"/>
  <c r="U173" i="15"/>
  <c r="U171" i="15"/>
  <c r="U180" i="15"/>
  <c r="U179" i="15"/>
  <c r="U178" i="15"/>
  <c r="U182" i="15"/>
  <c r="U177" i="15"/>
  <c r="U181" i="15"/>
  <c r="U175" i="15"/>
  <c r="U176" i="15"/>
  <c r="U183" i="15"/>
  <c r="U184" i="15"/>
  <c r="U187" i="15"/>
  <c r="U186" i="15"/>
  <c r="U185" i="15"/>
  <c r="U188" i="15"/>
  <c r="U189" i="15"/>
  <c r="U194" i="15"/>
  <c r="U202" i="15"/>
  <c r="U190" i="15"/>
  <c r="U193" i="15"/>
  <c r="U199" i="15"/>
  <c r="U197" i="15"/>
  <c r="U204" i="15"/>
  <c r="U192" i="15"/>
  <c r="U200" i="15"/>
  <c r="U196" i="15"/>
  <c r="U205" i="15"/>
  <c r="U195" i="15"/>
  <c r="U201" i="15"/>
  <c r="U206" i="15"/>
  <c r="U198" i="15"/>
  <c r="U207" i="15"/>
  <c r="U191" i="15"/>
  <c r="U203" i="15"/>
  <c r="U212" i="15"/>
  <c r="U211" i="15"/>
  <c r="U213" i="15"/>
  <c r="U210" i="15"/>
  <c r="U215" i="15"/>
  <c r="U208" i="15"/>
  <c r="U214" i="15"/>
  <c r="U209" i="15"/>
  <c r="U221" i="15"/>
  <c r="U222" i="15"/>
  <c r="U218" i="15"/>
  <c r="U216" i="15"/>
  <c r="U219" i="15"/>
  <c r="U220" i="15"/>
  <c r="U217" i="15"/>
  <c r="U229" i="15"/>
  <c r="U228" i="15"/>
  <c r="U233" i="15"/>
  <c r="U231" i="15"/>
  <c r="U227" i="15"/>
  <c r="U223" i="15"/>
  <c r="U226" i="15"/>
  <c r="U232" i="15"/>
  <c r="U225" i="15"/>
  <c r="U224" i="15"/>
  <c r="U230" i="15"/>
  <c r="U236" i="15"/>
  <c r="U237" i="15"/>
  <c r="U234" i="15"/>
  <c r="U238" i="15"/>
  <c r="U239" i="15"/>
  <c r="U235" i="15"/>
  <c r="U242" i="15"/>
  <c r="U240" i="15"/>
  <c r="U246" i="15"/>
  <c r="U244" i="15"/>
  <c r="U245" i="15"/>
  <c r="U241" i="15"/>
  <c r="U243" i="15"/>
  <c r="U249" i="15"/>
  <c r="U250" i="15"/>
  <c r="U251" i="15"/>
  <c r="U255" i="15"/>
  <c r="U247" i="15"/>
  <c r="U248" i="15"/>
  <c r="U253" i="15"/>
  <c r="U252" i="15"/>
  <c r="U254" i="15"/>
  <c r="U256" i="15"/>
  <c r="U262" i="15"/>
  <c r="U263" i="15"/>
  <c r="U261" i="15"/>
  <c r="U259" i="15"/>
  <c r="U260" i="15"/>
  <c r="U258" i="15"/>
  <c r="U265" i="15"/>
  <c r="U257" i="15"/>
  <c r="U266" i="15"/>
  <c r="U264" i="15"/>
  <c r="U267" i="15"/>
  <c r="U269" i="15"/>
  <c r="U268" i="15"/>
  <c r="U270" i="15"/>
  <c r="U271" i="15"/>
  <c r="U276" i="15"/>
  <c r="U275" i="15"/>
  <c r="U274" i="15"/>
  <c r="U272" i="15"/>
  <c r="U273" i="15"/>
  <c r="U279" i="15"/>
  <c r="U283" i="15"/>
  <c r="U281" i="15"/>
  <c r="U282" i="15"/>
  <c r="U277" i="15"/>
  <c r="U278" i="15"/>
  <c r="U284" i="15"/>
  <c r="U280" i="15"/>
  <c r="U285" i="15"/>
  <c r="U286" i="15"/>
  <c r="U288" i="15"/>
  <c r="U289" i="15"/>
  <c r="U287" i="15"/>
  <c r="U290" i="15"/>
  <c r="U292" i="15"/>
  <c r="U293" i="15"/>
  <c r="U291" i="15"/>
  <c r="U294" i="15"/>
  <c r="U298" i="15"/>
  <c r="U299" i="15"/>
  <c r="U304" i="15"/>
  <c r="U297" i="15"/>
  <c r="U300" i="15"/>
  <c r="U296" i="15"/>
  <c r="U295" i="15"/>
  <c r="U302" i="15"/>
  <c r="U301" i="15"/>
  <c r="U303" i="15"/>
  <c r="U305" i="15"/>
  <c r="U306" i="15"/>
  <c r="U307" i="15"/>
  <c r="U312" i="15"/>
  <c r="U308" i="15"/>
  <c r="U309" i="15"/>
  <c r="U310" i="15"/>
  <c r="U311" i="15"/>
  <c r="U313" i="15"/>
  <c r="U314" i="15"/>
  <c r="U315" i="15"/>
  <c r="U319" i="15"/>
  <c r="U316" i="15"/>
  <c r="U317" i="15"/>
  <c r="U318" i="15"/>
  <c r="V303" i="15"/>
  <c r="V304" i="15"/>
  <c r="V2" i="15"/>
  <c r="V7" i="15"/>
  <c r="V6" i="15"/>
  <c r="V4" i="15"/>
  <c r="V5" i="15"/>
  <c r="V3" i="15"/>
  <c r="V8" i="15"/>
  <c r="V9" i="15"/>
  <c r="V11" i="15"/>
  <c r="V10" i="15"/>
  <c r="V13" i="15"/>
  <c r="V12" i="15"/>
  <c r="V14" i="15"/>
  <c r="V18" i="15"/>
  <c r="V17" i="15"/>
  <c r="V19" i="15"/>
  <c r="V16" i="15"/>
  <c r="V15" i="15"/>
  <c r="V22" i="15"/>
  <c r="V23" i="15"/>
  <c r="V21" i="15"/>
  <c r="V20" i="15"/>
  <c r="V27" i="15"/>
  <c r="V29" i="15"/>
  <c r="V26" i="15"/>
  <c r="V30" i="15"/>
  <c r="V25" i="15"/>
  <c r="V24" i="15"/>
  <c r="V28" i="15"/>
  <c r="V31" i="15"/>
  <c r="V35" i="15"/>
  <c r="V34" i="15"/>
  <c r="V36" i="15"/>
  <c r="V33" i="15"/>
  <c r="V32" i="15"/>
  <c r="V37" i="15"/>
  <c r="V38" i="15"/>
  <c r="V39" i="15"/>
  <c r="V40" i="15"/>
  <c r="V43" i="15"/>
  <c r="V44" i="15"/>
  <c r="V45" i="15"/>
  <c r="V42" i="15"/>
  <c r="V46" i="15"/>
  <c r="V41" i="15"/>
  <c r="V47" i="15"/>
  <c r="V49" i="15"/>
  <c r="V52" i="15"/>
  <c r="V51" i="15"/>
  <c r="V50" i="15"/>
  <c r="V48" i="15"/>
  <c r="V56" i="15"/>
  <c r="V54" i="15"/>
  <c r="V59" i="15"/>
  <c r="V53" i="15"/>
  <c r="V57" i="15"/>
  <c r="V58" i="15"/>
  <c r="V55" i="15"/>
  <c r="V61" i="15"/>
  <c r="V63" i="15"/>
  <c r="V60" i="15"/>
  <c r="V62" i="15"/>
  <c r="V64" i="15"/>
  <c r="V67" i="15"/>
  <c r="V65" i="15"/>
  <c r="V70" i="15"/>
  <c r="V72" i="15"/>
  <c r="V68" i="15"/>
  <c r="V71" i="15"/>
  <c r="V66" i="15"/>
  <c r="V69" i="15"/>
  <c r="V76" i="15"/>
  <c r="V74" i="15"/>
  <c r="V77" i="15"/>
  <c r="V75" i="15"/>
  <c r="V73" i="15"/>
  <c r="V78" i="15"/>
  <c r="V79" i="15"/>
  <c r="V82" i="15"/>
  <c r="V83" i="15"/>
  <c r="V80" i="15"/>
  <c r="V81" i="15"/>
  <c r="V84" i="15"/>
  <c r="V85" i="15"/>
  <c r="V89" i="15"/>
  <c r="V88" i="15"/>
  <c r="V86" i="15"/>
  <c r="V91" i="15"/>
  <c r="V90" i="15"/>
  <c r="V93" i="15"/>
  <c r="V92" i="15"/>
  <c r="V87" i="15"/>
  <c r="V94" i="15"/>
  <c r="V95" i="15"/>
  <c r="V96" i="15"/>
  <c r="V97" i="15"/>
  <c r="V98" i="15"/>
  <c r="V102" i="15"/>
  <c r="V100" i="15"/>
  <c r="V99" i="15"/>
  <c r="V101" i="15"/>
  <c r="V104" i="15"/>
  <c r="V103" i="15"/>
  <c r="V105" i="15"/>
  <c r="V106" i="15"/>
  <c r="V107" i="15"/>
  <c r="V108" i="15"/>
  <c r="V110" i="15"/>
  <c r="V109" i="15"/>
  <c r="V111" i="15"/>
  <c r="V112" i="15"/>
  <c r="V115" i="15"/>
  <c r="V113" i="15"/>
  <c r="V120" i="15"/>
  <c r="V117" i="15"/>
  <c r="V121" i="15"/>
  <c r="V118" i="15"/>
  <c r="V119" i="15"/>
  <c r="V116" i="15"/>
  <c r="V114" i="15"/>
  <c r="V123" i="15"/>
  <c r="V127" i="15"/>
  <c r="V122" i="15"/>
  <c r="V126" i="15"/>
  <c r="V125" i="15"/>
  <c r="V128" i="15"/>
  <c r="V124" i="15"/>
  <c r="V130" i="15"/>
  <c r="V138" i="15"/>
  <c r="V135" i="15"/>
  <c r="V140" i="15"/>
  <c r="V131" i="15"/>
  <c r="V132" i="15"/>
  <c r="V133" i="15"/>
  <c r="V139" i="15"/>
  <c r="V136" i="15"/>
  <c r="V129" i="15"/>
  <c r="V137" i="15"/>
  <c r="V134" i="15"/>
  <c r="V144" i="15"/>
  <c r="V141" i="15"/>
  <c r="V145" i="15"/>
  <c r="V142" i="15"/>
  <c r="V148" i="15"/>
  <c r="V143" i="15"/>
  <c r="V146" i="15"/>
  <c r="V147" i="15"/>
  <c r="V150" i="15"/>
  <c r="V149" i="15"/>
  <c r="V156" i="15"/>
  <c r="V154" i="15"/>
  <c r="V151" i="15"/>
  <c r="V152" i="15"/>
  <c r="V153" i="15"/>
  <c r="V155" i="15"/>
  <c r="V157" i="15"/>
  <c r="V158" i="15"/>
  <c r="V159" i="15"/>
  <c r="V160" i="15"/>
  <c r="V161" i="15"/>
  <c r="V164" i="15"/>
  <c r="V162" i="15"/>
  <c r="V165" i="15"/>
  <c r="V163" i="15"/>
  <c r="V166" i="15"/>
  <c r="V167" i="15"/>
  <c r="V174" i="15"/>
  <c r="V170" i="15"/>
  <c r="V172" i="15"/>
  <c r="V169" i="15"/>
  <c r="V168" i="15"/>
  <c r="V173" i="15"/>
  <c r="V171" i="15"/>
  <c r="V180" i="15"/>
  <c r="V179" i="15"/>
  <c r="V178" i="15"/>
  <c r="V182" i="15"/>
  <c r="V177" i="15"/>
  <c r="V181" i="15"/>
  <c r="V175" i="15"/>
  <c r="V176" i="15"/>
  <c r="V183" i="15"/>
  <c r="V184" i="15"/>
  <c r="V187" i="15"/>
  <c r="V186" i="15"/>
  <c r="V185" i="15"/>
  <c r="V188" i="15"/>
  <c r="V189" i="15"/>
  <c r="V194" i="15"/>
  <c r="V202" i="15"/>
  <c r="V190" i="15"/>
  <c r="V193" i="15"/>
  <c r="V199" i="15"/>
  <c r="V197" i="15"/>
  <c r="V204" i="15"/>
  <c r="V192" i="15"/>
  <c r="V200" i="15"/>
  <c r="V196" i="15"/>
  <c r="V205" i="15"/>
  <c r="V195" i="15"/>
  <c r="V201" i="15"/>
  <c r="V206" i="15"/>
  <c r="V198" i="15"/>
  <c r="V207" i="15"/>
  <c r="V191" i="15"/>
  <c r="V203" i="15"/>
  <c r="V212" i="15"/>
  <c r="V211" i="15"/>
  <c r="V213" i="15"/>
  <c r="V210" i="15"/>
  <c r="V215" i="15"/>
  <c r="V208" i="15"/>
  <c r="V214" i="15"/>
  <c r="V209" i="15"/>
  <c r="V221" i="15"/>
  <c r="V222" i="15"/>
  <c r="V218" i="15"/>
  <c r="V216" i="15"/>
  <c r="V219" i="15"/>
  <c r="V220" i="15"/>
  <c r="V217" i="15"/>
  <c r="V229" i="15"/>
  <c r="V228" i="15"/>
  <c r="V233" i="15"/>
  <c r="V231" i="15"/>
  <c r="V227" i="15"/>
  <c r="V223" i="15"/>
  <c r="V226" i="15"/>
  <c r="V232" i="15"/>
  <c r="V225" i="15"/>
  <c r="V224" i="15"/>
  <c r="V230" i="15"/>
  <c r="V236" i="15"/>
  <c r="V237" i="15"/>
  <c r="V234" i="15"/>
  <c r="V238" i="15"/>
  <c r="V239" i="15"/>
  <c r="V235" i="15"/>
  <c r="V242" i="15"/>
  <c r="V240" i="15"/>
  <c r="V246" i="15"/>
  <c r="V244" i="15"/>
  <c r="V245" i="15"/>
  <c r="V241" i="15"/>
  <c r="V243" i="15"/>
  <c r="V249" i="15"/>
  <c r="V250" i="15"/>
  <c r="V251" i="15"/>
  <c r="V255" i="15"/>
  <c r="V247" i="15"/>
  <c r="V248" i="15"/>
  <c r="V253" i="15"/>
  <c r="V252" i="15"/>
  <c r="V254" i="15"/>
  <c r="V256" i="15"/>
  <c r="V262" i="15"/>
  <c r="V263" i="15"/>
  <c r="V261" i="15"/>
  <c r="V259" i="15"/>
  <c r="V260" i="15"/>
  <c r="V258" i="15"/>
  <c r="V265" i="15"/>
  <c r="V257" i="15"/>
  <c r="V266" i="15"/>
  <c r="V264" i="15"/>
  <c r="V267" i="15"/>
  <c r="V269" i="15"/>
  <c r="V268" i="15"/>
  <c r="V270" i="15"/>
  <c r="V271" i="15"/>
  <c r="V276" i="15"/>
  <c r="V275" i="15"/>
  <c r="V274" i="15"/>
  <c r="V272" i="15"/>
  <c r="V273" i="15"/>
  <c r="V279" i="15"/>
  <c r="V283" i="15"/>
  <c r="V281" i="15"/>
  <c r="V282" i="15"/>
  <c r="V277" i="15"/>
  <c r="V278" i="15"/>
  <c r="V284" i="15"/>
  <c r="V280" i="15"/>
  <c r="V285" i="15"/>
  <c r="V286" i="15"/>
  <c r="V288" i="15"/>
  <c r="V289" i="15"/>
  <c r="V287" i="15"/>
  <c r="V290" i="15"/>
  <c r="V292" i="15"/>
  <c r="V293" i="15"/>
  <c r="V291" i="15"/>
  <c r="V294" i="15"/>
  <c r="V298" i="15"/>
  <c r="V299" i="15"/>
  <c r="V297" i="15"/>
  <c r="V300" i="15"/>
  <c r="V296" i="15"/>
  <c r="V295" i="15"/>
  <c r="V302" i="15"/>
  <c r="V301" i="15"/>
  <c r="V305" i="15"/>
  <c r="V306" i="15"/>
  <c r="V307" i="15"/>
  <c r="V312" i="15"/>
  <c r="V308" i="15"/>
  <c r="V309" i="15"/>
  <c r="V310" i="15"/>
  <c r="V311" i="15"/>
  <c r="V313" i="15"/>
  <c r="V314" i="15"/>
  <c r="V315" i="15"/>
  <c r="V319" i="15"/>
  <c r="V316" i="15"/>
  <c r="V317" i="15"/>
  <c r="V318" i="15"/>
  <c r="Z85" i="15"/>
</calcChain>
</file>

<file path=xl/comments1.xml><?xml version="1.0" encoding="utf-8"?>
<comments xmlns="http://schemas.openxmlformats.org/spreadsheetml/2006/main">
  <authors>
    <author>monique hides</author>
    <author>MoniqueL</author>
    <author>user</author>
  </authors>
  <commentList>
    <comment ref="AJ2" authorId="0" shapeId="0">
      <text>
        <r>
          <rPr>
            <b/>
            <sz val="9"/>
            <color indexed="81"/>
            <rFont val="Tahoma"/>
            <charset val="1"/>
          </rPr>
          <t>monique hides:</t>
        </r>
        <r>
          <rPr>
            <sz val="9"/>
            <color indexed="81"/>
            <rFont val="Tahoma"/>
            <charset val="1"/>
          </rPr>
          <t xml:space="preserve">
bridges, 1000's powerpoles
</t>
        </r>
      </text>
    </comment>
    <comment ref="AN2" authorId="0" shapeId="0">
      <text>
        <r>
          <rPr>
            <b/>
            <sz val="9"/>
            <color indexed="81"/>
            <rFont val="Tahoma"/>
            <charset val="1"/>
          </rPr>
          <t>monique hides:</t>
        </r>
        <r>
          <rPr>
            <sz val="9"/>
            <color indexed="81"/>
            <rFont val="Tahoma"/>
            <charset val="1"/>
          </rPr>
          <t xml:space="preserve">
km fencing
</t>
        </r>
      </text>
    </comment>
    <comment ref="BP2" authorId="0" shapeId="0">
      <text>
        <r>
          <rPr>
            <b/>
            <sz val="9"/>
            <color indexed="81"/>
            <rFont val="Tahoma"/>
            <charset val="1"/>
          </rPr>
          <t>monique hides:</t>
        </r>
        <r>
          <rPr>
            <sz val="9"/>
            <color indexed="81"/>
            <rFont val="Tahoma"/>
            <charset val="1"/>
          </rPr>
          <t xml:space="preserve">
500 horses; 1350 cattle; 60000 sheep; 24000 chickens; 600 pigs</t>
        </r>
      </text>
    </comment>
    <comment ref="AR3" authorId="0" shapeId="0">
      <text>
        <r>
          <rPr>
            <b/>
            <sz val="9"/>
            <color indexed="81"/>
            <rFont val="Tahoma"/>
            <charset val="1"/>
          </rPr>
          <t>monique hides:</t>
        </r>
        <r>
          <rPr>
            <sz val="9"/>
            <color indexed="81"/>
            <rFont val="Tahoma"/>
            <charset val="1"/>
          </rPr>
          <t xml:space="preserve">
aircraft
</t>
        </r>
      </text>
    </comment>
    <comment ref="AS3" authorId="0" shapeId="0">
      <text>
        <r>
          <rPr>
            <b/>
            <sz val="9"/>
            <color indexed="81"/>
            <rFont val="Tahoma"/>
            <charset val="1"/>
          </rPr>
          <t>monique hides:</t>
        </r>
        <r>
          <rPr>
            <sz val="9"/>
            <color indexed="81"/>
            <rFont val="Tahoma"/>
            <charset val="1"/>
          </rPr>
          <t xml:space="preserve">
value of aircraft
</t>
        </r>
      </text>
    </comment>
    <comment ref="AJ4" authorId="0" shapeId="0">
      <text>
        <r>
          <rPr>
            <b/>
            <sz val="9"/>
            <color indexed="81"/>
            <rFont val="Tahoma"/>
            <charset val="1"/>
          </rPr>
          <t>monique hides:</t>
        </r>
        <r>
          <rPr>
            <sz val="9"/>
            <color indexed="81"/>
            <rFont val="Tahoma"/>
            <charset val="1"/>
          </rPr>
          <t xml:space="preserve">
1 bridge, 2 major highways
</t>
        </r>
      </text>
    </comment>
    <comment ref="AE5" authorId="0" shapeId="0">
      <text>
        <r>
          <rPr>
            <b/>
            <sz val="9"/>
            <color indexed="81"/>
            <rFont val="Tahoma"/>
            <family val="2"/>
          </rPr>
          <t>monique hides:</t>
        </r>
        <r>
          <rPr>
            <sz val="9"/>
            <color indexed="81"/>
            <rFont val="Tahoma"/>
            <family val="2"/>
          </rPr>
          <t xml:space="preserve">
road and bridge damage only</t>
        </r>
      </text>
    </comment>
    <comment ref="BN5" authorId="0" shapeId="0">
      <text>
        <r>
          <rPr>
            <b/>
            <sz val="9"/>
            <color indexed="81"/>
            <rFont val="Tahoma"/>
            <charset val="1"/>
          </rPr>
          <t>monique hides:</t>
        </r>
        <r>
          <rPr>
            <sz val="9"/>
            <color indexed="81"/>
            <rFont val="Tahoma"/>
            <charset val="1"/>
          </rPr>
          <t xml:space="preserve">
Sugar cane</t>
        </r>
      </text>
    </comment>
    <comment ref="AD7" authorId="0" shapeId="0">
      <text>
        <r>
          <rPr>
            <b/>
            <sz val="9"/>
            <color indexed="81"/>
            <rFont val="Tahoma"/>
            <family val="2"/>
          </rPr>
          <t>monique hides:</t>
        </r>
        <r>
          <rPr>
            <sz val="9"/>
            <color indexed="81"/>
            <rFont val="Tahoma"/>
            <family val="2"/>
          </rPr>
          <t xml:space="preserve">
Normalised losses to 2006 $US6-10bn (Munich Re, 2006)
</t>
        </r>
      </text>
    </comment>
    <comment ref="AJ8" authorId="0" shapeId="0">
      <text>
        <r>
          <rPr>
            <b/>
            <sz val="9"/>
            <color indexed="81"/>
            <rFont val="Tahoma"/>
            <charset val="1"/>
          </rPr>
          <t>monique hides:</t>
        </r>
        <r>
          <rPr>
            <sz val="9"/>
            <color indexed="81"/>
            <rFont val="Tahoma"/>
            <charset val="1"/>
          </rPr>
          <t xml:space="preserve">
Railway; water main; roads</t>
        </r>
      </text>
    </comment>
    <comment ref="AJ10" authorId="0" shapeId="0">
      <text>
        <r>
          <rPr>
            <b/>
            <sz val="9"/>
            <color indexed="81"/>
            <rFont val="Tahoma"/>
            <charset val="1"/>
          </rPr>
          <t>monique hides:</t>
        </r>
        <r>
          <rPr>
            <sz val="9"/>
            <color indexed="81"/>
            <rFont val="Tahoma"/>
            <charset val="1"/>
          </rPr>
          <t xml:space="preserve">
bridges
</t>
        </r>
      </text>
    </comment>
    <comment ref="AH12" authorId="0" shapeId="0">
      <text>
        <r>
          <rPr>
            <b/>
            <sz val="9"/>
            <color indexed="81"/>
            <rFont val="Tahoma"/>
            <charset val="1"/>
          </rPr>
          <t>monique hides:</t>
        </r>
        <r>
          <rPr>
            <sz val="9"/>
            <color indexed="81"/>
            <rFont val="Tahoma"/>
            <charset val="1"/>
          </rPr>
          <t xml:space="preserve">
bridges
</t>
        </r>
      </text>
    </comment>
    <comment ref="AJ12" authorId="0" shapeId="0">
      <text>
        <r>
          <rPr>
            <b/>
            <sz val="9"/>
            <color indexed="81"/>
            <rFont val="Tahoma"/>
            <charset val="1"/>
          </rPr>
          <t>monique hides:</t>
        </r>
        <r>
          <rPr>
            <sz val="9"/>
            <color indexed="81"/>
            <rFont val="Tahoma"/>
            <charset val="1"/>
          </rPr>
          <t xml:space="preserve">
bridges
</t>
        </r>
      </text>
    </comment>
    <comment ref="AJ14" authorId="0" shapeId="0">
      <text>
        <r>
          <rPr>
            <b/>
            <sz val="9"/>
            <color indexed="81"/>
            <rFont val="Tahoma"/>
            <charset val="1"/>
          </rPr>
          <t>monique hides:</t>
        </r>
        <r>
          <rPr>
            <sz val="9"/>
            <color indexed="81"/>
            <rFont val="Tahoma"/>
            <charset val="1"/>
          </rPr>
          <t xml:space="preserve">
powerlines</t>
        </r>
      </text>
    </comment>
    <comment ref="BD14" authorId="0" shapeId="0">
      <text>
        <r>
          <rPr>
            <b/>
            <sz val="9"/>
            <color indexed="81"/>
            <rFont val="Tahoma"/>
            <charset val="1"/>
          </rPr>
          <t>monique hides:</t>
        </r>
        <r>
          <rPr>
            <sz val="9"/>
            <color indexed="81"/>
            <rFont val="Tahoma"/>
            <charset val="1"/>
          </rPr>
          <t xml:space="preserve">
1 apartment building; 75 homes</t>
        </r>
      </text>
    </comment>
    <comment ref="AG18" authorId="0" shapeId="0">
      <text>
        <r>
          <rPr>
            <b/>
            <sz val="9"/>
            <color indexed="81"/>
            <rFont val="Tahoma"/>
            <charset val="1"/>
          </rPr>
          <t>monique hides:</t>
        </r>
        <r>
          <rPr>
            <sz val="9"/>
            <color indexed="81"/>
            <rFont val="Tahoma"/>
            <charset val="1"/>
          </rPr>
          <t xml:space="preserve">
The army was flown in to clean up; $16200+$7000 Govnt assist; $200000 donation; $25k for Townsville; Individual grants $1k-$4k</t>
        </r>
      </text>
    </comment>
    <comment ref="AJ19" authorId="0" shapeId="0">
      <text>
        <r>
          <rPr>
            <b/>
            <sz val="9"/>
            <color indexed="81"/>
            <rFont val="Tahoma"/>
            <charset val="1"/>
          </rPr>
          <t>monique hides:</t>
        </r>
        <r>
          <rPr>
            <sz val="9"/>
            <color indexed="81"/>
            <rFont val="Tahoma"/>
            <charset val="1"/>
          </rPr>
          <t xml:space="preserve">
bridge
</t>
        </r>
      </text>
    </comment>
    <comment ref="AI25" authorId="0" shapeId="0">
      <text>
        <r>
          <rPr>
            <b/>
            <sz val="9"/>
            <color indexed="81"/>
            <rFont val="Tahoma"/>
            <charset val="1"/>
          </rPr>
          <t>monique hides:</t>
        </r>
        <r>
          <rPr>
            <sz val="9"/>
            <color indexed="81"/>
            <rFont val="Tahoma"/>
            <charset val="1"/>
          </rPr>
          <t xml:space="preserve">
roads
</t>
        </r>
      </text>
    </comment>
    <comment ref="AJ31" authorId="0" shapeId="0">
      <text>
        <r>
          <rPr>
            <b/>
            <sz val="9"/>
            <color indexed="81"/>
            <rFont val="Tahoma"/>
            <charset val="1"/>
          </rPr>
          <t>monique hides:</t>
        </r>
        <r>
          <rPr>
            <sz val="9"/>
            <color indexed="81"/>
            <rFont val="Tahoma"/>
            <charset val="1"/>
          </rPr>
          <t xml:space="preserve">
bridges
</t>
        </r>
      </text>
    </comment>
    <comment ref="AN31" authorId="0" shapeId="0">
      <text>
        <r>
          <rPr>
            <b/>
            <sz val="9"/>
            <color indexed="81"/>
            <rFont val="Tahoma"/>
            <charset val="1"/>
          </rPr>
          <t>monique hides:</t>
        </r>
        <r>
          <rPr>
            <sz val="9"/>
            <color indexed="81"/>
            <rFont val="Tahoma"/>
            <charset val="1"/>
          </rPr>
          <t xml:space="preserve">
caravans</t>
        </r>
      </text>
    </comment>
    <comment ref="BD31" authorId="0" shapeId="0">
      <text>
        <r>
          <rPr>
            <b/>
            <sz val="9"/>
            <color indexed="81"/>
            <rFont val="Tahoma"/>
            <charset val="1"/>
          </rPr>
          <t>monique hides:</t>
        </r>
        <r>
          <rPr>
            <sz val="9"/>
            <color indexed="81"/>
            <rFont val="Tahoma"/>
            <charset val="1"/>
          </rPr>
          <t xml:space="preserve">
56 houses; 94 flats; 4 unit blocks</t>
        </r>
      </text>
    </comment>
    <comment ref="AP35" authorId="0" shapeId="0">
      <text>
        <r>
          <rPr>
            <b/>
            <sz val="9"/>
            <color indexed="81"/>
            <rFont val="Tahoma"/>
            <charset val="1"/>
          </rPr>
          <t>monique hides:</t>
        </r>
        <r>
          <rPr>
            <sz val="9"/>
            <color indexed="81"/>
            <rFont val="Tahoma"/>
            <charset val="1"/>
          </rPr>
          <t xml:space="preserve">
aircraft
</t>
        </r>
      </text>
    </comment>
    <comment ref="AR35" authorId="0" shapeId="0">
      <text>
        <r>
          <rPr>
            <b/>
            <sz val="9"/>
            <color indexed="81"/>
            <rFont val="Tahoma"/>
            <charset val="1"/>
          </rPr>
          <t>monique hides:</t>
        </r>
        <r>
          <rPr>
            <sz val="9"/>
            <color indexed="81"/>
            <rFont val="Tahoma"/>
            <charset val="1"/>
          </rPr>
          <t xml:space="preserve">
aircraft
</t>
        </r>
      </text>
    </comment>
    <comment ref="AT35" authorId="0" shapeId="0">
      <text>
        <r>
          <rPr>
            <b/>
            <sz val="9"/>
            <color indexed="81"/>
            <rFont val="Tahoma"/>
            <charset val="1"/>
          </rPr>
          <t>monique hides:</t>
        </r>
        <r>
          <rPr>
            <sz val="9"/>
            <color indexed="81"/>
            <rFont val="Tahoma"/>
            <charset val="1"/>
          </rPr>
          <t xml:space="preserve">
boats
</t>
        </r>
      </text>
    </comment>
    <comment ref="AV35" authorId="0" shapeId="0">
      <text>
        <r>
          <rPr>
            <b/>
            <sz val="9"/>
            <color indexed="81"/>
            <rFont val="Tahoma"/>
            <charset val="1"/>
          </rPr>
          <t>monique hides:</t>
        </r>
        <r>
          <rPr>
            <sz val="9"/>
            <color indexed="81"/>
            <rFont val="Tahoma"/>
            <charset val="1"/>
          </rPr>
          <t xml:space="preserve">
boats
</t>
        </r>
      </text>
    </comment>
    <comment ref="AG36" authorId="0" shapeId="0">
      <text>
        <r>
          <rPr>
            <b/>
            <sz val="9"/>
            <color indexed="81"/>
            <rFont val="Tahoma"/>
            <charset val="1"/>
          </rPr>
          <t>monique hides:</t>
        </r>
        <r>
          <rPr>
            <sz val="9"/>
            <color indexed="81"/>
            <rFont val="Tahoma"/>
            <charset val="1"/>
          </rPr>
          <t xml:space="preserve">
1000 volunteers
</t>
        </r>
      </text>
    </comment>
    <comment ref="AN37" authorId="0" shapeId="0">
      <text>
        <r>
          <rPr>
            <b/>
            <sz val="9"/>
            <color indexed="81"/>
            <rFont val="Tahoma"/>
            <charset val="1"/>
          </rPr>
          <t>monique hides:</t>
        </r>
        <r>
          <rPr>
            <sz val="9"/>
            <color indexed="81"/>
            <rFont val="Tahoma"/>
            <charset val="1"/>
          </rPr>
          <t xml:space="preserve">
km fencing
</t>
        </r>
      </text>
    </comment>
    <comment ref="BP37" authorId="0" shapeId="0">
      <text>
        <r>
          <rPr>
            <b/>
            <sz val="9"/>
            <color indexed="81"/>
            <rFont val="Tahoma"/>
            <charset val="1"/>
          </rPr>
          <t>monique hides:</t>
        </r>
        <r>
          <rPr>
            <sz val="9"/>
            <color indexed="81"/>
            <rFont val="Tahoma"/>
            <charset val="1"/>
          </rPr>
          <t xml:space="preserve">
95 cattle, 6500 sheep</t>
        </r>
      </text>
    </comment>
    <comment ref="AH39" authorId="0" shapeId="0">
      <text>
        <r>
          <rPr>
            <b/>
            <sz val="9"/>
            <color indexed="81"/>
            <rFont val="Tahoma"/>
            <charset val="1"/>
          </rPr>
          <t>monique hides:</t>
        </r>
        <r>
          <rPr>
            <sz val="9"/>
            <color indexed="81"/>
            <rFont val="Tahoma"/>
            <charset val="1"/>
          </rPr>
          <t xml:space="preserve">
hospital, civic centre
</t>
        </r>
      </text>
    </comment>
    <comment ref="AK39" authorId="0" shapeId="0">
      <text>
        <r>
          <rPr>
            <b/>
            <sz val="9"/>
            <color indexed="81"/>
            <rFont val="Tahoma"/>
            <charset val="1"/>
          </rPr>
          <t>monique hides:</t>
        </r>
        <r>
          <rPr>
            <sz val="9"/>
            <color indexed="81"/>
            <rFont val="Tahoma"/>
            <charset val="1"/>
          </rPr>
          <t xml:space="preserve">
roads and bridges
</t>
        </r>
      </text>
    </comment>
    <comment ref="AE41" authorId="0" shapeId="0">
      <text>
        <r>
          <rPr>
            <b/>
            <sz val="9"/>
            <color indexed="81"/>
            <rFont val="Tahoma"/>
            <family val="2"/>
          </rPr>
          <t>monique hides:</t>
        </r>
        <r>
          <rPr>
            <sz val="9"/>
            <color indexed="81"/>
            <rFont val="Tahoma"/>
            <family val="2"/>
          </rPr>
          <t xml:space="preserve">
Taken from EM-DAT - in$US
</t>
        </r>
      </text>
    </comment>
    <comment ref="AH41" authorId="0" shapeId="0">
      <text>
        <r>
          <rPr>
            <b/>
            <sz val="9"/>
            <color indexed="81"/>
            <rFont val="Tahoma"/>
            <charset val="1"/>
          </rPr>
          <t>monique hides:</t>
        </r>
        <r>
          <rPr>
            <sz val="9"/>
            <color indexed="81"/>
            <rFont val="Tahoma"/>
            <charset val="1"/>
          </rPr>
          <t xml:space="preserve">
2 roads, 4 bridges
</t>
        </r>
      </text>
    </comment>
    <comment ref="AE45" authorId="0" shapeId="0">
      <text>
        <r>
          <rPr>
            <b/>
            <sz val="9"/>
            <color indexed="81"/>
            <rFont val="Tahoma"/>
            <family val="2"/>
          </rPr>
          <t>monique hides:</t>
        </r>
        <r>
          <rPr>
            <sz val="9"/>
            <color indexed="81"/>
            <rFont val="Tahoma"/>
            <family val="2"/>
          </rPr>
          <t xml:space="preserve">
Taken from EM-DAT - in$US
</t>
        </r>
      </text>
    </comment>
    <comment ref="AE49" authorId="0" shapeId="0">
      <text>
        <r>
          <rPr>
            <b/>
            <sz val="9"/>
            <color indexed="81"/>
            <rFont val="Tahoma"/>
            <family val="2"/>
          </rPr>
          <t>monique hides:</t>
        </r>
        <r>
          <rPr>
            <sz val="9"/>
            <color indexed="81"/>
            <rFont val="Tahoma"/>
            <family val="2"/>
          </rPr>
          <t xml:space="preserve">
Taken from EM-DAT - in$US
</t>
        </r>
      </text>
    </comment>
    <comment ref="AE53" authorId="0" shapeId="0">
      <text>
        <r>
          <rPr>
            <b/>
            <sz val="9"/>
            <color indexed="81"/>
            <rFont val="Tahoma"/>
            <family val="2"/>
          </rPr>
          <t>monique hides:</t>
        </r>
        <r>
          <rPr>
            <sz val="9"/>
            <color indexed="81"/>
            <rFont val="Tahoma"/>
            <family val="2"/>
          </rPr>
          <t xml:space="preserve">
from EM-DAT $US
</t>
        </r>
      </text>
    </comment>
    <comment ref="AH53" authorId="0" shapeId="0">
      <text>
        <r>
          <rPr>
            <b/>
            <sz val="9"/>
            <color indexed="81"/>
            <rFont val="Tahoma"/>
            <charset val="1"/>
          </rPr>
          <t>monique hides:</t>
        </r>
        <r>
          <rPr>
            <sz val="9"/>
            <color indexed="81"/>
            <rFont val="Tahoma"/>
            <charset val="1"/>
          </rPr>
          <t xml:space="preserve">
2 roads, railway crossing
</t>
        </r>
      </text>
    </comment>
    <comment ref="AJ53" authorId="0" shapeId="0">
      <text>
        <r>
          <rPr>
            <b/>
            <sz val="9"/>
            <color indexed="81"/>
            <rFont val="Tahoma"/>
            <charset val="1"/>
          </rPr>
          <t>monique hides:</t>
        </r>
        <r>
          <rPr>
            <sz val="9"/>
            <color indexed="81"/>
            <rFont val="Tahoma"/>
            <charset val="1"/>
          </rPr>
          <t xml:space="preserve">
bridges
</t>
        </r>
      </text>
    </comment>
    <comment ref="AN53" authorId="0" shapeId="0">
      <text>
        <r>
          <rPr>
            <b/>
            <sz val="9"/>
            <color indexed="81"/>
            <rFont val="Tahoma"/>
            <charset val="1"/>
          </rPr>
          <t>monique hides:</t>
        </r>
        <r>
          <rPr>
            <sz val="9"/>
            <color indexed="81"/>
            <rFont val="Tahoma"/>
            <charset val="1"/>
          </rPr>
          <t xml:space="preserve">
caravan parks</t>
        </r>
      </text>
    </comment>
    <comment ref="AE55" authorId="0" shapeId="0">
      <text>
        <r>
          <rPr>
            <b/>
            <sz val="9"/>
            <color indexed="81"/>
            <rFont val="Tahoma"/>
            <family val="2"/>
          </rPr>
          <t>monique hides:</t>
        </r>
        <r>
          <rPr>
            <sz val="9"/>
            <color indexed="81"/>
            <rFont val="Tahoma"/>
            <family val="2"/>
          </rPr>
          <t xml:space="preserve">
from EM-DAT in $US
</t>
        </r>
      </text>
    </comment>
    <comment ref="AU60" authorId="0" shapeId="0">
      <text>
        <r>
          <rPr>
            <b/>
            <sz val="9"/>
            <color indexed="81"/>
            <rFont val="Tahoma"/>
            <charset val="1"/>
          </rPr>
          <t>monique hides:</t>
        </r>
        <r>
          <rPr>
            <sz val="9"/>
            <color indexed="81"/>
            <rFont val="Tahoma"/>
            <charset val="1"/>
          </rPr>
          <t xml:space="preserve">
boats
</t>
        </r>
      </text>
    </comment>
    <comment ref="AV63" authorId="0" shapeId="0">
      <text>
        <r>
          <rPr>
            <b/>
            <sz val="9"/>
            <color indexed="81"/>
            <rFont val="Tahoma"/>
            <charset val="1"/>
          </rPr>
          <t>monique hides:</t>
        </r>
        <r>
          <rPr>
            <sz val="9"/>
            <color indexed="81"/>
            <rFont val="Tahoma"/>
            <charset val="1"/>
          </rPr>
          <t xml:space="preserve">
boat
</t>
        </r>
      </text>
    </comment>
    <comment ref="AN65" authorId="0" shapeId="0">
      <text>
        <r>
          <rPr>
            <b/>
            <sz val="9"/>
            <color indexed="81"/>
            <rFont val="Tahoma"/>
            <charset val="1"/>
          </rPr>
          <t>monique hides:</t>
        </r>
        <r>
          <rPr>
            <sz val="9"/>
            <color indexed="81"/>
            <rFont val="Tahoma"/>
            <charset val="1"/>
          </rPr>
          <t xml:space="preserve">
businesses
</t>
        </r>
      </text>
    </comment>
    <comment ref="AP66" authorId="0" shapeId="0">
      <text>
        <r>
          <rPr>
            <b/>
            <sz val="9"/>
            <color indexed="81"/>
            <rFont val="Tahoma"/>
            <charset val="1"/>
          </rPr>
          <t>monique hides:</t>
        </r>
        <r>
          <rPr>
            <sz val="9"/>
            <color indexed="81"/>
            <rFont val="Tahoma"/>
            <charset val="1"/>
          </rPr>
          <t xml:space="preserve">
aircraft
</t>
        </r>
      </text>
    </comment>
    <comment ref="AR66" authorId="0" shapeId="0">
      <text>
        <r>
          <rPr>
            <b/>
            <sz val="9"/>
            <color indexed="81"/>
            <rFont val="Tahoma"/>
            <charset val="1"/>
          </rPr>
          <t>monique hides:</t>
        </r>
        <r>
          <rPr>
            <sz val="9"/>
            <color indexed="81"/>
            <rFont val="Tahoma"/>
            <charset val="1"/>
          </rPr>
          <t xml:space="preserve">
aircraft
</t>
        </r>
      </text>
    </comment>
    <comment ref="AE67" authorId="0" shapeId="0">
      <text>
        <r>
          <rPr>
            <b/>
            <sz val="9"/>
            <color indexed="81"/>
            <rFont val="Tahoma"/>
            <family val="2"/>
          </rPr>
          <t>monique hides:</t>
        </r>
        <r>
          <rPr>
            <sz val="9"/>
            <color indexed="81"/>
            <rFont val="Tahoma"/>
            <family val="2"/>
          </rPr>
          <t xml:space="preserve">
from EM-DAT $US
</t>
        </r>
      </text>
    </comment>
    <comment ref="AV68" authorId="0" shapeId="0">
      <text>
        <r>
          <rPr>
            <b/>
            <sz val="9"/>
            <color indexed="81"/>
            <rFont val="Tahoma"/>
            <charset val="1"/>
          </rPr>
          <t>monique hides:</t>
        </r>
        <r>
          <rPr>
            <sz val="9"/>
            <color indexed="81"/>
            <rFont val="Tahoma"/>
            <charset val="1"/>
          </rPr>
          <t xml:space="preserve">
boat
</t>
        </r>
      </text>
    </comment>
    <comment ref="AE73" authorId="0" shapeId="0">
      <text>
        <r>
          <rPr>
            <b/>
            <sz val="9"/>
            <color indexed="81"/>
            <rFont val="Tahoma"/>
            <family val="2"/>
          </rPr>
          <t>monique hides:</t>
        </r>
        <r>
          <rPr>
            <sz val="9"/>
            <color indexed="81"/>
            <rFont val="Tahoma"/>
            <family val="2"/>
          </rPr>
          <t xml:space="preserve">
from EM-DAT $US
</t>
        </r>
      </text>
    </comment>
    <comment ref="AH74" authorId="0" shapeId="0">
      <text>
        <r>
          <rPr>
            <b/>
            <sz val="9"/>
            <color indexed="81"/>
            <rFont val="Tahoma"/>
            <charset val="1"/>
          </rPr>
          <t>monique hides:</t>
        </r>
        <r>
          <rPr>
            <sz val="9"/>
            <color indexed="81"/>
            <rFont val="Tahoma"/>
            <charset val="1"/>
          </rPr>
          <t xml:space="preserve">
km trainline
</t>
        </r>
      </text>
    </comment>
    <comment ref="BN76" authorId="0" shapeId="0">
      <text>
        <r>
          <rPr>
            <b/>
            <sz val="9"/>
            <color indexed="81"/>
            <rFont val="Tahoma"/>
            <charset val="1"/>
          </rPr>
          <t>monique hides:</t>
        </r>
        <r>
          <rPr>
            <sz val="9"/>
            <color indexed="81"/>
            <rFont val="Tahoma"/>
            <charset val="1"/>
          </rPr>
          <t xml:space="preserve">
tonnes sugar cane</t>
        </r>
      </text>
    </comment>
    <comment ref="AE77" authorId="0" shapeId="0">
      <text>
        <r>
          <rPr>
            <b/>
            <sz val="9"/>
            <color indexed="81"/>
            <rFont val="Tahoma"/>
            <family val="2"/>
          </rPr>
          <t>monique hides:</t>
        </r>
        <r>
          <rPr>
            <sz val="9"/>
            <color indexed="81"/>
            <rFont val="Tahoma"/>
            <family val="2"/>
          </rPr>
          <t xml:space="preserve">
from EM-DAT $US
</t>
        </r>
      </text>
    </comment>
    <comment ref="AE81" authorId="0" shapeId="0">
      <text>
        <r>
          <rPr>
            <b/>
            <sz val="9"/>
            <color indexed="81"/>
            <rFont val="Tahoma"/>
            <family val="2"/>
          </rPr>
          <t>monique hides:</t>
        </r>
        <r>
          <rPr>
            <sz val="9"/>
            <color indexed="81"/>
            <rFont val="Tahoma"/>
            <family val="2"/>
          </rPr>
          <t xml:space="preserve">
from EM-Dat $US
</t>
        </r>
      </text>
    </comment>
    <comment ref="AG85" authorId="0" shapeId="0">
      <text>
        <r>
          <rPr>
            <b/>
            <sz val="9"/>
            <color indexed="81"/>
            <rFont val="Tahoma"/>
            <charset val="1"/>
          </rPr>
          <t>monique hides:</t>
        </r>
        <r>
          <rPr>
            <sz val="9"/>
            <color indexed="81"/>
            <rFont val="Tahoma"/>
            <charset val="1"/>
          </rPr>
          <t xml:space="preserve">
personnel</t>
        </r>
      </text>
    </comment>
    <comment ref="AJ85" authorId="0" shapeId="0">
      <text>
        <r>
          <rPr>
            <b/>
            <sz val="9"/>
            <color indexed="81"/>
            <rFont val="Tahoma"/>
            <charset val="1"/>
          </rPr>
          <t>monique hides:</t>
        </r>
        <r>
          <rPr>
            <sz val="9"/>
            <color indexed="81"/>
            <rFont val="Tahoma"/>
            <charset val="1"/>
          </rPr>
          <t xml:space="preserve">
km fencing
</t>
        </r>
      </text>
    </comment>
    <comment ref="AZ85" authorId="0" shapeId="0">
      <text>
        <r>
          <rPr>
            <b/>
            <sz val="9"/>
            <color indexed="81"/>
            <rFont val="Tahoma"/>
            <charset val="1"/>
          </rPr>
          <t>monique hides:</t>
        </r>
        <r>
          <rPr>
            <sz val="9"/>
            <color indexed="81"/>
            <rFont val="Tahoma"/>
            <charset val="1"/>
          </rPr>
          <t xml:space="preserve">
timber mills
</t>
        </r>
      </text>
    </comment>
    <comment ref="BP85" authorId="0" shapeId="0">
      <text>
        <r>
          <rPr>
            <b/>
            <sz val="9"/>
            <color indexed="81"/>
            <rFont val="Tahoma"/>
            <charset val="1"/>
          </rPr>
          <t>monique hides:</t>
        </r>
        <r>
          <rPr>
            <sz val="9"/>
            <color indexed="81"/>
            <rFont val="Tahoma"/>
            <charset val="1"/>
          </rPr>
          <t xml:space="preserve">
335000 sheep, 10000 cattle ($300mil)</t>
        </r>
      </text>
    </comment>
    <comment ref="AT94" authorId="0" shapeId="0">
      <text>
        <r>
          <rPr>
            <b/>
            <sz val="9"/>
            <color indexed="81"/>
            <rFont val="Tahoma"/>
            <charset val="1"/>
          </rPr>
          <t>monique hides:</t>
        </r>
        <r>
          <rPr>
            <sz val="9"/>
            <color indexed="81"/>
            <rFont val="Tahoma"/>
            <charset val="1"/>
          </rPr>
          <t xml:space="preserve">
boats
</t>
        </r>
      </text>
    </comment>
    <comment ref="AV94" authorId="0" shapeId="0">
      <text>
        <r>
          <rPr>
            <b/>
            <sz val="9"/>
            <color indexed="81"/>
            <rFont val="Tahoma"/>
            <charset val="1"/>
          </rPr>
          <t>monique hides:</t>
        </r>
        <r>
          <rPr>
            <sz val="9"/>
            <color indexed="81"/>
            <rFont val="Tahoma"/>
            <charset val="1"/>
          </rPr>
          <t xml:space="preserve">
boats
</t>
        </r>
      </text>
    </comment>
    <comment ref="AH95" authorId="0" shapeId="0">
      <text>
        <r>
          <rPr>
            <b/>
            <sz val="9"/>
            <color indexed="81"/>
            <rFont val="Tahoma"/>
            <charset val="1"/>
          </rPr>
          <t>monique hides:</t>
        </r>
        <r>
          <rPr>
            <sz val="9"/>
            <color indexed="81"/>
            <rFont val="Tahoma"/>
            <charset val="1"/>
          </rPr>
          <t xml:space="preserve">
Severe public transport disruptions</t>
        </r>
      </text>
    </comment>
    <comment ref="AV99" authorId="0" shapeId="0">
      <text>
        <r>
          <rPr>
            <b/>
            <sz val="9"/>
            <color indexed="81"/>
            <rFont val="Tahoma"/>
            <charset val="1"/>
          </rPr>
          <t>monique hides:</t>
        </r>
        <r>
          <rPr>
            <sz val="9"/>
            <color indexed="81"/>
            <rFont val="Tahoma"/>
            <charset val="1"/>
          </rPr>
          <t xml:space="preserve">
boats
</t>
        </r>
      </text>
    </comment>
    <comment ref="AE103" authorId="1" shapeId="0">
      <text>
        <r>
          <rPr>
            <b/>
            <sz val="9"/>
            <color indexed="81"/>
            <rFont val="Tahoma"/>
            <family val="2"/>
          </rPr>
          <t>MoniqueL:</t>
        </r>
        <r>
          <rPr>
            <sz val="9"/>
            <color indexed="81"/>
            <rFont val="Tahoma"/>
            <family val="2"/>
          </rPr>
          <t xml:space="preserve">
Total from Smith et al., $18,863,740 total and $3,809,123 insured</t>
        </r>
      </text>
    </comment>
    <comment ref="BN103" authorId="1" shapeId="0">
      <text>
        <r>
          <rPr>
            <b/>
            <sz val="9"/>
            <color indexed="81"/>
            <rFont val="Tahoma"/>
            <family val="2"/>
          </rPr>
          <t>MoniqueL:</t>
        </r>
        <r>
          <rPr>
            <sz val="9"/>
            <color indexed="81"/>
            <rFont val="Tahoma"/>
            <family val="2"/>
          </rPr>
          <t xml:space="preserve">
$40mil cane $34.6mil bananna, $4.9 pawpaw, $3.8 rare fruit
</t>
        </r>
      </text>
    </comment>
    <comment ref="AV104" authorId="0" shapeId="0">
      <text>
        <r>
          <rPr>
            <b/>
            <sz val="9"/>
            <color indexed="81"/>
            <rFont val="Tahoma"/>
            <charset val="1"/>
          </rPr>
          <t>monique hides:</t>
        </r>
        <r>
          <rPr>
            <sz val="9"/>
            <color indexed="81"/>
            <rFont val="Tahoma"/>
            <charset val="1"/>
          </rPr>
          <t xml:space="preserve">
boats
</t>
        </r>
      </text>
    </comment>
    <comment ref="AT113" authorId="0" shapeId="0">
      <text>
        <r>
          <rPr>
            <b/>
            <sz val="9"/>
            <color indexed="81"/>
            <rFont val="Tahoma"/>
            <charset val="1"/>
          </rPr>
          <t>monique hides:</t>
        </r>
        <r>
          <rPr>
            <sz val="9"/>
            <color indexed="81"/>
            <rFont val="Tahoma"/>
            <charset val="1"/>
          </rPr>
          <t xml:space="preserve">
boats
</t>
        </r>
      </text>
    </comment>
    <comment ref="AV113" authorId="0" shapeId="0">
      <text>
        <r>
          <rPr>
            <b/>
            <sz val="9"/>
            <color indexed="81"/>
            <rFont val="Tahoma"/>
            <charset val="1"/>
          </rPr>
          <t>monique hides:</t>
        </r>
        <r>
          <rPr>
            <sz val="9"/>
            <color indexed="81"/>
            <rFont val="Tahoma"/>
            <charset val="1"/>
          </rPr>
          <t xml:space="preserve">
boat
</t>
        </r>
      </text>
    </comment>
    <comment ref="AT114" authorId="0" shapeId="0">
      <text>
        <r>
          <rPr>
            <b/>
            <sz val="9"/>
            <color indexed="81"/>
            <rFont val="Tahoma"/>
            <charset val="1"/>
          </rPr>
          <t>monique hides:</t>
        </r>
        <r>
          <rPr>
            <sz val="9"/>
            <color indexed="81"/>
            <rFont val="Tahoma"/>
            <charset val="1"/>
          </rPr>
          <t xml:space="preserve">
boats</t>
        </r>
      </text>
    </comment>
    <comment ref="BB122" authorId="0" shapeId="0">
      <text>
        <r>
          <rPr>
            <b/>
            <sz val="9"/>
            <color indexed="81"/>
            <rFont val="Tahoma"/>
            <charset val="1"/>
          </rPr>
          <t>monique hides:</t>
        </r>
        <r>
          <rPr>
            <sz val="9"/>
            <color indexed="81"/>
            <rFont val="Tahoma"/>
            <charset val="1"/>
          </rPr>
          <t xml:space="preserve">
homes
</t>
        </r>
      </text>
    </comment>
    <comment ref="AE140" authorId="0" shapeId="0">
      <text>
        <r>
          <rPr>
            <b/>
            <sz val="9"/>
            <color indexed="81"/>
            <rFont val="Tahoma"/>
            <family val="2"/>
          </rPr>
          <t>monique hides:</t>
        </r>
        <r>
          <rPr>
            <sz val="9"/>
            <color indexed="81"/>
            <rFont val="Tahoma"/>
            <family val="2"/>
          </rPr>
          <t xml:space="preserve">
FROM EM-DAT $US</t>
        </r>
      </text>
    </comment>
    <comment ref="AE143" authorId="1" shapeId="0">
      <text>
        <r>
          <rPr>
            <b/>
            <sz val="9"/>
            <color indexed="81"/>
            <rFont val="Tahoma"/>
            <family val="2"/>
          </rPr>
          <t>MoniqueL:</t>
        </r>
        <r>
          <rPr>
            <sz val="9"/>
            <color indexed="81"/>
            <rFont val="Tahoma"/>
            <family val="2"/>
          </rPr>
          <t xml:space="preserve">
BoM report total =$560mil
</t>
        </r>
      </text>
    </comment>
    <comment ref="AN149" authorId="0" shapeId="0">
      <text>
        <r>
          <rPr>
            <b/>
            <sz val="9"/>
            <color indexed="81"/>
            <rFont val="Tahoma"/>
            <charset val="1"/>
          </rPr>
          <t>monique hides:</t>
        </r>
        <r>
          <rPr>
            <sz val="9"/>
            <color indexed="81"/>
            <rFont val="Tahoma"/>
            <charset val="1"/>
          </rPr>
          <t xml:space="preserve">
businesses
</t>
        </r>
      </text>
    </comment>
    <comment ref="AL151" authorId="0" shapeId="0">
      <text>
        <r>
          <rPr>
            <b/>
            <sz val="9"/>
            <color indexed="81"/>
            <rFont val="Tahoma"/>
            <charset val="1"/>
          </rPr>
          <t>monique hides:</t>
        </r>
        <r>
          <rPr>
            <sz val="9"/>
            <color indexed="81"/>
            <rFont val="Tahoma"/>
            <charset val="1"/>
          </rPr>
          <t xml:space="preserve">
farms
</t>
        </r>
      </text>
    </comment>
    <comment ref="BP151" authorId="0" shapeId="0">
      <text>
        <r>
          <rPr>
            <b/>
            <sz val="9"/>
            <color indexed="81"/>
            <rFont val="Tahoma"/>
            <charset val="1"/>
          </rPr>
          <t>monique hides:</t>
        </r>
        <r>
          <rPr>
            <sz val="9"/>
            <color indexed="81"/>
            <rFont val="Tahoma"/>
            <charset val="1"/>
          </rPr>
          <t xml:space="preserve">
sheep
</t>
        </r>
      </text>
    </comment>
    <comment ref="AL152" authorId="0" shapeId="0">
      <text>
        <r>
          <rPr>
            <b/>
            <sz val="9"/>
            <color indexed="81"/>
            <rFont val="Tahoma"/>
            <charset val="1"/>
          </rPr>
          <t>monique hides:</t>
        </r>
        <r>
          <rPr>
            <sz val="9"/>
            <color indexed="81"/>
            <rFont val="Tahoma"/>
            <charset val="1"/>
          </rPr>
          <t xml:space="preserve">
farms
</t>
        </r>
      </text>
    </comment>
    <comment ref="BN152" authorId="0" shapeId="0">
      <text>
        <r>
          <rPr>
            <b/>
            <sz val="9"/>
            <color indexed="81"/>
            <rFont val="Tahoma"/>
            <charset val="1"/>
          </rPr>
          <t>monique hides:</t>
        </r>
        <r>
          <rPr>
            <sz val="9"/>
            <color indexed="81"/>
            <rFont val="Tahoma"/>
            <charset val="1"/>
          </rPr>
          <t xml:space="preserve">
tonnes
</t>
        </r>
      </text>
    </comment>
    <comment ref="AH157" authorId="0" shapeId="0">
      <text>
        <r>
          <rPr>
            <b/>
            <sz val="9"/>
            <color indexed="81"/>
            <rFont val="Tahoma"/>
            <charset val="1"/>
          </rPr>
          <t>monique hides:</t>
        </r>
        <r>
          <rPr>
            <sz val="9"/>
            <color indexed="81"/>
            <rFont val="Tahoma"/>
            <charset val="1"/>
          </rPr>
          <t xml:space="preserve">
bridges</t>
        </r>
      </text>
    </comment>
    <comment ref="AV184" authorId="0" shapeId="0">
      <text>
        <r>
          <rPr>
            <b/>
            <sz val="9"/>
            <color indexed="81"/>
            <rFont val="Tahoma"/>
            <charset val="1"/>
          </rPr>
          <t>monique hides:</t>
        </r>
        <r>
          <rPr>
            <sz val="9"/>
            <color indexed="81"/>
            <rFont val="Tahoma"/>
            <charset val="1"/>
          </rPr>
          <t xml:space="preserve">
boats
</t>
        </r>
      </text>
    </comment>
    <comment ref="AZ186" authorId="0" shapeId="0">
      <text>
        <r>
          <rPr>
            <b/>
            <sz val="9"/>
            <color indexed="81"/>
            <rFont val="Tahoma"/>
            <charset val="1"/>
          </rPr>
          <t>monique hides:</t>
        </r>
        <r>
          <rPr>
            <sz val="9"/>
            <color indexed="81"/>
            <rFont val="Tahoma"/>
            <charset val="1"/>
          </rPr>
          <t xml:space="preserve">
2 building, 2 hotels</t>
        </r>
      </text>
    </comment>
    <comment ref="AV190" authorId="0" shapeId="0">
      <text>
        <r>
          <rPr>
            <b/>
            <sz val="9"/>
            <color indexed="81"/>
            <rFont val="Tahoma"/>
            <charset val="1"/>
          </rPr>
          <t>monique hides:</t>
        </r>
        <r>
          <rPr>
            <sz val="9"/>
            <color indexed="81"/>
            <rFont val="Tahoma"/>
            <charset val="1"/>
          </rPr>
          <t xml:space="preserve">
boats
</t>
        </r>
      </text>
    </comment>
    <comment ref="AH199" authorId="0" shapeId="0">
      <text>
        <r>
          <rPr>
            <b/>
            <sz val="9"/>
            <color indexed="81"/>
            <rFont val="Tahoma"/>
            <charset val="1"/>
          </rPr>
          <t>monique hides:</t>
        </r>
        <r>
          <rPr>
            <sz val="9"/>
            <color indexed="81"/>
            <rFont val="Tahoma"/>
            <charset val="1"/>
          </rPr>
          <t xml:space="preserve">
bridges
</t>
        </r>
      </text>
    </comment>
    <comment ref="AJ199" authorId="0" shapeId="0">
      <text>
        <r>
          <rPr>
            <b/>
            <sz val="9"/>
            <color indexed="81"/>
            <rFont val="Tahoma"/>
            <charset val="1"/>
          </rPr>
          <t>monique hides:</t>
        </r>
        <r>
          <rPr>
            <sz val="9"/>
            <color indexed="81"/>
            <rFont val="Tahoma"/>
            <charset val="1"/>
          </rPr>
          <t xml:space="preserve">
bridges</t>
        </r>
      </text>
    </comment>
    <comment ref="AL199" authorId="0" shapeId="0">
      <text>
        <r>
          <rPr>
            <b/>
            <sz val="9"/>
            <color indexed="81"/>
            <rFont val="Tahoma"/>
            <charset val="1"/>
          </rPr>
          <t>monique hides:</t>
        </r>
        <r>
          <rPr>
            <sz val="9"/>
            <color indexed="81"/>
            <rFont val="Tahoma"/>
            <charset val="1"/>
          </rPr>
          <t xml:space="preserve">
km fencing
</t>
        </r>
      </text>
    </comment>
    <comment ref="AL208" authorId="0" shapeId="0">
      <text>
        <r>
          <rPr>
            <b/>
            <sz val="9"/>
            <color indexed="81"/>
            <rFont val="Tahoma"/>
            <charset val="1"/>
          </rPr>
          <t>monique hides:</t>
        </r>
        <r>
          <rPr>
            <sz val="9"/>
            <color indexed="81"/>
            <rFont val="Tahoma"/>
            <charset val="1"/>
          </rPr>
          <t xml:space="preserve">
25 aircraft
60 boats
</t>
        </r>
      </text>
    </comment>
    <comment ref="AL209" authorId="0" shapeId="0">
      <text>
        <r>
          <rPr>
            <b/>
            <sz val="9"/>
            <color indexed="81"/>
            <rFont val="Tahoma"/>
            <charset val="1"/>
          </rPr>
          <t>monique hides:</t>
        </r>
        <r>
          <rPr>
            <sz val="9"/>
            <color indexed="81"/>
            <rFont val="Tahoma"/>
            <charset val="1"/>
          </rPr>
          <t xml:space="preserve">
boats</t>
        </r>
      </text>
    </comment>
    <comment ref="AJ216" authorId="0" shapeId="0">
      <text>
        <r>
          <rPr>
            <b/>
            <sz val="9"/>
            <color indexed="81"/>
            <rFont val="Tahoma"/>
            <charset val="1"/>
          </rPr>
          <t>monique hides:</t>
        </r>
        <r>
          <rPr>
            <sz val="9"/>
            <color indexed="81"/>
            <rFont val="Tahoma"/>
            <charset val="1"/>
          </rPr>
          <t xml:space="preserve">
powerpoles</t>
        </r>
      </text>
    </comment>
    <comment ref="AK216" authorId="0" shapeId="0">
      <text>
        <r>
          <rPr>
            <b/>
            <sz val="9"/>
            <color indexed="81"/>
            <rFont val="Tahoma"/>
            <charset val="1"/>
          </rPr>
          <t>monique hides:</t>
        </r>
        <r>
          <rPr>
            <sz val="9"/>
            <color indexed="81"/>
            <rFont val="Tahoma"/>
            <charset val="1"/>
          </rPr>
          <t xml:space="preserve">
jetties</t>
        </r>
      </text>
    </comment>
    <comment ref="AO216" authorId="0" shapeId="0">
      <text>
        <r>
          <rPr>
            <b/>
            <sz val="9"/>
            <color indexed="81"/>
            <rFont val="Tahoma"/>
            <charset val="1"/>
          </rPr>
          <t>monique hides:</t>
        </r>
        <r>
          <rPr>
            <sz val="9"/>
            <color indexed="81"/>
            <rFont val="Tahoma"/>
            <charset val="1"/>
          </rPr>
          <t xml:space="preserve">
$1mil racecourse damage plus large economic impact of cancelling large racing event</t>
        </r>
      </text>
    </comment>
    <comment ref="AT216" authorId="0" shapeId="0">
      <text>
        <r>
          <rPr>
            <b/>
            <sz val="9"/>
            <color indexed="81"/>
            <rFont val="Tahoma"/>
            <charset val="1"/>
          </rPr>
          <t>monique hides:</t>
        </r>
        <r>
          <rPr>
            <sz val="9"/>
            <color indexed="81"/>
            <rFont val="Tahoma"/>
            <charset val="1"/>
          </rPr>
          <t xml:space="preserve">
boats
</t>
        </r>
      </text>
    </comment>
    <comment ref="AV216" authorId="0" shapeId="0">
      <text>
        <r>
          <rPr>
            <b/>
            <sz val="9"/>
            <color indexed="81"/>
            <rFont val="Tahoma"/>
            <charset val="1"/>
          </rPr>
          <t>monique hides:</t>
        </r>
        <r>
          <rPr>
            <sz val="9"/>
            <color indexed="81"/>
            <rFont val="Tahoma"/>
            <charset val="1"/>
          </rPr>
          <t xml:space="preserve">
boats
</t>
        </r>
      </text>
    </comment>
    <comment ref="AZ216" authorId="0" shapeId="0">
      <text>
        <r>
          <rPr>
            <b/>
            <sz val="9"/>
            <color indexed="81"/>
            <rFont val="Tahoma"/>
            <charset val="1"/>
          </rPr>
          <t>monique hides:</t>
        </r>
        <r>
          <rPr>
            <sz val="9"/>
            <color indexed="81"/>
            <rFont val="Tahoma"/>
            <charset val="1"/>
          </rPr>
          <t xml:space="preserve">
 tourist resort</t>
        </r>
      </text>
    </comment>
    <comment ref="AH221" authorId="0" shapeId="0">
      <text>
        <r>
          <rPr>
            <b/>
            <sz val="9"/>
            <color indexed="81"/>
            <rFont val="Tahoma"/>
            <charset val="1"/>
          </rPr>
          <t>monique hides:</t>
        </r>
        <r>
          <rPr>
            <sz val="9"/>
            <color indexed="81"/>
            <rFont val="Tahoma"/>
            <charset val="1"/>
          </rPr>
          <t xml:space="preserve">
1 bridge; 2 roads, 1 train track</t>
        </r>
      </text>
    </comment>
    <comment ref="AH240" authorId="0" shapeId="0">
      <text>
        <r>
          <rPr>
            <b/>
            <sz val="9"/>
            <color indexed="81"/>
            <rFont val="Tahoma"/>
            <charset val="1"/>
          </rPr>
          <t>monique hides:</t>
        </r>
        <r>
          <rPr>
            <sz val="9"/>
            <color indexed="81"/>
            <rFont val="Tahoma"/>
            <charset val="1"/>
          </rPr>
          <t xml:space="preserve">
bridges</t>
        </r>
      </text>
    </comment>
    <comment ref="AJ240" authorId="0" shapeId="0">
      <text>
        <r>
          <rPr>
            <b/>
            <sz val="9"/>
            <color indexed="81"/>
            <rFont val="Tahoma"/>
            <charset val="1"/>
          </rPr>
          <t>monique hides:</t>
        </r>
        <r>
          <rPr>
            <sz val="9"/>
            <color indexed="81"/>
            <rFont val="Tahoma"/>
            <charset val="1"/>
          </rPr>
          <t xml:space="preserve">
1500 km fencing; 4435km roads; 4 bridges</t>
        </r>
      </text>
    </comment>
    <comment ref="BP240" authorId="0" shapeId="0">
      <text>
        <r>
          <rPr>
            <b/>
            <sz val="9"/>
            <color indexed="81"/>
            <rFont val="Tahoma"/>
            <charset val="1"/>
          </rPr>
          <t>monique hides:</t>
        </r>
        <r>
          <rPr>
            <sz val="9"/>
            <color indexed="81"/>
            <rFont val="Tahoma"/>
            <charset val="1"/>
          </rPr>
          <t xml:space="preserve">
7800 sheep, 3119 cattle, 184 other</t>
        </r>
      </text>
    </comment>
    <comment ref="AH243" authorId="0" shapeId="0">
      <text>
        <r>
          <rPr>
            <b/>
            <sz val="9"/>
            <color indexed="81"/>
            <rFont val="Tahoma"/>
            <charset val="1"/>
          </rPr>
          <t>monique hides:</t>
        </r>
        <r>
          <rPr>
            <sz val="9"/>
            <color indexed="81"/>
            <rFont val="Tahoma"/>
            <charset val="1"/>
          </rPr>
          <t xml:space="preserve">
train
</t>
        </r>
      </text>
    </comment>
    <comment ref="AJ248" authorId="0" shapeId="0">
      <text>
        <r>
          <rPr>
            <b/>
            <sz val="9"/>
            <color indexed="81"/>
            <rFont val="Tahoma"/>
            <charset val="1"/>
          </rPr>
          <t>monique hides:</t>
        </r>
        <r>
          <rPr>
            <sz val="9"/>
            <color indexed="81"/>
            <rFont val="Tahoma"/>
            <charset val="1"/>
          </rPr>
          <t xml:space="preserve">
20 roads, 1 bridge
</t>
        </r>
      </text>
    </comment>
    <comment ref="AE250" authorId="0" shapeId="0">
      <text>
        <r>
          <rPr>
            <b/>
            <sz val="9"/>
            <color indexed="81"/>
            <rFont val="Tahoma"/>
            <family val="2"/>
          </rPr>
          <t>monique hides:</t>
        </r>
        <r>
          <rPr>
            <sz val="9"/>
            <color indexed="81"/>
            <rFont val="Tahoma"/>
            <family val="2"/>
          </rPr>
          <t xml:space="preserve">
cost from EM-DAT ($US)
</t>
        </r>
      </text>
    </comment>
    <comment ref="AE251" authorId="0" shapeId="0">
      <text>
        <r>
          <rPr>
            <b/>
            <sz val="9"/>
            <color indexed="81"/>
            <rFont val="Tahoma"/>
            <family val="2"/>
          </rPr>
          <t>monique hides:</t>
        </r>
        <r>
          <rPr>
            <sz val="9"/>
            <color indexed="81"/>
            <rFont val="Tahoma"/>
            <family val="2"/>
          </rPr>
          <t xml:space="preserve">
cost from EM-DAT ($US)
</t>
        </r>
      </text>
    </comment>
    <comment ref="AE252" authorId="0" shapeId="0">
      <text>
        <r>
          <rPr>
            <b/>
            <sz val="9"/>
            <color indexed="81"/>
            <rFont val="Tahoma"/>
            <family val="2"/>
          </rPr>
          <t>monique hides:</t>
        </r>
        <r>
          <rPr>
            <sz val="9"/>
            <color indexed="81"/>
            <rFont val="Tahoma"/>
            <family val="2"/>
          </rPr>
          <t xml:space="preserve">
cost from EM-DAT ($US)
</t>
        </r>
      </text>
    </comment>
    <comment ref="AF256" authorId="1" shapeId="0">
      <text>
        <r>
          <rPr>
            <b/>
            <sz val="9"/>
            <color indexed="81"/>
            <rFont val="Tahoma"/>
            <family val="2"/>
          </rPr>
          <t>MoniqueL:</t>
        </r>
        <r>
          <rPr>
            <sz val="9"/>
            <color indexed="81"/>
            <rFont val="Tahoma"/>
            <family val="2"/>
          </rPr>
          <t xml:space="preserve">
tasks
</t>
        </r>
      </text>
    </comment>
    <comment ref="AL256" authorId="0" shapeId="0">
      <text>
        <r>
          <rPr>
            <b/>
            <sz val="9"/>
            <color indexed="81"/>
            <rFont val="Tahoma"/>
            <charset val="1"/>
          </rPr>
          <t>monique hides:</t>
        </r>
        <r>
          <rPr>
            <sz val="9"/>
            <color indexed="81"/>
            <rFont val="Tahoma"/>
            <charset val="1"/>
          </rPr>
          <t xml:space="preserve">
6300km fencing; 237 sheds
</t>
        </r>
      </text>
    </comment>
    <comment ref="AN256" authorId="0" shapeId="0">
      <text>
        <r>
          <rPr>
            <b/>
            <sz val="9"/>
            <color indexed="81"/>
            <rFont val="Tahoma"/>
            <charset val="1"/>
          </rPr>
          <t>monique hides:</t>
        </r>
        <r>
          <rPr>
            <sz val="9"/>
            <color indexed="81"/>
            <rFont val="Tahoma"/>
            <charset val="1"/>
          </rPr>
          <t xml:space="preserve">
aircraft
</t>
        </r>
      </text>
    </comment>
    <comment ref="AT259" authorId="0" shapeId="0">
      <text>
        <r>
          <rPr>
            <b/>
            <sz val="9"/>
            <color indexed="81"/>
            <rFont val="Tahoma"/>
            <charset val="1"/>
          </rPr>
          <t>monique hides:</t>
        </r>
        <r>
          <rPr>
            <sz val="9"/>
            <color indexed="81"/>
            <rFont val="Tahoma"/>
            <charset val="1"/>
          </rPr>
          <t xml:space="preserve">
&gt;250 cars, 13 boats</t>
        </r>
      </text>
    </comment>
    <comment ref="AV259" authorId="0" shapeId="0">
      <text>
        <r>
          <rPr>
            <b/>
            <sz val="9"/>
            <color indexed="81"/>
            <rFont val="Tahoma"/>
            <charset val="1"/>
          </rPr>
          <t>monique hides:</t>
        </r>
        <r>
          <rPr>
            <sz val="9"/>
            <color indexed="81"/>
            <rFont val="Tahoma"/>
            <charset val="1"/>
          </rPr>
          <t xml:space="preserve">
boats
</t>
        </r>
      </text>
    </comment>
    <comment ref="AE261" authorId="0" shapeId="0">
      <text>
        <r>
          <rPr>
            <b/>
            <sz val="9"/>
            <color indexed="81"/>
            <rFont val="Tahoma"/>
            <family val="2"/>
          </rPr>
          <t>monique hides:</t>
        </r>
        <r>
          <rPr>
            <sz val="9"/>
            <color indexed="81"/>
            <rFont val="Tahoma"/>
            <family val="2"/>
          </rPr>
          <t xml:space="preserve">
EM-DAT cost ($US)
</t>
        </r>
      </text>
    </comment>
    <comment ref="AL268" authorId="0" shapeId="0">
      <text>
        <r>
          <rPr>
            <b/>
            <sz val="9"/>
            <color indexed="81"/>
            <rFont val="Tahoma"/>
            <charset val="1"/>
          </rPr>
          <t>monique hides:</t>
        </r>
        <r>
          <rPr>
            <sz val="9"/>
            <color indexed="81"/>
            <rFont val="Tahoma"/>
            <charset val="1"/>
          </rPr>
          <t xml:space="preserve">
port shutdown
</t>
        </r>
      </text>
    </comment>
    <comment ref="AE269" authorId="0" shapeId="0">
      <text>
        <r>
          <rPr>
            <b/>
            <sz val="9"/>
            <color indexed="81"/>
            <rFont val="Tahoma"/>
            <family val="2"/>
          </rPr>
          <t>monique hides:</t>
        </r>
        <r>
          <rPr>
            <sz val="9"/>
            <color indexed="81"/>
            <rFont val="Tahoma"/>
            <family val="2"/>
          </rPr>
          <t xml:space="preserve">
$US</t>
        </r>
      </text>
    </comment>
    <comment ref="AX269" authorId="0" shapeId="0">
      <text>
        <r>
          <rPr>
            <b/>
            <sz val="9"/>
            <color indexed="81"/>
            <rFont val="Tahoma"/>
            <charset val="1"/>
          </rPr>
          <t>monique hides:</t>
        </r>
        <r>
          <rPr>
            <sz val="9"/>
            <color indexed="81"/>
            <rFont val="Tahoma"/>
            <charset val="1"/>
          </rPr>
          <t xml:space="preserve">
Sugar mills</t>
        </r>
      </text>
    </comment>
    <comment ref="BO269" authorId="0" shapeId="0">
      <text>
        <r>
          <rPr>
            <b/>
            <sz val="9"/>
            <color indexed="81"/>
            <rFont val="Tahoma"/>
            <charset val="1"/>
          </rPr>
          <t>monique hides:</t>
        </r>
        <r>
          <rPr>
            <sz val="9"/>
            <color indexed="81"/>
            <rFont val="Tahoma"/>
            <charset val="1"/>
          </rPr>
          <t xml:space="preserve">
$US400mil - banana, sugar cane</t>
        </r>
      </text>
    </comment>
    <comment ref="AT274" authorId="0" shapeId="0">
      <text>
        <r>
          <rPr>
            <b/>
            <sz val="9"/>
            <color indexed="81"/>
            <rFont val="Tahoma"/>
            <charset val="1"/>
          </rPr>
          <t>monique hides:</t>
        </r>
        <r>
          <rPr>
            <sz val="9"/>
            <color indexed="81"/>
            <rFont val="Tahoma"/>
            <charset val="1"/>
          </rPr>
          <t xml:space="preserve">
boats
</t>
        </r>
      </text>
    </comment>
    <comment ref="AE280" authorId="0" shapeId="0">
      <text>
        <r>
          <rPr>
            <b/>
            <sz val="9"/>
            <color indexed="81"/>
            <rFont val="Tahoma"/>
            <family val="2"/>
          </rPr>
          <t>monique hides:</t>
        </r>
        <r>
          <rPr>
            <sz val="9"/>
            <color indexed="81"/>
            <rFont val="Tahoma"/>
            <family val="2"/>
          </rPr>
          <t xml:space="preserve">
$US</t>
        </r>
      </text>
    </comment>
    <comment ref="AN285" authorId="0" shapeId="0">
      <text>
        <r>
          <rPr>
            <b/>
            <sz val="9"/>
            <color indexed="81"/>
            <rFont val="Tahoma"/>
            <charset val="1"/>
          </rPr>
          <t>monique hides:</t>
        </r>
        <r>
          <rPr>
            <sz val="9"/>
            <color indexed="81"/>
            <rFont val="Tahoma"/>
            <charset val="1"/>
          </rPr>
          <t xml:space="preserve">
businesses
</t>
        </r>
      </text>
    </comment>
    <comment ref="AH291" authorId="0" shapeId="0">
      <text>
        <r>
          <rPr>
            <b/>
            <sz val="9"/>
            <color indexed="81"/>
            <rFont val="Tahoma"/>
            <charset val="1"/>
          </rPr>
          <t>monique hides:</t>
        </r>
        <r>
          <rPr>
            <sz val="9"/>
            <color indexed="81"/>
            <rFont val="Tahoma"/>
            <charset val="1"/>
          </rPr>
          <t xml:space="preserve">
Transport severely disrupted</t>
        </r>
      </text>
    </comment>
    <comment ref="AG296" authorId="0" shapeId="0">
      <text>
        <r>
          <rPr>
            <b/>
            <sz val="9"/>
            <color indexed="81"/>
            <rFont val="Tahoma"/>
            <charset val="1"/>
          </rPr>
          <t>monique hides:</t>
        </r>
        <r>
          <rPr>
            <sz val="9"/>
            <color indexed="81"/>
            <rFont val="Tahoma"/>
            <charset val="1"/>
          </rPr>
          <t xml:space="preserve">
Between $7.5 and $21 mil (GNDR report)</t>
        </r>
      </text>
    </comment>
    <comment ref="AH296" authorId="0" shapeId="0">
      <text>
        <r>
          <rPr>
            <b/>
            <sz val="9"/>
            <color indexed="81"/>
            <rFont val="Tahoma"/>
            <charset val="1"/>
          </rPr>
          <t>monique hides:</t>
        </r>
        <r>
          <rPr>
            <sz val="9"/>
            <color indexed="81"/>
            <rFont val="Tahoma"/>
            <charset val="1"/>
          </rPr>
          <t xml:space="preserve">
bridges
</t>
        </r>
      </text>
    </comment>
    <comment ref="AJ296" authorId="0" shapeId="0">
      <text>
        <r>
          <rPr>
            <b/>
            <sz val="9"/>
            <color indexed="81"/>
            <rFont val="Tahoma"/>
            <charset val="1"/>
          </rPr>
          <t>monique hides:</t>
        </r>
        <r>
          <rPr>
            <sz val="9"/>
            <color indexed="81"/>
            <rFont val="Tahoma"/>
            <charset val="1"/>
          </rPr>
          <t xml:space="preserve">
roads
</t>
        </r>
      </text>
    </comment>
    <comment ref="AG300" authorId="0" shapeId="0">
      <text>
        <r>
          <rPr>
            <b/>
            <sz val="9"/>
            <color indexed="81"/>
            <rFont val="Tahoma"/>
            <charset val="1"/>
          </rPr>
          <t>monique hides:</t>
        </r>
        <r>
          <rPr>
            <sz val="9"/>
            <color indexed="81"/>
            <rFont val="Tahoma"/>
            <charset val="1"/>
          </rPr>
          <t xml:space="preserve">
volunteers</t>
        </r>
      </text>
    </comment>
    <comment ref="AJ300" authorId="0" shapeId="0">
      <text>
        <r>
          <rPr>
            <b/>
            <sz val="9"/>
            <color indexed="81"/>
            <rFont val="Tahoma"/>
            <charset val="1"/>
          </rPr>
          <t>monique hides:</t>
        </r>
        <r>
          <rPr>
            <sz val="9"/>
            <color indexed="81"/>
            <rFont val="Tahoma"/>
            <charset val="1"/>
          </rPr>
          <t xml:space="preserve">
km roads
</t>
        </r>
      </text>
    </comment>
    <comment ref="AK307" authorId="0" shapeId="0">
      <text>
        <r>
          <rPr>
            <b/>
            <sz val="9"/>
            <color indexed="81"/>
            <rFont val="Tahoma"/>
            <charset val="1"/>
          </rPr>
          <t>monique hides:</t>
        </r>
        <r>
          <rPr>
            <sz val="9"/>
            <color indexed="81"/>
            <rFont val="Tahoma"/>
            <charset val="1"/>
          </rPr>
          <t xml:space="preserve">
roads</t>
        </r>
      </text>
    </comment>
    <comment ref="AE309" authorId="2" shapeId="0">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<sst xmlns="http://schemas.openxmlformats.org/spreadsheetml/2006/main" count="3372" uniqueCount="1364">
  <si>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</si>
  <si>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</si>
  <si>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</si>
  <si>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</si>
  <si>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</si>
  <si>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</si>
  <si>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</si>
  <si>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</si>
  <si>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</si>
  <si>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</si>
  <si>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</si>
  <si>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</si>
  <si>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</si>
  <si>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</si>
  <si>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</si>
  <si>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</si>
  <si>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</si>
  <si>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</si>
  <si>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</si>
  <si>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</si>
  <si>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</si>
  <si>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</si>
  <si>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</si>
  <si>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</si>
  <si>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</si>
  <si>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</si>
  <si>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</si>
  <si>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</si>
  <si>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</si>
  <si>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</si>
  <si>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</si>
  <si>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</si>
  <si>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</si>
  <si>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</si>
  <si>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</si>
  <si>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</si>
  <si>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</si>
  <si>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</si>
  <si>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</si>
  <si>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Flood - Gippsland June 2007</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</si>
  <si>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</si>
  <si>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</si>
  <si>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</si>
  <si>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</si>
  <si>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</si>
  <si>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</si>
  <si>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</si>
  <si>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</si>
  <si>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Cyclone Justin</t>
  </si>
  <si>
    <t>Severe Storm - Hunter Valley, Tablelands and Southern Highlands</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</si>
  <si>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</si>
  <si>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</si>
  <si>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Bushfire - Dandenong Ranges and Mornington Peninsula</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</si>
  <si>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</si>
  <si>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</si>
  <si>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</si>
  <si>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</si>
  <si>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</si>
  <si>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</si>
  <si>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</si>
  <si>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</si>
  <si>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</si>
  <si>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</si>
  <si>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</si>
  <si>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</si>
  <si>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Bushfire - North Coast, Hunter and Sydney</t>
  </si>
  <si>
    <t>Flood - Western Sydney</t>
  </si>
  <si>
    <t>Severe Storm - Ballarat</t>
  </si>
  <si>
    <t>On 16 November 1989, a hail storm hit Ballarat resulting in damage to houses and cars.  The Insurance Council of Australia estimated&amp;nbsp;the 1989 damage at $20 million, with the 2011 estimated normalised cost of $81 million.</t>
  </si>
  <si>
    <t>Flood - Sydney, Newcastle and Wollongong</t>
  </si>
  <si>
    <t>Flood - Southern Queensland and Northern New South Wales</t>
  </si>
  <si>
    <t>New South Wales;Queensland</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</si>
  <si>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</si>
  <si>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</si>
  <si>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</si>
  <si>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</si>
  <si>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</si>
  <si>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</si>
  <si>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</si>
  <si>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</si>
  <si>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</si>
  <si>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Flood - Gulf Country</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</si>
  <si>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</si>
  <si>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</si>
  <si>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</si>
  <si>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Bushfire - Ash Wednesday</t>
  </si>
  <si>
    <t>Victoria;South Australia</t>
  </si>
  <si>
    <t>Flood - Gympie, Southern Queensland, and Eastern New South Wales</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</si>
  <si>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</si>
  <si>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</si>
  <si>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</si>
  <si>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</si>
  <si>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Bushfire - Blue Mountains and Illawarra</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</si>
  <si>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</si>
  <si>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</si>
  <si>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</si>
  <si>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</si>
  <si>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</si>
  <si>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</si>
  <si>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</si>
  <si>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</si>
  <si>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</si>
  <si>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</si>
  <si>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</si>
  <si>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</si>
  <si>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</si>
  <si>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</si>
  <si>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</si>
  <si>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</si>
  <si>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</si>
  <si>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</si>
  <si>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</si>
  <si>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</si>
  <si>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</si>
  <si>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</si>
  <si>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</si>
  <si>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</si>
  <si>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</si>
  <si>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Tropical Cyclone Emily formed off the southern and central coasts of Queensland resulting in eight deaths (in three separate incidents).  Other damage recorded included flooding at Kingaroy and Brisbane.</t>
  </si>
  <si>
    <t>Bushfire - East Coast Queensland</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</si>
  <si>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</si>
  <si>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</si>
  <si>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</si>
  <si>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</si>
  <si>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</si>
  <si>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</si>
  <si>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</si>
  <si>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</si>
  <si>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</si>
  <si>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</si>
  <si>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</si>
  <si>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</si>
  <si>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</si>
  <si>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</si>
  <si>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</si>
  <si>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</si>
  <si>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</si>
  <si>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</si>
  <si>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</si>
  <si>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</si>
  <si>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</si>
  <si>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</si>
  <si>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</si>
  <si>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Cyclone Ada</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</si>
  <si>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</si>
  <si>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</si>
  <si>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</si>
  <si>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</si>
  <si>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</si>
  <si>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</si>
  <si>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</si>
  <si>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Landslide - Thredbo</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</si>
  <si>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</si>
  <si>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</si>
  <si>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Severe flooding resulted in damage to the areas of Gosford, Sydney and the Illawarra region.  The Insurance Council of Australia estimated the 1975 damage at $15 million, with the 2012 estimated normalised cost of $339 million.</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</si>
  <si>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</si>
  <si>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</si>
  <si>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</si>
  <si>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</si>
  <si>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</si>
  <si>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</si>
  <si>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</si>
  <si>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</si>
  <si>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</si>
  <si>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</si>
  <si>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</si>
  <si>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</si>
  <si>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Bushfire - Sydney and Southern Regions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</si>
  <si>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</si>
  <si>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</si>
  <si>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</si>
  <si>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</si>
  <si>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</si>
  <si>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</si>
  <si>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</si>
  <si>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</si>
  <si>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</si>
  <si>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</si>
  <si>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Severe Storm - South Eastern Australia</t>
  </si>
  <si>
    <t>Australian Capital Territory;New South Wales;Victoria;Tasmania</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</si>
  <si>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</si>
  <si>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</si>
  <si>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</si>
  <si>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</si>
  <si>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</si>
  <si>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</si>
  <si>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</si>
  <si>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</si>
  <si>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</si>
  <si>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Severe Storm - South-East Queensland, Northern New South Wales, Northern Western Australia. Northern Territory</t>
  </si>
  <si>
    <t>Northern Territory;Queensland;New South Wales;Western Australia</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</si>
  <si>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</si>
  <si>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</si>
  <si>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Hail - Brisbane</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</si>
  <si>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</si>
  <si>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</si>
  <si>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</si>
  <si>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</si>
  <si>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</si>
  <si>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</si>
  <si>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</si>
  <si>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</si>
  <si>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</si>
  <si>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</si>
  <si>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</si>
  <si>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Severe Storm - Orbost</t>
  </si>
  <si>
    <t>On 24 January 1991 a severe hailstorm occurred in Orbost.  The Insurance Council of Australia estimated the 1991 damage at $12 million, with the 2011 estimated normalised cost of $32 million.</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</si>
  <si>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</si>
  <si>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</si>
  <si>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</si>
  <si>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</si>
  <si>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</si>
  <si>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</si>
  <si>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</si>
  <si>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</si>
  <si>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</si>
  <si>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</si>
  <si>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</si>
  <si>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</si>
  <si>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Hail - Brighton</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</si>
  <si>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</si>
  <si>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</si>
  <si>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</si>
  <si>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</si>
  <si>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Flood - North Queensland Feb 2009</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</si>
  <si>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</si>
  <si>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</si>
  <si>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</si>
  <si>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</si>
  <si>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</si>
  <si>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</si>
  <si>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</si>
  <si>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</si>
  <si>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</si>
  <si>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</si>
  <si>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</si>
  <si>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</si>
  <si>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</si>
  <si>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</si>
  <si>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</si>
  <si>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</si>
  <si>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</si>
  <si>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</si>
  <si>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</si>
  <si>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</si>
  <si>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</si>
  <si>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</si>
  <si>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Flood - Queensland Nov 2010</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</si>
  <si>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</si>
  <si>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</si>
  <si>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</si>
  <si>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</si>
  <si>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</si>
  <si>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</si>
  <si>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</si>
  <si>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</si>
  <si>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</si>
  <si>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</si>
  <si>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</si>
  <si>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</si>
  <si>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Flood - Townsville</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</si>
  <si>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</si>
  <si>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</si>
  <si>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</si>
  <si>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</si>
  <si>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</si>
  <si>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</si>
  <si>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</si>
  <si>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</si>
  <si>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</si>
  <si>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</si>
  <si>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Flood - Lismore</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</si>
  <si>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</si>
  <si>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</si>
  <si>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</si>
  <si>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Flood - North-Eastern Victoria</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</si>
  <si>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</si>
  <si>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</si>
  <si>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</si>
  <si>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</si>
  <si>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</si>
  <si>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</si>
  <si>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</si>
  <si>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</si>
  <si>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</si>
  <si>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</si>
  <si>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</si>
  <si>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</si>
  <si>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</si>
  <si>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</si>
  <si>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</si>
  <si>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</si>
  <si>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</si>
  <si>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</si>
  <si>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</si>
  <si>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</si>
  <si>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</si>
  <si>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</si>
  <si>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</si>
  <si>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</si>
  <si>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</si>
  <si>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</si>
  <si>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</si>
  <si>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</si>
  <si>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</si>
  <si>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</si>
  <si>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</si>
  <si>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</si>
  <si>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</si>
  <si>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</si>
  <si>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</si>
  <si>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</si>
  <si>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</si>
  <si>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</si>
  <si>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</si>
  <si>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New South Wales;Victoria</t>
  </si>
  <si>
    <t>Flood - Gawler River 2005</t>
  </si>
  <si>
    <t>Location</t>
  </si>
  <si>
    <t>Year</t>
  </si>
  <si>
    <t>Reported cost</t>
  </si>
  <si>
    <t>Cyclone</t>
  </si>
  <si>
    <t>Meckering and Region</t>
  </si>
  <si>
    <t>Lara and Melbourne Fringe</t>
  </si>
  <si>
    <t>Woden Valley</t>
  </si>
  <si>
    <t>Queensland, Northern Territory and Western Australia</t>
  </si>
  <si>
    <t>Western Sydney</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</si>
  <si>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</si>
  <si>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</si>
  <si>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</si>
  <si>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</si>
  <si>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</si>
  <si>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</si>
  <si>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</si>
  <si>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</si>
  <si>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</si>
  <si>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</si>
  <si>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</si>
  <si>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</si>
  <si>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</si>
  <si>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</si>
  <si>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</si>
  <si>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</si>
  <si>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</si>
  <si>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</si>
  <si>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</si>
  <si>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</si>
  <si>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</si>
  <si>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</si>
  <si>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</si>
  <si>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</si>
  <si>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</si>
  <si>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</si>
  <si>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</si>
  <si>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</si>
  <si>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</si>
  <si>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</si>
  <si>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</si>
  <si>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</si>
  <si>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</si>
  <si>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</si>
  <si>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</si>
  <si>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</si>
  <si>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</si>
  <si>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</si>
  <si>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</si>
  <si>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</si>
  <si>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</si>
  <si>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</si>
  <si>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</si>
  <si>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</si>
  <si>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</si>
  <si>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</si>
  <si>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</si>
  <si>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</si>
  <si>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</si>
  <si>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</si>
  <si>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</si>
  <si>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Melbourne and Central Victoria</t>
  </si>
  <si>
    <t>North and Central Queensland</t>
  </si>
  <si>
    <t>Dubbo</t>
  </si>
  <si>
    <t>Casino and Region</t>
  </si>
  <si>
    <t>Brisbane, Sunshine Coast, and Gold Coast</t>
  </si>
  <si>
    <t>Eastern New South Wales</t>
  </si>
  <si>
    <t>Sydney, Hunter Valley and Northern Regions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</si>
  <si>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</si>
  <si>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</si>
  <si>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</si>
  <si>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</si>
  <si>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</si>
  <si>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</si>
  <si>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</si>
  <si>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</si>
  <si>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</si>
  <si>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</si>
  <si>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</si>
  <si>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</si>
  <si>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</si>
  <si>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</si>
  <si>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</si>
  <si>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</si>
  <si>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</si>
  <si>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</si>
  <si>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</si>
  <si>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</si>
  <si>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</si>
  <si>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</si>
  <si>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</si>
  <si>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</si>
  <si>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</si>
  <si>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</si>
  <si>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</si>
  <si>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</si>
  <si>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</si>
  <si>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</si>
  <si>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</si>
  <si>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</si>
  <si>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</si>
  <si>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</si>
  <si>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</si>
  <si>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</si>
  <si>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</si>
  <si>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</si>
  <si>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</si>
  <si>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</si>
  <si>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</si>
  <si>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</si>
  <si>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</si>
  <si>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</si>
  <si>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</si>
  <si>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</si>
  <si>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</si>
  <si>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</si>
  <si>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</si>
  <si>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</si>
  <si>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</si>
  <si>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</si>
  <si>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</si>
  <si>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</si>
  <si>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</si>
  <si>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</si>
  <si>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</si>
  <si>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</si>
  <si>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</si>
  <si>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</si>
  <si>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</si>
  <si>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</si>
  <si>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</si>
  <si>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</si>
  <si>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</si>
  <si>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</si>
  <si>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</si>
  <si>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</si>
  <si>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</si>
  <si>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</si>
  <si>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</si>
  <si>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</si>
  <si>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Cyclone Trixie</t>
  </si>
  <si>
    <t>Tropical cyclone Trixie - 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</si>
  <si>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</si>
  <si>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</si>
  <si>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</si>
  <si>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</si>
  <si>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</si>
  <si>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</si>
  <si>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</si>
  <si>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</si>
  <si>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</si>
  <si>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</si>
  <si>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</si>
  <si>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</si>
  <si>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</si>
  <si>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</si>
  <si>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</si>
  <si>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</si>
  <si>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</si>
  <si>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</si>
  <si>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</si>
  <si>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</si>
  <si>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</si>
  <si>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</si>
  <si>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</si>
  <si>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</si>
  <si>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Gippsland</t>
  </si>
  <si>
    <t>Flash flood</t>
  </si>
  <si>
    <t>Northern New South Wales/ Southern Queensland </t>
  </si>
  <si>
    <t>Gnarr Creek, Ballarat, Melbourne</t>
  </si>
  <si>
    <t>Moora</t>
  </si>
  <si>
    <t>Severe Storm</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</si>
  <si>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</si>
  <si>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</si>
  <si>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</si>
  <si>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</si>
  <si>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</si>
  <si>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</si>
  <si>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</si>
  <si>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</si>
  <si>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</si>
  <si>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</si>
  <si>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</si>
  <si>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</si>
  <si>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</si>
  <si>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</si>
  <si>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January</t>
  </si>
  <si>
    <t>March</t>
  </si>
  <si>
    <t>November</t>
  </si>
  <si>
    <t>December</t>
  </si>
  <si>
    <t>February</t>
  </si>
  <si>
    <t>April</t>
  </si>
  <si>
    <t>October</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</si>
  <si>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</si>
  <si>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</si>
  <si>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</si>
  <si>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</si>
  <si>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</si>
  <si>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</si>
  <si>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</si>
  <si>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</si>
  <si>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</si>
  <si>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</si>
  <si>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</si>
  <si>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</si>
  <si>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</si>
  <si>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</si>
  <si>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</si>
  <si>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</si>
  <si>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</si>
  <si>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</si>
  <si>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</si>
  <si>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</si>
  <si>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</si>
  <si>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</si>
  <si>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Ingham area</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</si>
  <si>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</si>
  <si>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</si>
  <si>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wiki; PDF newspaper</t>
  </si>
  <si>
    <t>wiki; PDF newspaper; cost seems to be an overestimation</t>
  </si>
  <si>
    <t>September</t>
  </si>
  <si>
    <t>Northern Victoria incl. Seymore</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</si>
  <si>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</si>
  <si>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</si>
  <si>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</si>
  <si>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</si>
  <si>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</si>
  <si>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</si>
  <si>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</si>
  <si>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</si>
  <si>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</si>
  <si>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</si>
  <si>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</si>
  <si>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</si>
  <si>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</si>
  <si>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</si>
  <si>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</si>
  <si>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</si>
  <si>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</si>
  <si>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</si>
  <si>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</si>
  <si>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</si>
  <si>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</si>
  <si>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</si>
  <si>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</si>
  <si>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</si>
  <si>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</si>
  <si>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</si>
  <si>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</si>
  <si>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</si>
  <si>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</si>
  <si>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</si>
  <si>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</si>
  <si>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</si>
  <si>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</si>
  <si>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</si>
  <si>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</si>
  <si>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</si>
  <si>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</si>
  <si>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</si>
  <si>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</si>
  <si>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</si>
  <si>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</si>
  <si>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</si>
  <si>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Cyclone Paul/Rosita</t>
  </si>
  <si>
    <t>Cyclone George/Sam</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</si>
  <si>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</si>
  <si>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</si>
  <si>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</si>
  <si>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</si>
  <si>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</si>
  <si>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</si>
  <si>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</si>
  <si>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</si>
  <si>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</si>
  <si>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</si>
  <si>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</si>
  <si>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</si>
  <si>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</si>
  <si>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</si>
  <si>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</si>
  <si>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</si>
  <si>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</si>
  <si>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</si>
  <si>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</si>
  <si>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</si>
  <si>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</si>
  <si>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</si>
  <si>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</si>
  <si>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</si>
  <si>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</si>
  <si>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</si>
  <si>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</si>
  <si>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</si>
  <si>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</si>
  <si>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</si>
  <si>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</si>
  <si>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</si>
  <si>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</si>
  <si>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</si>
  <si>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</si>
  <si>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</si>
  <si>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</si>
  <si>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</si>
  <si>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</si>
  <si>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</si>
  <si>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</si>
  <si>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</si>
  <si>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</si>
  <si>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</si>
  <si>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</si>
  <si>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</si>
  <si>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</si>
  <si>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</si>
  <si>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</si>
  <si>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</si>
  <si>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</si>
  <si>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</si>
  <si>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</si>
  <si>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</si>
  <si>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</si>
  <si>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</si>
  <si>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</si>
  <si>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</si>
  <si>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</si>
  <si>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</si>
  <si>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</si>
  <si>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</si>
  <si>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</si>
  <si>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</si>
  <si>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</si>
  <si>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</si>
  <si>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</si>
  <si>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</si>
  <si>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</si>
  <si>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</si>
  <si>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</si>
  <si>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</si>
  <si>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</si>
  <si>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</si>
  <si>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</si>
  <si>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</si>
  <si>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</si>
  <si>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</si>
  <si>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</si>
  <si>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</si>
  <si>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</si>
  <si>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</si>
  <si>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</si>
  <si>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</si>
  <si>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</si>
  <si>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</si>
  <si>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</si>
  <si>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</si>
  <si>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</si>
  <si>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</si>
  <si>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</si>
  <si>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</si>
  <si>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</si>
  <si>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</si>
  <si>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</si>
  <si>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</si>
  <si>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</si>
  <si>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</si>
  <si>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</si>
  <si>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</si>
  <si>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</si>
  <si>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</si>
  <si>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</si>
  <si>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</si>
  <si>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</si>
  <si>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</si>
  <si>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</si>
  <si>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</si>
  <si>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</si>
  <si>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</si>
  <si>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</si>
  <si>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</si>
  <si>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</si>
  <si>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</si>
  <si>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</si>
  <si>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</si>
  <si>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</si>
  <si>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</si>
  <si>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</si>
  <si>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</si>
  <si>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</si>
  <si>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</si>
  <si>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</si>
  <si>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</si>
  <si>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</si>
  <si>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</si>
  <si>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</si>
  <si>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</si>
  <si>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</si>
  <si>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</si>
  <si>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</si>
  <si>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</si>
  <si>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</si>
  <si>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</si>
  <si>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Severe storm - Killarney (QLD)</t>
  </si>
  <si>
    <t>Killarney</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</si>
  <si>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</si>
  <si>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</si>
  <si>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</si>
  <si>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</si>
  <si>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</si>
  <si>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</si>
  <si>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North QLD</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</si>
  <si>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</si>
  <si>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</si>
  <si>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</si>
  <si>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NW Kimberley coast </t>
  </si>
  <si>
    <t>bushfire history; http://www.theleader.com.au/story/1234238/heat-stirs-memory-of-tragic-bushfires/</t>
  </si>
  <si>
    <t>wiki; Reeves (2010)</t>
  </si>
  <si>
    <t>Eroded fire and walking tracks</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</si>
  <si>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</si>
  <si>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</si>
  <si>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</si>
  <si>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</si>
  <si>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</si>
  <si>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</si>
  <si>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</si>
  <si>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</si>
  <si>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</si>
  <si>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</si>
  <si>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</si>
  <si>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 xml:space="preserve">Flood or storm? </t>
  </si>
  <si>
    <t>wiki; PDF - newspapers; http://www.theage.com.au/articles/2003/09/01/1062383507154.html; http://www.tramway.org.au/reflections.php?p=melbourne_awash - cost estimated at $1mil</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</si>
  <si>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</si>
  <si>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</si>
  <si>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</si>
  <si>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</si>
  <si>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</si>
  <si>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</si>
  <si>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</si>
  <si>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</si>
  <si>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</si>
  <si>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</si>
  <si>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</si>
  <si>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</si>
  <si>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</si>
  <si>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</si>
  <si>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</si>
  <si>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</si>
  <si>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</si>
  <si>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</si>
  <si>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ICA; wiki;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</si>
  <si>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</si>
  <si>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</si>
  <si>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</si>
  <si>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</si>
  <si>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</si>
  <si>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</si>
  <si>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</si>
  <si>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</si>
  <si>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wiki; Loughnan (powerpoint)</t>
  </si>
  <si>
    <t>BOM - PDF x 2; PDF - newspaper; harden-up PDF; EM-Track; ICA</t>
  </si>
  <si>
    <t>ICA; wiki; Callaghan and Butler (2011) *wiki and report have damage at $2mil, ICA at $10 mil*</t>
  </si>
  <si>
    <t xml:space="preserve"> Sydney and Hunter Valley</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</si>
  <si>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</si>
  <si>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</si>
  <si>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</si>
  <si>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</si>
  <si>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</si>
  <si>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</si>
  <si>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</si>
  <si>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</si>
  <si>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Report; BOM - cyclone Elaine; EM-Track; wiki</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</si>
  <si>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</si>
  <si>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</si>
  <si>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</si>
  <si>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</si>
  <si>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</si>
  <si>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</si>
  <si>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</si>
  <si>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</si>
  <si>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</si>
  <si>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</si>
  <si>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</si>
  <si>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</si>
  <si>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</si>
  <si>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</si>
  <si>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</si>
  <si>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</si>
  <si>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</si>
  <si>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</si>
  <si>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</si>
  <si>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</si>
  <si>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</si>
  <si>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</si>
  <si>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</si>
  <si>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</si>
  <si>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</si>
  <si>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</si>
  <si>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</si>
  <si>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</si>
  <si>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</si>
  <si>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</si>
  <si>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</si>
  <si>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</si>
  <si>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</si>
  <si>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</si>
  <si>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</si>
  <si>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</si>
  <si>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</si>
  <si>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</si>
  <si>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</si>
  <si>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</si>
  <si>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</si>
  <si>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</si>
  <si>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</si>
  <si>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</si>
  <si>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</si>
  <si>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</si>
  <si>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</si>
  <si>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</si>
  <si>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</si>
  <si>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</si>
  <si>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</si>
  <si>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</si>
  <si>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</si>
  <si>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</si>
  <si>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</si>
  <si>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</si>
  <si>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</si>
  <si>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</si>
  <si>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</si>
  <si>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</si>
  <si>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</si>
  <si>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</si>
  <si>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</si>
  <si>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</si>
  <si>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</si>
  <si>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</si>
  <si>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</si>
  <si>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</si>
  <si>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</si>
  <si>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</si>
  <si>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</si>
  <si>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</si>
  <si>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</si>
  <si>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</si>
  <si>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</si>
  <si>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</si>
  <si>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</si>
  <si>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</si>
  <si>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wiki; ICA; PDF newspaper; http://www.bom.gov.au/nsw/sevwx/0001summ.shtml</t>
  </si>
  <si>
    <t>wiki; ICA; EM-Track; http://www.bom.gov.au/nsw/sevwx/0102summ.shtml</t>
  </si>
  <si>
    <t>Schuster et al.,2005; wiki; ICA;  EM-Track;</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</si>
  <si>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</si>
  <si>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</si>
  <si>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</si>
  <si>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</si>
  <si>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</si>
  <si>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</si>
  <si>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</si>
  <si>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wiki (page); PDF newspaper; Callaghan - cyclone impacts; http://www.theage.com.au/articles/2003/02/07/1044579927077.html</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</si>
  <si>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</si>
  <si>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</si>
  <si>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</si>
  <si>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</si>
  <si>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</si>
  <si>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</si>
  <si>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</si>
  <si>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</si>
  <si>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</si>
  <si>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</si>
  <si>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</si>
  <si>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</si>
  <si>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</si>
  <si>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</si>
  <si>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</si>
  <si>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</si>
  <si>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</si>
  <si>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</si>
  <si>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</si>
  <si>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</si>
  <si>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</si>
  <si>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</si>
  <si>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</si>
  <si>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</si>
  <si>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</si>
  <si>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</si>
  <si>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</si>
  <si>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</si>
  <si>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</si>
  <si>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</si>
  <si>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</si>
  <si>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</si>
  <si>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</si>
  <si>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</si>
  <si>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Journals</t>
  </si>
  <si>
    <t>Databases</t>
  </si>
  <si>
    <t>Newspaper</t>
  </si>
  <si>
    <t>Report</t>
  </si>
  <si>
    <t>Websites</t>
  </si>
  <si>
    <t>PDF - report; PDF - newspaper</t>
  </si>
  <si>
    <t>EM-Track; ICA; http://www.bom.gov.au/nsw/sevwx/0607summ.shtml</t>
  </si>
  <si>
    <t xml:space="preserve">Sydney </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</si>
  <si>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</si>
  <si>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</si>
  <si>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</si>
  <si>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</si>
  <si>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EM-Track; http://home.iprimus.com.au/foo7/firesum.html; PDF - newspaper article</t>
  </si>
  <si>
    <t>Cyclone Daisy</t>
  </si>
  <si>
    <t>EM-DAT; PDF - newspaper; http://www.bom.gov.au/cyclone/history/david.shtml</t>
  </si>
  <si>
    <t>EM-DAT; ICA; wiki; PDF - newspaper</t>
  </si>
  <si>
    <t>EM-Track; EM-DAT; wiki;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</si>
  <si>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</si>
  <si>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</si>
  <si>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</si>
  <si>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</si>
  <si>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</si>
  <si>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</si>
  <si>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</si>
  <si>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</si>
  <si>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</si>
  <si>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</si>
  <si>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Southern QLD</t>
  </si>
  <si>
    <t>EM-DAT</t>
  </si>
  <si>
    <t>EM-Track; http://www.theleader.com.au/story/1234238/heat-stirs-memory-of-tragic-bushfires/; ellis kanowski and whelan (2004)</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</si>
  <si>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</si>
  <si>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</si>
  <si>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</si>
  <si>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</si>
  <si>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</si>
  <si>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</si>
  <si>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</si>
  <si>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</si>
  <si>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</si>
  <si>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</si>
  <si>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</si>
  <si>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</si>
  <si>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</si>
  <si>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</si>
  <si>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</si>
  <si>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</si>
  <si>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</si>
  <si>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</si>
  <si>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</si>
  <si>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</si>
  <si>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wiki</t>
  </si>
  <si>
    <t>EM-TRACK; wiki; Stormwater drainage study</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</si>
  <si>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</si>
  <si>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</si>
  <si>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</si>
  <si>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</si>
  <si>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</si>
  <si>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</si>
  <si>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</si>
  <si>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</si>
  <si>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</si>
  <si>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</si>
  <si>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</si>
  <si>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</si>
  <si>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</si>
  <si>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</si>
  <si>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</si>
  <si>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</si>
  <si>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</si>
  <si>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EM-DAT; PDF - newspaper; Gordon (1999)</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</si>
  <si>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</si>
  <si>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</si>
  <si>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</si>
  <si>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</si>
  <si>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</si>
  <si>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</si>
  <si>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</si>
  <si>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</si>
  <si>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</si>
  <si>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</si>
  <si>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</si>
  <si>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</si>
  <si>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</si>
  <si>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</si>
  <si>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</si>
  <si>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</si>
  <si>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</si>
  <si>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</si>
  <si>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</si>
  <si>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</si>
  <si>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</si>
  <si>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</si>
  <si>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</si>
  <si>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</si>
  <si>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ICA; wiki; http://www.fire.nsw.gov.au/page.php?id=475; PDF - journal; http://news.bbc.co.uk/2/hi/asia-pacific/1732047.stm; EM-Track; EM-DAT</t>
  </si>
  <si>
    <t>Severe Storm/flood - Sydney and Region 2001</t>
  </si>
  <si>
    <t>wiki; ICA; http://www.bom.gov.au/nsw/sevwx/0102summ.shtml; Schuster et al.,2005; PDF - newspaper; EM-Track;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</si>
  <si>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</si>
  <si>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</si>
  <si>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</si>
  <si>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</si>
  <si>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</si>
  <si>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</si>
  <si>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</si>
  <si>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</si>
  <si>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</si>
  <si>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</si>
  <si>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Darwin</t>
  </si>
  <si>
    <t>Dubbo, Young, Bathurst &amp; Southern Sydney</t>
  </si>
  <si>
    <t>Whim Creek, Roeburne</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</si>
  <si>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</si>
  <si>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Australian Captitol Territory; New South Wales</t>
  </si>
  <si>
    <t>ACT, Gouldburn,Yass, Mittagong, New South Wales</t>
  </si>
  <si>
    <t>EM-DAT; newspaper; http://www.firebreak.com.au/1979fire.html; http://www.firebreak.com.au/jeff_cutting-bushfires.html</t>
  </si>
  <si>
    <t>EM-DAT; http://www.bom.gov.au/qld/flood/fld_history/brisbane_history.shtml</t>
  </si>
  <si>
    <t>Pearman (1988); Callaghan and Butler (2011); EM-DAT</t>
  </si>
  <si>
    <t>EM-DAT (36 deaths?); EM-Track; ICA; Rasuly (1996); Riley et al., (1986); Colquhoun et al., (1985); Urban flooding conference (1985); http://www.bom.gov.au/nsw/sevwx/8089summ.shtml ($132mil)</t>
  </si>
  <si>
    <t>ICA; wiki; EM-DAT (6 deaths); ellis kanowski and whelan (2004); Pearman (1988)</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</si>
  <si>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</si>
  <si>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</si>
  <si>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</si>
  <si>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</si>
  <si>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</si>
  <si>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</si>
  <si>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</si>
  <si>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</si>
  <si>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</si>
  <si>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 wiki</t>
  </si>
  <si>
    <t>wiki; ICA; EM-Track; EM-DAT; http://australiasevereweather.com/storm_news/2001/media/expressexaminer2001012409.jpg; http://www.bom.gov.au/nsw/sevwx/0001summ.shtml</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</si>
  <si>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</si>
  <si>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</si>
  <si>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EM-Track; EM-DAT; wiki; ICA; http://www.abc.net.au/news/2004-01-24/se-queensland-recovers-after-severe-storm/124700</t>
  </si>
  <si>
    <t>SEQ; NE NSW</t>
  </si>
  <si>
    <t>EM-DAT; newspaper</t>
  </si>
  <si>
    <t>wiki; ICA; EM-DAT; EM-Track; http://www.cfs.sa.gov.au/site/about/history/bushfire_history.jsp</t>
  </si>
  <si>
    <t>wiki; EM-Track; EM-DAT; bushfire education report; AIC report; ICA; http://www.depi.vic.gov.au/fire-and-emergencies/fighting-and-managing-fire/bushfire-history</t>
  </si>
  <si>
    <t>EM-Track; EM-DAT; ICA; bushfire education; http://search.slv.vic.gov.au/primo_library/libweb/action/dlDisplay.do?vid=MAIN&amp;reset_config=true&amp;docId=SLV_VOYAGER1917006 *retireve in vic!*</t>
  </si>
  <si>
    <t>Northern New South Wales SE QLD</t>
  </si>
  <si>
    <t>Victoria; South Australia; New South Wales; Tasmania</t>
  </si>
  <si>
    <t>EM-DAT; Report; Narin and Fawcett (2013); Nitchske et al., 2010; Langlois et al., 2013; Narin and Fawcett (2013)</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</si>
  <si>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</si>
  <si>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</si>
  <si>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</si>
  <si>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</si>
  <si>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</si>
  <si>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</si>
  <si>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</si>
  <si>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</si>
  <si>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</si>
  <si>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</si>
  <si>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</si>
  <si>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wiki; BOM - PDF; Yeo (2002); King and JCU (1998); EM-Track; ICA</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</si>
  <si>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</si>
  <si>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</si>
  <si>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</si>
  <si>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</si>
  <si>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</si>
  <si>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</si>
  <si>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</si>
  <si>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t>
  </si>
  <si>
    <t>EM-Track; ICA; http://www.smh.com.au/national/midnorth-coast-floods-leave-thousands-stranded-20090331-9i9g.html</t>
  </si>
  <si>
    <t>EM-Track; ICA; *Get info from JH* ; EM-DAT</t>
  </si>
  <si>
    <t>EM-Track; ICA; http://www.theaustralian.com.au/archive/news/wild-windstorms-roll-across-south/story-e6frg6of-1111115959594</t>
  </si>
  <si>
    <t>EM-Track; EM-DAT; http://www.ses-wa.asn.au/node/1023; http://www.abc.net.au/news/2011-07-01/kimberley-flood-repair-bill-tops-130m/2779106</t>
  </si>
  <si>
    <t>EM-Track; ICA; BoM report; http://en.wikipedia.org/wiki/Severe_storms_in_Australia#25_December_2011; http://www.theaustralian.com.au/news/nation/melbourne-cleans-up-after-wild-christmas-day-storms/story-e6frg6nf-1226230499080?nk=3d978b8e97988191e94b7d73b461d4d2</t>
  </si>
  <si>
    <t>New South Wales and ACT</t>
  </si>
  <si>
    <t>SES annual report; Flood review; Flood recovery; EM-Track; PDF newspaper</t>
  </si>
  <si>
    <t>EM-Track; EM-DAT; ICA; wiki (refs)</t>
  </si>
  <si>
    <t xml:space="preserve">wiki (refs); ICA - estimated cost; NSW RFS report; EM Track </t>
  </si>
  <si>
    <t>ICA *same as Oswald?*</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</si>
  <si>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</si>
  <si>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wiki; PDF - newspaper; Engineering and Water Supply Dept (1983) *only availble at SA library and they wont release*; EM-DAT</t>
  </si>
  <si>
    <t>EM-Track; ICA; wiki (refs); GNDR flood report; BoM special report; PDF newspaper; flood warnings report</t>
  </si>
  <si>
    <t>Estimated clean-up costs</t>
  </si>
  <si>
    <t>Grampiens National Park</t>
  </si>
  <si>
    <t>Public Infrastructure Damaged</t>
  </si>
  <si>
    <t>Public Infrastructure Destroyed</t>
  </si>
  <si>
    <t>Private infrastructure Damaged</t>
  </si>
  <si>
    <t>Private infrastructure Destroyed</t>
  </si>
  <si>
    <t>Commercial buildings damaged</t>
  </si>
  <si>
    <t>Commercial buildings destroyed</t>
  </si>
  <si>
    <t>Private buildings damaged</t>
  </si>
  <si>
    <t>Private buildings destroyed</t>
  </si>
  <si>
    <t>Public building damaged</t>
  </si>
  <si>
    <t>Public building destroyed</t>
  </si>
  <si>
    <t>Public land</t>
  </si>
  <si>
    <t>Private land</t>
  </si>
  <si>
    <t>wiki; ICA; http://www.theage.com.au/issues/bushfires/; PDF impact on streamflow; Bibliography (list of all references); Gangemi et al., RMIT report (hard copy)</t>
  </si>
  <si>
    <t>Minor</t>
  </si>
  <si>
    <t>Severe</t>
  </si>
  <si>
    <t>ICA; EM-DAT; wiki; PDF - newspaper; Berz, 1988</t>
  </si>
  <si>
    <t>EM-Track; EM-DAT; ICA; Report; http://home.iprimus.com.au/foo7/firestas.html; Peele, 1988</t>
  </si>
  <si>
    <t>Dexter (1969); PDF - newspaper; BoM report; Peele (1988)</t>
  </si>
  <si>
    <t>EM-Track; wiki; EM-DAT; ICA; PDF - BoM; http://www.bom.gov.au/cyclone/history/ada.shtml; Peele 1988</t>
  </si>
  <si>
    <t>EM-Track; Miller (2010); Peele 1988</t>
  </si>
  <si>
    <t>EM-Track; ICA; PDF - newspaper; Speer and Geerts (1993); Peele 1988</t>
  </si>
  <si>
    <t>wiki; EM-Track; Dept of Interior report *requested 01-07*</t>
  </si>
  <si>
    <t>EM-Track; ICA; Pearman (1988); EM-DAT; Joy and Porter (1988); BoM (1987); Smith et al., (1990)</t>
  </si>
  <si>
    <t>EM-DAT; BoM report; PDF-newspaper; http://hardenup.org/be-aware/weather-events/events/1980-1989/cyclone-charlie.aspx</t>
  </si>
  <si>
    <t>ICA; EM-TRACK; EM-DAT; SES DOC; Keys SES report; http://www.bom.gov.au/nsw/sevwx/18mar90.shtml; Andrews and Blong (1997); http://en.wikipedia.org/wiki/User:Daniel/Sandbox/1990_Sydney_hailstorm; PDF-NSW state storm plan page B-2; Rasuli 1996 - thesis</t>
  </si>
  <si>
    <t>ICA; EM-TRACK; EM-DAT; SES DOC; PDF-NSW storms page B-3; Rasuly 1996 - thesis; Spark and Casinader (1995); Keys SES doc</t>
  </si>
  <si>
    <t>ICA; EM-Track; EM-DAT; Keys SES doc</t>
  </si>
  <si>
    <t>ICA; EM-DAT (reports 6 deaths); wiki; PDF - newspaper; EM-Track</t>
  </si>
  <si>
    <t>ICA; EM-DAT; http://www.bom.gov.au/nsw/sevwx/9000summ.shtml; NSW state storm plan (page B-4); EM-Track; Keys SES doc</t>
  </si>
  <si>
    <t xml:space="preserve">EM-Track; ICA; http://www.bom.gov.au/nsw/sevwx/9000summ.shtml; </t>
  </si>
  <si>
    <t>ICA; EM-DAT (FLOOD); NSW state storm plan (page B-4); Speer and Leslie (1998); Keys SES doc; EM-Track; http://www.smh.com.au/national/midnorth-coast-floods-leave-thousands-stranded-20090331-9i9g.html</t>
  </si>
  <si>
    <t>EM-DAT; http://www.bom.gov.au/nsw/sevwx/9000summ.shtml; NSW state storm plan (page B-5); EM-Track; Keys SES Doc</t>
  </si>
  <si>
    <t>ICA; wiki; Keys SES Doc</t>
  </si>
  <si>
    <t>EM-DAT; ICA; Yeo (2002); PDF-newspaper; NSW storms pg B-6; Evans and Bewick (2001); EM-Track; Reinfields et al., (2001); Keys SES Doc *same event and longer period, more deaths in EM-DAT**</t>
  </si>
  <si>
    <t>EM-DAT; Henri (1999); EM-Track; wiki; ICA; Keys (2000); BoM; Henri (insurance perspective); Davis (vistorian experience); NSW storms; Schuster et al., 2005; Yeo et al., (2000); Keys SES doc</t>
  </si>
  <si>
    <t>ICA; harden-up; BoM; Barr 1972 *requested 01-07*; Peele 1988</t>
  </si>
  <si>
    <t>ICA; Peele (1988); PDF newspaper; Report on damage to Tobacco</t>
  </si>
  <si>
    <t>VIC flood</t>
  </si>
  <si>
    <t>EM-DAT; EM-Track; ICA; PDF - newspaper; Rasuli (1996); Armstrong and Colquhoun (1976); Peele 1975</t>
  </si>
  <si>
    <t>EM-Track; ICA; EM-DAT; PDF - newspaper; Peele 1988</t>
  </si>
  <si>
    <t>EM-DAT; PDF - newspaper; PDF - BoM; Peele, 1988; ICA; http://hardenup.org/be-aware/weather-events/events/1970-1979/cyclone-beth-1976-02-22.aspx</t>
  </si>
  <si>
    <t>EM-DAT; Plukkss, BoM (1979); wiki; PDF - newspaper; Peele 1988</t>
  </si>
  <si>
    <t>EM-DAT; Callaghan - cyclone impacts gulf; http://www.bom.gov.au/cyclone/nt/Ted.shtml; Peele 1988</t>
  </si>
  <si>
    <t>EM-Track; EM-DAT; ICA; wiki; PDF - newspaper; Peele 1988</t>
  </si>
  <si>
    <t>EM-DAT; ICA; wiki; PDF - newspaper; Peele 1988</t>
  </si>
  <si>
    <t>EM-DAT; ICA; wiki; Weeks (2007); Peele 1988</t>
  </si>
  <si>
    <t>EM-Track; EM-DAT; ICA; Weeks (2007); Peele 1988</t>
  </si>
  <si>
    <t>wiki; ICA; EM-DAT; Weeks (2007); Peele 1988</t>
  </si>
  <si>
    <t>EM-Track; EM-DAT; ICA; McCready and Hanstrum (1995); Peele, 1988; http://www.bom.gov.au/cyclone/history/wa/alby.shtml; http://www.abc.net.au/local/stories/2008/04/01/2205348.htm; PDF - newspaper</t>
  </si>
  <si>
    <t>wiki; EM-DAT; ICA; PDF - newspaper; Peele 1988</t>
  </si>
  <si>
    <t>Agriculture/Farms Unit</t>
  </si>
  <si>
    <t>Agriculture/Farms $</t>
  </si>
  <si>
    <t>Crops Unit</t>
  </si>
  <si>
    <t>Crops $</t>
  </si>
  <si>
    <t>Livestock Unit</t>
  </si>
  <si>
    <t>Livestock $</t>
  </si>
  <si>
    <t>Public vehicles damaged</t>
  </si>
  <si>
    <t>Private vehicle damaged</t>
  </si>
  <si>
    <t>Public vehicles destroyed</t>
  </si>
  <si>
    <t>Ecosystem services</t>
  </si>
  <si>
    <t>Private vehicle destroyed</t>
  </si>
  <si>
    <t>Definition</t>
  </si>
  <si>
    <t>Data dictionary</t>
  </si>
  <si>
    <t>Example</t>
  </si>
  <si>
    <t>defintion of damaged and destroyed</t>
  </si>
  <si>
    <t xml:space="preserve">EM-Track; ICA; EM-DAT; Peele 1988; Rasuli (1996) - thesis; wiki; http://www.bom.gov.au/nsw/sevwx/7079summ.shtml; Morgan and BoM (1979) </t>
  </si>
  <si>
    <t>Towns/Cities</t>
  </si>
  <si>
    <t>Hamilton; Bothwell; Derwent Valley; Huon Valley; Mount Wellington; Derwent; Hobart</t>
  </si>
  <si>
    <t>Sandy Cape; Rockhampton; Grafton; Bundaberg; Maryborough; Sunshine Coast; Gold Coast; Emu Park; Yeppoon; Bargara; Burnett Heads; Noosa; Tweed Heads</t>
  </si>
  <si>
    <t>Brisbane; Gold Coast; Malveena</t>
  </si>
  <si>
    <t>PDF - newspaper; http://hardenup.org/be-aware/weather-events/events/1960-1969/cyclone-dinah-1967-01-30.aspx; http://forum.weatherzone.com.au/ubbthreads.php/topics/254893/Cyclone_Dinah_Details_1967; http://www.bom.gov.au/cyclone/history/eastern.shtml</t>
  </si>
  <si>
    <t xml:space="preserve">Mareeba; Eacham; Millaa Millaa; Babinda; Flying Fish Point; Innisfail; Etty Bay; East Palmerston; Silkwood; Kurrimine Beach; El Arish; Bingil Bay; Mission Beach; South Mission Beach; Jappoonvale </t>
  </si>
  <si>
    <t>Severe erosion</t>
  </si>
  <si>
    <t>deaths only, no cost</t>
  </si>
  <si>
    <t>Lake Eyre</t>
  </si>
  <si>
    <t>Ingham; Ipswitch; Brisbane; Numinbah Valley; Gold Coast; Moreton; Gympie</t>
  </si>
  <si>
    <t>1000's</t>
  </si>
  <si>
    <t>PDF - report; newspaper article; QLD flood history; Ballamy 1999</t>
  </si>
  <si>
    <t>BoM - report; http://www.bom.gov.au/cyclone/history/otto.shtml; wiki; Cameron 1981; HardenUp flood history; Gov doc</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</si>
  <si>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</si>
  <si>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</si>
  <si>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</si>
  <si>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Severe Storm Hail</t>
  </si>
  <si>
    <t>ICA; wiki; Callaghan and Butler (2011); Peele, 1988; PDF newspaper</t>
  </si>
  <si>
    <t>Meckering; York; Northam; Perth</t>
  </si>
  <si>
    <t xml:space="preserve">Valley Heights; Warrimoo; Blaxland; Emu Plains; Woolongong; Castlereagh </t>
  </si>
  <si>
    <t>EM-Track[14]; http://warangers.asn.au/rangers/fire-control/; Linacre and Hobbs (1977) *collect*;EM-DAT [12]; PDF - bushfire history [14]; http://www.rfs.nsw.gov.au/dsp_content.cfm?cat_id=1180 ; http://www.winmaleerfs.com.au/WinmaleeRFB_history.html</t>
  </si>
  <si>
    <t>Blue Mountains; Illawarra</t>
  </si>
  <si>
    <t>Lara; Daylesford; Dulgana; Yea; Darraweit; Kangaroo Flat; Korongvale</t>
  </si>
  <si>
    <t>Whitsundays; Airlie Beach; Hayman; Daydream; Long; South Molle; Hook Islands; Cannonvale; Proserpine; Calen; Shute Harbour; Bowen; Mackay</t>
  </si>
  <si>
    <t>Deloraine</t>
  </si>
  <si>
    <t>Latrobe Region</t>
  </si>
  <si>
    <t>South Coast QLD</t>
  </si>
  <si>
    <t>Dora; Redcliffe</t>
  </si>
  <si>
    <t>Cyclone Althea and floods</t>
  </si>
  <si>
    <t>Townsville; Toolakea; Cooktown; Charleville; Adavale; Longreach; Ayr;</t>
  </si>
  <si>
    <t>Victoria; New South Wales; Queensland</t>
  </si>
  <si>
    <t>Gippsland; Northern NSW; Southern QLD</t>
  </si>
  <si>
    <t>wiki; ICA; PDF - newspaper; Peele 1988; http://www.abc.net.au/local/stories/2011/03/29/3176922.htm; wiki, PDF - newspaper; EM-DAT - reports 27 deaths - different costs reported from different states but all affected by the same system</t>
  </si>
  <si>
    <t>Cyclone Emily and floods</t>
  </si>
  <si>
    <t>Kingaroy; Brisbane; Gladstone</t>
  </si>
  <si>
    <t xml:space="preserve">EM-Track; wiki; Peele 1988; http://www.australiangeographic.com.au/journal/timeline-australias-worst-cyclones.htm; PDF newspaper; HardenUp report; </t>
  </si>
  <si>
    <t>EM-Track; EM-DAT; ICA; wiki; PDF - newspaper; Peele 1988; http://www.bom.gov.au/cyclone/history/althea.shtml; Hopley 1974; Oliver 1971 - many differing costs</t>
  </si>
  <si>
    <t>Severe coastal erosion</t>
  </si>
  <si>
    <t>SE QLD</t>
  </si>
  <si>
    <t>Brisbane; Gold Coast; Sunshine Coast</t>
  </si>
  <si>
    <t>Port Headland</t>
  </si>
  <si>
    <t>PDF - BoM; http://www.bom.gov.au/cyclone/history/kerry73.shtml; 2 other cyclones?</t>
  </si>
  <si>
    <t>Picton Earthquake</t>
  </si>
  <si>
    <t>Cooktown; Carins; Townsville</t>
  </si>
  <si>
    <t>Flood from Cyclone Madge, Leah, Bella</t>
  </si>
  <si>
    <t>EM-Track; EM-DAT; ICA; http://www.bom.gov.au/qld/flood/fld_history/floodsum_1970.shtml; Peele 1988 - Look up cyclones</t>
  </si>
  <si>
    <t>Adelaide; Melbourne</t>
  </si>
  <si>
    <t xml:space="preserve">Kerang; Shepparton; Broken Creek; Wodonga; Benjeroop; </t>
  </si>
  <si>
    <t>Queensland;New South Wales;South Australia;Victoria</t>
  </si>
  <si>
    <t>EM-Track; EM-DAT; ICA; wiki; Peele 1988; Walker 2009; Leichester and Reardon 1984; Murphey 1975</t>
  </si>
  <si>
    <t>wiki; Oliver &amp; Walker (1979); http://www.bom.gov.au/cyclone/history/kerry79.shtml; PDF - newsaper; Sheets and Holland (1981); Granger et al., (from comm risks in Mackay)</t>
  </si>
  <si>
    <t>ICA; EM-DAT; http://hardenup.org/be-aware/weather-events/events/1990-1999/cyclone-joy.aspx; PDF - newspaper; Granger et al., (from Comm risks in Mackay) *SEPARATE EVENT TO FLOOD?**</t>
  </si>
  <si>
    <t>Carnavon; Geraldton; Carnamah; Ballidu; Hamelin Pool; Mingenew; Northampton</t>
  </si>
  <si>
    <t>Oliver (1979); http://www.bom.gov.au/cyclone/history/peter.shtml; http://www.bom.gov.au/cyclone/history/gretel.shtml</t>
  </si>
  <si>
    <t xml:space="preserve">Tulley; Cooktown; Cairns; Atherton; Herberton; </t>
  </si>
  <si>
    <t>Mackay; Airlie Beach; Ayr; St. Lawrence; Brampton Island</t>
  </si>
  <si>
    <t>N WA</t>
  </si>
  <si>
    <t>Sunshine; Gold Coast; Brisbane; Jindalee</t>
  </si>
  <si>
    <t>Sale</t>
  </si>
  <si>
    <t>EM-DAT; newspaper; Bradbury (1978); Historical flood report; prime minister statement</t>
  </si>
  <si>
    <t>ICA; EM-DAT; http://hardenup.org/be-aware/weather-events/events/1990-1999/flood-(1996-05-06b).aspx; Moss (1998); BoM reports; EM-Track</t>
  </si>
  <si>
    <t>Warwick; Dalby; Maryborough; Gold Coast; Cambooya; Killarney; Laidley; Logan City</t>
  </si>
  <si>
    <t>Northern VIC</t>
  </si>
  <si>
    <t>EM-DAT [14]; EM-Track [13]; ICA; van den Honert (2011) [16]; Peele, 1988; http://www.bom.gov.au/qld/flood/fld_history/brisbane_history.shtml [14]; http://hardenup.org/be-aware/weather-events/events/1970-1979/cyclone-wanda-1974-01-24.aspx [16]; http://www.australiangeographic.com.au/journal/the-worst-floods-in-australian-history.htm [14]; PDF newspaper [15] *still unsure as to whether these are seperate events*</t>
  </si>
  <si>
    <t>Cyclone Zoe and flood</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</si>
  <si>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</si>
  <si>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EM-Track [75]; em-dat; ICA; Valent (1984) [72]; McKay 1983; Berz, 1988; ABS yearbook 2004</t>
  </si>
  <si>
    <t>Mt. Kosciuszko</t>
  </si>
  <si>
    <t>Sydney, Illawarra Mid-north Coast and South Coast</t>
  </si>
  <si>
    <t>Sydney; Wollongong</t>
  </si>
  <si>
    <t>EM-DAT; wiki; EM-Track; HardenUp report; http://www.bom.gov.au/info/cyclone/steve/steve_impacts.shtml; Broom et al., 2000; http://forum.weatherzone.com.au/ubbthreads.php?ubb=showflat&amp;Number=838767; PDF - newspaper</t>
  </si>
  <si>
    <t>Cairns; Mareeba</t>
  </si>
  <si>
    <t xml:space="preserve">ICA; http://en.wikipedia.org/wiki/Cyclone_Sam - 167; EM-DAT </t>
  </si>
  <si>
    <t>Port Headland; Bidyadanga</t>
  </si>
  <si>
    <t xml:space="preserve">Townsville; Bambaroo; Crystal Creek; </t>
  </si>
  <si>
    <t>Broome; Derby; Port Headland; Fitzroy Crossing; Kununurra; Cape Villaret</t>
  </si>
  <si>
    <t>Ingham; Cairns</t>
  </si>
  <si>
    <t>EM-DAT; Keys 2001; http://www.heatisonline.org/contentserver/objecthandlers/index.cfm?ID=3574&amp;method=full; PDF newspaper</t>
  </si>
  <si>
    <t>Berrigan; Corowa; Deniliquin; Tamworth; Woolomin; Wallabadah; Quirindi; Nundle; Tamworth; Gunnedah; Narrabri; Ashford; Yetman</t>
  </si>
  <si>
    <t>N NSW</t>
  </si>
  <si>
    <t>South-East Queensland; NSW, VIC, SA</t>
  </si>
  <si>
    <t>Adelaide; Melbourne; Sydney; Brisbane</t>
  </si>
  <si>
    <t>Kalkarindji; Daguragu; Mistake Creek; Pigeon Hole; Pilbara</t>
  </si>
  <si>
    <t>Brisbane; Sunshine Coast; Brisbane</t>
  </si>
  <si>
    <t>Sydney; Shoalhaven; Illawarra</t>
  </si>
  <si>
    <t>Casino</t>
  </si>
  <si>
    <t>New South Wales; Queensland; Northern Territory; South Australia; Western Australia</t>
  </si>
  <si>
    <t>Thargomindah; Bulloo Shire; Boulia; Urandangie; McKinlay Shire; Bourke; Balranald; Cobar Shire; Moolah; Corinya; Kalgoorlie; Barkly Tableland; Victoria River district</t>
  </si>
  <si>
    <t>EM-Track; PDF - newspapers; http://www.rfs.nsw.gov.au/dsp_content.cfm?cat_id=1180; http://www.coagbushfireenquiry.gov.au/findings.htm - appendix D; *these fire were really extensive, surely they cost more than $5mil*</t>
  </si>
  <si>
    <t>Dampier; Port Headland</t>
  </si>
  <si>
    <t>Port Headland; Marandoo</t>
  </si>
  <si>
    <t>wiki; EM-DAT; EM-Track; PDF newspaper; ICA; Peele 1988; http://www.bom.gov.au/cyclone/history/wa/joan.shtml</t>
  </si>
  <si>
    <t>Echuca; Wangaratta; One Mile Creek; Shepparton; Melbourne; Wodonga; Seymore; Myrtleford; Keilor</t>
  </si>
  <si>
    <t>Brisbane; Tweed Heads; Lismore</t>
  </si>
  <si>
    <t>ICA; Peele 1988; http://www.bom.gov.au/cyclone/history/zoe.shtml; Smith 1981 - lismore flooding (see for details of costs) *report requested 30-06*</t>
  </si>
  <si>
    <t>Bundaberg; Maryborough; Gladstone; Coolangatta; Double Island Point</t>
  </si>
  <si>
    <t>Karumba; Mornington; Burketown</t>
  </si>
  <si>
    <t>ICA; PDF - newspaper; EM-Track; wiki</t>
  </si>
  <si>
    <t>PDF newspaper; EM-Track</t>
  </si>
  <si>
    <t>EM-DAT; wiki; PDF - newspaper; Oates (2000); EM-Track; http://news.bbc.co.uk/2/hi/asia-pacific/565671.stm; Reardon et al., 1999; ICA</t>
  </si>
  <si>
    <t>ICA; EM-Track; wiki; PDF - newspaper</t>
  </si>
  <si>
    <t>ICA; BoM report; Newspaper *find*; Anderson-Berry 2000</t>
  </si>
  <si>
    <t>Grafton; Kempsy; Moree</t>
  </si>
  <si>
    <t>Pfstier (2002); ICA; wiki; newspaper; EM-DAT [3]; Keys 2001 - Floods NSW 00-01</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</si>
  <si>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</si>
  <si>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</si>
  <si>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</si>
  <si>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Keys 2001 - Floods NSW 00-01; PDF newspaper</t>
  </si>
  <si>
    <t>ICA; wiki; EM-Track; http://www.smh.com.au/articles/2002/10/08/1033538936550.html; http://www.smh.com.au/articles/2002/10/09/1034061213414.html; http://www.abc.net.au/lateline/stories/s696503.htm; EM-DAT[2]</t>
  </si>
  <si>
    <t>Grafton; Kingscliff; Lismore; Tweed Heads</t>
  </si>
  <si>
    <t>Cessnock, Blue Mountains, Hawkesbury and Penrith</t>
  </si>
  <si>
    <t>ICA; EM-DAT (flood and storm reported seperately); wiki; http://www.goauto.com.au/mellor/mellor.nsf/story2/3F2A2865F4BC000ECA257975001DB153; http://www.australianweathernews.com/news/2003/031203.SHTML; http://www.abc.net.au/news/2011-12-27/melbourne-storm-insurance/3748698; http://www.insuropedia.com/MelbourneStorms2003; Andrews and McNab - storm insurance costs; Baker et al., 2005</t>
  </si>
  <si>
    <t xml:space="preserve">EM-Track; BoM report - Monty; BoM report - Fay; http://hardenup.org/be-aware/weather-events/events/2000-2009/cyclone-%282%29.aspx; http://www.bom.gov.au/cyclone/history/evan.shtml; http://www.abc.net.au/site-archive/rural/breakfast/stories/s1059918.htm; </t>
  </si>
  <si>
    <t>wiki; http://www.bom.gov.au/nsw/sevwx/0405summ.shtml; EM-DAT; Callaghan (storms)</t>
  </si>
  <si>
    <t>EM-DAT [2]; pdf - newspaper</t>
  </si>
  <si>
    <t>EM-Track; EM-DAT; wiki; ICA; Munich Re report; HardenUp report; BoM report 1; BoM report 2;  http://hardenup.org/be-aware/weather-events/events/2000-2009/cyclone-larry-2006-03-21.aspx</t>
  </si>
  <si>
    <t>EM-Track; EM-DAT; ICA; Cyclone testing station report; http://www.bom.gov.au/cyclone/history/wa/george.shtml; PDF newspaper; FESA report</t>
  </si>
  <si>
    <t>EM-Track; ICA; EM VIC report; http://www.insuropedia.com/FloodsInGipplsand; http://www.disasterassist.gov.au/PreviousDisasters/StateandTerritories/Pages/VIC/Gippslandstormsandfloods(June2007).aspx; http://www.abc.net.au/news/2007-06-28/gippsland-floods-wreaking-havoc/83324</t>
  </si>
  <si>
    <t>EM-Track; EM-DAT; ICA; Cretikos et al., 2008; Jones 2013; Watson et al., 2008; flood report booklet; http://www.coastalwatch.com/surfing/2476/analysis-of-a-storm-june-2007; http://www.smh.com.au/news/national/winter-storm-bill-expected-to-reach-15b/2007/08/24/1187462523612.html</t>
  </si>
  <si>
    <t xml:space="preserve">EM-Track; ICA </t>
  </si>
  <si>
    <t>EM-Track; ICA; EM-DAT [1]; BoM report</t>
  </si>
  <si>
    <t>EM-Track; EM-DAT [2]; ICA; Apan et al., (2010); http://www.abc.net.au/local/stories/2008/02/20/2167581.htm</t>
  </si>
  <si>
    <t>EM-Track; EM-DAT; ICA; PDF - newspaper; QLD flood history; http://www.theage.com.au/national/woman-swept-to-her-death-by-floodwaters-20081120-6bs7.html [1]</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</si>
  <si>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</si>
  <si>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FESA report; PDF newspaper; http://www.theage.com.au/national/power-supply-may-have-sparked-toodyay-bushfire-20091230-ljr9.html</t>
  </si>
  <si>
    <t>EM-DAT; wiki (check for refs); BoM report</t>
  </si>
  <si>
    <t>EM-Track; PDF newspaper; BoM report</t>
  </si>
  <si>
    <t>EM-Track; EM-DAT; BoM special report; PDF newspaper; ICA</t>
  </si>
  <si>
    <t xml:space="preserve">EM-Track; BoM special report; SES annual report; ICA </t>
  </si>
  <si>
    <t xml:space="preserve">EM-Track; EM-DAT; ICA; BoM special report </t>
  </si>
  <si>
    <t>Geraldton; Dampier; Karratha; Lake Grace; Kulin; Kalburri; Onslow</t>
  </si>
  <si>
    <t xml:space="preserve">McBride 2012 -BoM report; Topp 2008 - mining productivity; http://en.wikipedia.org/wiki/Cyclone_Glenda (get refs); http://www.bloomberg.com/apps/news?pid=newsarchive&amp;sid=abwzkrF1MJ0E&amp;refer=australia; http://en.wikipedia.org/wiki/Cyclone_Clare; http://www.bom.gov.au/cyclone/history/wa/clare.shtml </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</si>
  <si>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</si>
  <si>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Column16</t>
  </si>
  <si>
    <t>ICA; EM-DAT; wiki</t>
  </si>
  <si>
    <t>Column17</t>
  </si>
  <si>
    <t>wiki [8]; PDF - newspaper [5]; em-track [4]; EM-DAT; Peele 1988</t>
  </si>
  <si>
    <t>Pearman 1988; http://www.bom.gov.au/nsw/sevwx/8089summ.shtml; PDF newspaper</t>
  </si>
  <si>
    <t>Peele 1988; http://www.bom.gov.au/tas/flood/flood_history/flood_history.shtml; PDF - newspaper</t>
  </si>
  <si>
    <t>Glenelg</t>
  </si>
  <si>
    <t>wiki; Bourman 2010; http://www.abc.net.au/news/2003-06-28/flood-mop-up-continues-in-glenelg/1877812; http://www.abc.net.au/stateline/sa/content/2003/s890164.htm</t>
  </si>
  <si>
    <t>Moree Plains Shire</t>
  </si>
  <si>
    <t>Cyclone John</t>
  </si>
  <si>
    <t>wiki; ICA; http://www.smh.com.au/specials/canberraablaze/; EM-DAT</t>
  </si>
  <si>
    <t xml:space="preserve"> </t>
  </si>
  <si>
    <t>More info?</t>
  </si>
  <si>
    <t>wiki; PDF - newspaper; Holcombe and Moynihan (1973); http://www.brisbanestorms.com/reports_041173.html; Callaghan report (HardenUp); Peele 1988</t>
  </si>
  <si>
    <t xml:space="preserve">PDF - newspaper; http://www.windworker.com.au/qldcyclones.htm; http://hardenup.org/be-aware/weather-events/events/1970-1979/cyclone-una.aspx; Hopley (1973) </t>
  </si>
  <si>
    <t>EM-Track; wiki; PDF - newspaper; Reeves (2010) pg 147; Narn and Fawcett (2013); Gentilli (1980)</t>
  </si>
  <si>
    <t>REV</t>
  </si>
  <si>
    <t>QLD</t>
  </si>
  <si>
    <t>NO</t>
  </si>
  <si>
    <t>S QLD</t>
  </si>
  <si>
    <t xml:space="preserve">Ingham </t>
  </si>
  <si>
    <t>JH</t>
  </si>
  <si>
    <t>TAS</t>
  </si>
  <si>
    <t>NSW</t>
  </si>
  <si>
    <t>ACT</t>
  </si>
  <si>
    <t>VIC</t>
  </si>
  <si>
    <t>HW</t>
  </si>
  <si>
    <t>WA</t>
  </si>
  <si>
    <t>SA</t>
  </si>
  <si>
    <t>INS</t>
  </si>
  <si>
    <t>$500000 from Salvos, $70000 from Franklins, 500 volunteers</t>
  </si>
  <si>
    <t>$27mil govnt</t>
  </si>
  <si>
    <t>http://en.wikipedia.org/wiki/Lachlan_River#cite_note-11</t>
  </si>
  <si>
    <t>Bin</t>
  </si>
  <si>
    <t>Frequency</t>
  </si>
  <si>
    <t>&gt;.95</t>
  </si>
  <si>
    <t>Flood or landslide?</t>
  </si>
  <si>
    <t>EM-Track [3]; ICA; EM-DAT [6]; wiki; PDF - newspaper; http://www.dartmouth.edu/~floods/Archives/1988sum.htm [3]; Report - Alice Springs flood mitigation dam [3]</t>
  </si>
  <si>
    <t>NT</t>
  </si>
  <si>
    <t>~10-15,000</t>
  </si>
  <si>
    <t>~1-2,000</t>
  </si>
  <si>
    <t>ICA; wiki; PDF - newspaper; Peele 1988; Forster et al., 1975</t>
  </si>
  <si>
    <t>detailed description of erosion in Forster 1975</t>
  </si>
  <si>
    <t>EM-Track; EM-DAT; ICA; Gordon and Lewis 1980 *requested 1-09*; http://www.australiangeographic.com.au/journal/australias-worst-earthquakes-top-10-most-devastating.htm; Peele 1988</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</si>
  <si>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</si>
  <si>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</si>
  <si>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</si>
  <si>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</si>
  <si>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</si>
  <si>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</si>
  <si>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</si>
  <si>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</si>
  <si>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Vehicle_Public_Damaged_Count</t>
  </si>
  <si>
    <t>Vehicle_Public_Damaged_Dollars</t>
  </si>
  <si>
    <t>Vehicle_Public_Destroyed_Count</t>
  </si>
  <si>
    <t>Vehicle_Public_Destroyed_Dollars</t>
  </si>
  <si>
    <t>Vehicle_Private_Damaged_Count</t>
  </si>
  <si>
    <t>Vehicle_Private_Damaged_Dollars</t>
  </si>
  <si>
    <t>Vehicle_Private_Destroyed_Count</t>
  </si>
  <si>
    <t>Vehicle_Private_Destroyed_Dollars</t>
  </si>
  <si>
    <t>Buildings_Public_Damaged_Count</t>
  </si>
  <si>
    <t>Buildings_Public_Damaged_Dollars</t>
  </si>
  <si>
    <t>Buildings_Public_Destroyed_Count</t>
  </si>
  <si>
    <t>Buildings_Public_Destroyed_Dollars</t>
  </si>
  <si>
    <t>Buildings_Private_Damaged_Count</t>
  </si>
  <si>
    <t>Buildings_Private_Damaged_Dollars</t>
  </si>
  <si>
    <t>Buildings_Private_Destroyed_Count</t>
  </si>
  <si>
    <t>Buildings_Private_Destroyed_Dollars</t>
  </si>
  <si>
    <t>Buildings_Commercial_Damaged_Count</t>
  </si>
  <si>
    <t>Buildings_Commercial_Damaged_Dollars</t>
  </si>
  <si>
    <t>Buildings_Commercial_Destroyed_Count</t>
  </si>
  <si>
    <t>Buildings_Commercial_Destroyed_Dollars</t>
  </si>
  <si>
    <t>Land_Public_Count</t>
  </si>
  <si>
    <t>Land_Public_Dollars</t>
  </si>
  <si>
    <t>Land_Private_Count</t>
  </si>
  <si>
    <t>Land_Private_Dollars</t>
  </si>
  <si>
    <t>Crops_Destroyed_Count</t>
  </si>
  <si>
    <t>Crops_Destroyed_Dollars</t>
  </si>
  <si>
    <t>Livestock_Destroyed_Count</t>
  </si>
  <si>
    <t>Livestock_Destroyed_Dollars</t>
  </si>
  <si>
    <t>Environmental_Count</t>
  </si>
  <si>
    <t>Environmental_Dollars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</si>
</sst>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quot;$&quot;#,##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
      <i/>
      <sz val="11"/>
      <color theme="1"/>
      <name val="Calibri"/>
      <family val="2"/>
      <scheme val="minor"/>
    </font>
    <font>
      <sz val="9"/>
      <color indexed="81"/>
      <name val="Tahoma"/>
      <charset val="1"/>
    </font>
    <font>
      <b/>
      <sz val="9"/>
      <color indexed="81"/>
      <name val="Tahoma"/>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00B050"/>
        <bgColor indexed="64"/>
      </patternFill>
    </fill>
    <fill>
      <patternFill patternType="solid">
        <fgColor rgb="FF33CC33"/>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style="medium">
        <color theme="1"/>
      </top>
      <bottom style="thin">
        <color indexed="64"/>
      </bottom>
      <diagonal/>
    </border>
    <border>
      <left/>
      <right/>
      <top style="medium">
        <color theme="1"/>
      </top>
      <bottom style="medium">
        <color indexed="64"/>
      </bottom>
      <diagonal/>
    </border>
    <border>
      <left/>
      <right/>
      <top/>
      <bottom style="medium">
        <color indexed="64"/>
      </bottom>
      <diagonal/>
    </border>
    <border>
      <left/>
      <right/>
      <top style="medium">
        <color indexed="64"/>
      </top>
      <bottom style="medium">
        <color indexed="64"/>
      </bottom>
      <diagonal/>
    </border>
    <border>
      <left/>
      <right/>
      <top/>
      <bottom style="medium">
        <color theme="1"/>
      </bottom>
      <diagonal/>
    </border>
    <border>
      <left/>
      <right/>
      <top style="medium">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74">
    <xf numFmtId="0" fontId="0" fillId="0" borderId="0" xfId="0"/>
    <xf numFmtId="0" fontId="0" fillId="0" borderId="0" xfId="0" applyNumberFormat="1"/>
    <xf numFmtId="164" fontId="0" fillId="0" borderId="0" xfId="0" applyNumberFormat="1"/>
    <xf numFmtId="14" fontId="0" fillId="0" borderId="0" xfId="0" applyNumberFormat="1"/>
    <xf numFmtId="0" fontId="0" fillId="0" borderId="0" xfId="0" applyFont="1"/>
    <xf numFmtId="0" fontId="0" fillId="0" borderId="0" xfId="0" applyFill="1"/>
    <xf numFmtId="14" fontId="0" fillId="0" borderId="0" xfId="0" applyNumberFormat="1"/>
    <xf numFmtId="1" fontId="0" fillId="0" borderId="0" xfId="44" applyNumberFormat="1" applyFont="1"/>
    <xf numFmtId="0" fontId="0" fillId="0" borderId="0" xfId="0" applyBorder="1"/>
    <xf numFmtId="14" fontId="0" fillId="0" borderId="0" xfId="0" applyNumberFormat="1"/>
    <xf numFmtId="14" fontId="0" fillId="0" borderId="0" xfId="0" applyNumberFormat="1"/>
    <xf numFmtId="17" fontId="0" fillId="0" borderId="0" xfId="0" applyNumberFormat="1"/>
    <xf numFmtId="0" fontId="19"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4" fontId="0" fillId="0" borderId="0" xfId="0" applyNumberFormat="1" applyFill="1"/>
    <xf numFmtId="0" fontId="0" fillId="0" borderId="0" xfId="0" applyAlignment="1">
      <alignment vertical="center"/>
    </xf>
    <xf numFmtId="0" fontId="22" fillId="0" borderId="0" xfId="0" applyFont="1"/>
    <xf numFmtId="0" fontId="0" fillId="0" borderId="0" xfId="0" applyNumberFormat="1" applyFill="1"/>
    <xf numFmtId="0" fontId="23" fillId="0" borderId="0" xfId="0" applyFont="1" applyAlignment="1">
      <alignment vertical="center" wrapText="1"/>
    </xf>
    <xf numFmtId="0" fontId="13" fillId="7" borderId="0" xfId="13" applyBorder="1"/>
    <xf numFmtId="0" fontId="13" fillId="33" borderId="0" xfId="0" applyFont="1" applyFill="1" applyBorder="1"/>
    <xf numFmtId="0" fontId="13" fillId="33" borderId="11" xfId="0" applyFont="1" applyFill="1" applyBorder="1"/>
    <xf numFmtId="0" fontId="13" fillId="33" borderId="13" xfId="0" applyFont="1" applyFill="1" applyBorder="1"/>
    <xf numFmtId="0" fontId="13" fillId="33" borderId="12" xfId="0" applyFont="1" applyFill="1" applyBorder="1"/>
    <xf numFmtId="0" fontId="13" fillId="33" borderId="14" xfId="0" applyFont="1" applyFill="1" applyBorder="1"/>
    <xf numFmtId="0" fontId="0" fillId="34" borderId="0" xfId="0" applyFill="1"/>
    <xf numFmtId="0" fontId="0" fillId="35" borderId="0" xfId="0" applyFill="1"/>
    <xf numFmtId="0" fontId="0" fillId="0" borderId="0" xfId="0" applyFill="1" applyAlignment="1">
      <alignment horizontal="right"/>
    </xf>
    <xf numFmtId="0" fontId="22" fillId="0" borderId="0" xfId="16" applyFont="1"/>
    <xf numFmtId="0" fontId="22" fillId="0" borderId="0" xfId="0" applyFont="1" applyFill="1"/>
    <xf numFmtId="14" fontId="22" fillId="0" borderId="0" xfId="0" applyNumberFormat="1" applyFont="1" applyFill="1"/>
    <xf numFmtId="0" fontId="0" fillId="0" borderId="0" xfId="0" applyAlignment="1"/>
    <xf numFmtId="0" fontId="0" fillId="36" borderId="15" xfId="0" applyFont="1" applyFill="1" applyBorder="1"/>
    <xf numFmtId="0" fontId="0" fillId="36" borderId="15" xfId="0" applyNumberFormat="1" applyFont="1" applyFill="1" applyBorder="1"/>
    <xf numFmtId="0" fontId="0" fillId="0" borderId="0" xfId="0" applyFill="1" applyBorder="1"/>
    <xf numFmtId="0" fontId="7" fillId="3" borderId="0" xfId="7" applyBorder="1"/>
    <xf numFmtId="0" fontId="22" fillId="0" borderId="0" xfId="0" applyFont="1" applyBorder="1"/>
    <xf numFmtId="0" fontId="22" fillId="0" borderId="0" xfId="0" applyFont="1" applyFill="1" applyBorder="1"/>
    <xf numFmtId="0" fontId="0" fillId="37" borderId="0" xfId="0" applyFill="1"/>
    <xf numFmtId="14" fontId="0" fillId="37" borderId="0" xfId="0" applyNumberFormat="1" applyFill="1"/>
    <xf numFmtId="0" fontId="0" fillId="37" borderId="0" xfId="0" applyFill="1" applyBorder="1"/>
    <xf numFmtId="0" fontId="0" fillId="37" borderId="0" xfId="0" applyNumberFormat="1" applyFill="1"/>
    <xf numFmtId="0" fontId="13" fillId="37" borderId="0" xfId="13" applyFill="1" applyBorder="1"/>
    <xf numFmtId="0" fontId="0" fillId="37" borderId="0" xfId="0" applyFill="1" applyBorder="1" applyAlignment="1">
      <alignment horizontal="left" indent="1"/>
    </xf>
    <xf numFmtId="0" fontId="13" fillId="0" borderId="0" xfId="13" applyFill="1" applyBorder="1"/>
    <xf numFmtId="0" fontId="22" fillId="0" borderId="0" xfId="13" applyFont="1" applyFill="1" applyBorder="1"/>
    <xf numFmtId="0" fontId="0" fillId="0" borderId="0" xfId="0" applyFill="1" applyBorder="1" applyAlignment="1"/>
    <xf numFmtId="0" fontId="0" fillId="0" borderId="13" xfId="0" applyFill="1" applyBorder="1" applyAlignment="1"/>
    <xf numFmtId="0" fontId="24" fillId="0" borderId="16" xfId="0" applyFont="1" applyFill="1" applyBorder="1" applyAlignment="1">
      <alignment horizontal="center"/>
    </xf>
    <xf numFmtId="0" fontId="0" fillId="0" borderId="0" xfId="0" applyNumberFormat="1" applyFill="1" applyBorder="1" applyAlignment="1"/>
    <xf numFmtId="1" fontId="0" fillId="0" borderId="0" xfId="0" applyNumberFormat="1"/>
    <xf numFmtId="1" fontId="0" fillId="0" borderId="0" xfId="0" applyNumberFormat="1" applyFill="1"/>
    <xf numFmtId="1" fontId="22" fillId="0" borderId="0" xfId="0" applyNumberFormat="1" applyFont="1" applyFill="1"/>
    <xf numFmtId="1" fontId="0" fillId="37" borderId="0" xfId="0" applyNumberFormat="1" applyFill="1"/>
    <xf numFmtId="1" fontId="0" fillId="0" borderId="0" xfId="43" applyNumberFormat="1" applyFont="1"/>
    <xf numFmtId="1" fontId="0" fillId="0" borderId="0" xfId="0" applyNumberFormat="1" applyFill="1" applyBorder="1"/>
    <xf numFmtId="1" fontId="0" fillId="0" borderId="0" xfId="43" applyNumberFormat="1" applyFont="1" applyFill="1"/>
    <xf numFmtId="1" fontId="13" fillId="7" borderId="7" xfId="13" applyNumberFormat="1" applyBorder="1"/>
    <xf numFmtId="1" fontId="0" fillId="0" borderId="0" xfId="0" applyNumberFormat="1" applyBorder="1"/>
    <xf numFmtId="1" fontId="0" fillId="37" borderId="0" xfId="43" applyNumberFormat="1" applyFont="1" applyFill="1"/>
    <xf numFmtId="1" fontId="13" fillId="7" borderId="0" xfId="13" applyNumberFormat="1" applyBorder="1"/>
    <xf numFmtId="1" fontId="0" fillId="0" borderId="0" xfId="43" applyNumberFormat="1" applyFont="1" applyBorder="1"/>
    <xf numFmtId="1" fontId="0" fillId="0" borderId="7" xfId="0" applyNumberFormat="1" applyBorder="1"/>
    <xf numFmtId="1" fontId="0" fillId="37" borderId="0" xfId="0" applyNumberFormat="1" applyFill="1" applyBorder="1"/>
    <xf numFmtId="0" fontId="0" fillId="0" borderId="0" xfId="0"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Sheet2!$B$1</c:f>
              <c:strCache>
                <c:ptCount val="1"/>
                <c:pt idx="0">
                  <c:v>Frequency</c:v>
                </c:pt>
              </c:strCache>
            </c:strRef>
          </c:tx>
          <c:invertIfNegative val="0"/>
          <c:cat>
            <c:strRef>
              <c:f>Sheet2!$A$2:$A$13</c:f>
              <c:strCache>
                <c:ptCount val="12"/>
                <c:pt idx="0">
                  <c:v>0.45</c:v>
                </c:pt>
                <c:pt idx="1">
                  <c:v>0.5</c:v>
                </c:pt>
                <c:pt idx="2">
                  <c:v>0.55</c:v>
                </c:pt>
                <c:pt idx="3">
                  <c:v>0.6</c:v>
                </c:pt>
                <c:pt idx="4">
                  <c:v>0.65</c:v>
                </c:pt>
                <c:pt idx="5">
                  <c:v>0.7</c:v>
                </c:pt>
                <c:pt idx="6">
                  <c:v>0.75</c:v>
                </c:pt>
                <c:pt idx="7">
                  <c:v>0.8</c:v>
                </c:pt>
                <c:pt idx="8">
                  <c:v>0.85</c:v>
                </c:pt>
                <c:pt idx="9">
                  <c:v>0.9</c:v>
                </c:pt>
                <c:pt idx="10">
                  <c:v>0.95</c:v>
                </c:pt>
                <c:pt idx="11">
                  <c:v>&gt;.95</c:v>
                </c:pt>
              </c:strCache>
            </c:strRef>
          </c:cat>
          <c:val>
            <c:numRef>
              <c:f>Sheet2!$B$2:$B$13</c:f>
              <c:numCache>
                <c:formatCode>General</c:formatCode>
                <c:ptCount val="12"/>
                <c:pt idx="0">
                  <c:v>1</c:v>
                </c:pt>
                <c:pt idx="1">
                  <c:v>0</c:v>
                </c:pt>
                <c:pt idx="2">
                  <c:v>1</c:v>
                </c:pt>
                <c:pt idx="3">
                  <c:v>0</c:v>
                </c:pt>
                <c:pt idx="4">
                  <c:v>3</c:v>
                </c:pt>
                <c:pt idx="5">
                  <c:v>7</c:v>
                </c:pt>
                <c:pt idx="6">
                  <c:v>7</c:v>
                </c:pt>
                <c:pt idx="7">
                  <c:v>15</c:v>
                </c:pt>
                <c:pt idx="8">
                  <c:v>25</c:v>
                </c:pt>
                <c:pt idx="9">
                  <c:v>51</c:v>
                </c:pt>
                <c:pt idx="10">
                  <c:v>54</c:v>
                </c:pt>
                <c:pt idx="11">
                  <c:v>154</c:v>
                </c:pt>
              </c:numCache>
            </c:numRef>
          </c:val>
        </c:ser>
        <c:dLbls>
          <c:showLegendKey val="0"/>
          <c:showVal val="0"/>
          <c:showCatName val="0"/>
          <c:showSerName val="0"/>
          <c:showPercent val="0"/>
          <c:showBubbleSize val="0"/>
        </c:dLbls>
        <c:gapWidth val="150"/>
        <c:axId val="256523712"/>
        <c:axId val="400248080"/>
      </c:barChart>
      <c:catAx>
        <c:axId val="256523712"/>
        <c:scaling>
          <c:orientation val="minMax"/>
        </c:scaling>
        <c:delete val="0"/>
        <c:axPos val="b"/>
        <c:numFmt formatCode="General" sourceLinked="0"/>
        <c:majorTickMark val="out"/>
        <c:minorTickMark val="none"/>
        <c:tickLblPos val="nextTo"/>
        <c:crossAx val="400248080"/>
        <c:crosses val="autoZero"/>
        <c:auto val="1"/>
        <c:lblAlgn val="ctr"/>
        <c:lblOffset val="100"/>
        <c:noMultiLvlLbl val="0"/>
      </c:catAx>
      <c:valAx>
        <c:axId val="400248080"/>
        <c:scaling>
          <c:orientation val="minMax"/>
        </c:scaling>
        <c:delete val="0"/>
        <c:axPos val="l"/>
        <c:majorGridlines/>
        <c:numFmt formatCode="General" sourceLinked="1"/>
        <c:majorTickMark val="out"/>
        <c:minorTickMark val="none"/>
        <c:tickLblPos val="nextTo"/>
        <c:crossAx val="256523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180975</xdr:rowOff>
    </xdr:from>
    <xdr:to>
      <xdr:col>10</xdr:col>
      <xdr:colOff>295275</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4" displayName="Table4" ref="A1:BS319" totalsRowShown="0">
  <autoFilter ref="A1:BS319"/>
  <sortState ref="A2:BA319">
    <sortCondition ref="I1:I319"/>
  </sortState>
  <tableColumns count="71">
    <tableColumn id="1" name="id"/>
    <tableColumn id="72" name="More info?"/>
    <tableColumn id="3" name="resourceType"/>
    <tableColumn id="4" name="title"/>
    <tableColumn id="5" name="description"/>
    <tableColumn id="6" name="startDate" dataDxfId="53"/>
    <tableColumn id="7" name="endDate" dataDxfId="52"/>
    <tableColumn id="10" name="Month"/>
    <tableColumn id="11" name="Year" dataDxfId="5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93" name="Column17" dataDxfId="50">
      <calculatedColumnFormula>Table4[[#This Row],[Report]]*$P$322+Table4[[#This Row],[Journals]]*$Q$322+Table4[[#This Row],[Databases]]*$R$322+Table4[[#This Row],[Websites]]*$S$322+Table4[[#This Row],[Newspaper]]*$T$322</calculatedColumnFormula>
    </tableColumn>
    <tableColumn id="92" name="Column16" dataDxfId="49">
      <calculatedColumnFormula>SUM(Table4[[#This Row],[Report]:[Websites]])</calculatedColumnFormula>
    </tableColumn>
    <tableColumn id="17" name="Evacuated" dataDxfId="48"/>
    <tableColumn id="18" name="Affected" dataDxfId="47"/>
    <tableColumn id="19" name="Homeless" dataDxfId="46"/>
    <tableColumn id="20" name="Injuries" dataDxfId="45"/>
    <tableColumn id="86" name="Minor" dataDxfId="44"/>
    <tableColumn id="85" name="Severe" dataDxfId="43"/>
    <tableColumn id="21" name="Deaths" dataDxfId="42"/>
    <tableColumn id="22" name="Insured Cost" dataDxfId="41"/>
    <tableColumn id="23" name="Reported cost" dataDxfId="40"/>
    <tableColumn id="25" name="Calls to SES" dataDxfId="39"/>
    <tableColumn id="68" name="Estimated clean-up costs" dataDxfId="38"/>
    <tableColumn id="73" name="Infrastructure_Public_Damaged_Count" dataDxfId="37"/>
    <tableColumn id="2" name="Infrastructure_Public_Damaged_Dollars" dataDxfId="36"/>
    <tableColumn id="78" name="Infrastructure_Public_Destroyed_Count" dataDxfId="35"/>
    <tableColumn id="24" name="Infrastructure_Public_Destroyed_Dollars" dataDxfId="34"/>
    <tableColumn id="74" name="Infrastructure_Private_Damaged_Count" dataDxfId="33"/>
    <tableColumn id="26" name="Infrastructure_Private_Damaged_Dollars" dataDxfId="32"/>
    <tableColumn id="79" name="Infrastructure_Private_Destroyed_Count" dataDxfId="31"/>
    <tableColumn id="27" name="Infrastructure_Private_Destroyed_Dollars" dataDxfId="30"/>
    <tableColumn id="88" name="Vehicle_Public_Damaged_Count" dataDxfId="29"/>
    <tableColumn id="29" name="Vehicle_Public_Damaged_Dollars" dataDxfId="28"/>
    <tableColumn id="89" name="Vehicle_Public_Destroyed_Count" dataDxfId="27"/>
    <tableColumn id="31" name="Vehicle_Public_Destroyed_Dollars" dataDxfId="26"/>
    <tableColumn id="90" name="Vehicle_Private_Damaged_Count" dataDxfId="25"/>
    <tableColumn id="32" name="Vehicle_Private_Damaged_Dollars" dataDxfId="24"/>
    <tableColumn id="91" name="Vehicle_Private_Destroyed_Count" dataDxfId="23"/>
    <tableColumn id="33" name="Vehicle_Private_Destroyed_Dollars" dataDxfId="22"/>
    <tableColumn id="75" name="Buildings_Public_Damaged_Count" dataDxfId="21"/>
    <tableColumn id="34" name="Buildings_Public_Damaged_Dollars" dataDxfId="20"/>
    <tableColumn id="80" name="Buildings_Public_Destroyed_Count" dataDxfId="19"/>
    <tableColumn id="35" name="Buildings_Public_Destroyed_Dollars" dataDxfId="18"/>
    <tableColumn id="76" name="Buildings_Private_Damaged_Count" dataDxfId="17"/>
    <tableColumn id="36" name="Buildings_Private_Damaged_Dollars" dataDxfId="16"/>
    <tableColumn id="81" name="Buildings_Private_Destroyed_Count" dataDxfId="15"/>
    <tableColumn id="37" name="Buildings_Private_Destroyed_Dollars" dataDxfId="14"/>
    <tableColumn id="77" name="Buildings_Commercial_Damaged_Count" dataDxfId="13"/>
    <tableColumn id="38" name="Buildings_Commercial_Damaged_Dollars" dataDxfId="12"/>
    <tableColumn id="82" name="Buildings_Commercial_Destroyed_Count" dataDxfId="11"/>
    <tableColumn id="39" name="Buildings_Commercial_Destroyed_Dollars" dataDxfId="10"/>
    <tableColumn id="83" name="Land_Public_Count" dataDxfId="9"/>
    <tableColumn id="40" name="Land_Public_Dollars" dataDxfId="8"/>
    <tableColumn id="84" name="Land_Private_Count" dataDxfId="7"/>
    <tableColumn id="41" name="Land_Private_Dollars" dataDxfId="6"/>
    <tableColumn id="42" name="Crops_Destroyed_Count" dataDxfId="5"/>
    <tableColumn id="44" name="Crops_Destroyed_Dollars" dataDxfId="4"/>
    <tableColumn id="43" name="Livestock_Destroyed_Count" dataDxfId="3"/>
    <tableColumn id="45" name="Livestock_Destroyed_Dollars" dataDxfId="2"/>
    <tableColumn id="46" name="Environmental_Count" dataDxfId="1"/>
    <tableColumn id="47" name="Environmental_Dollars"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emknowledge.gov.au/" TargetMode="External"/><Relationship Id="rId1"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E23" sqref="E23"/>
    </sheetView>
  </sheetViews>
  <sheetFormatPr defaultRowHeight="15" x14ac:dyDescent="0.25"/>
  <sheetData>
    <row r="1" spans="1:2" x14ac:dyDescent="0.25">
      <c r="A1" s="57" t="s">
        <v>1315</v>
      </c>
      <c r="B1" s="57" t="s">
        <v>1316</v>
      </c>
    </row>
    <row r="2" spans="1:2" x14ac:dyDescent="0.25">
      <c r="A2" s="58">
        <v>0.45</v>
      </c>
      <c r="B2" s="55">
        <v>1</v>
      </c>
    </row>
    <row r="3" spans="1:2" x14ac:dyDescent="0.25">
      <c r="A3" s="58">
        <v>0.5</v>
      </c>
      <c r="B3" s="55">
        <v>0</v>
      </c>
    </row>
    <row r="4" spans="1:2" x14ac:dyDescent="0.25">
      <c r="A4" s="58">
        <v>0.55000000000000004</v>
      </c>
      <c r="B4" s="55">
        <v>1</v>
      </c>
    </row>
    <row r="5" spans="1:2" x14ac:dyDescent="0.25">
      <c r="A5" s="58">
        <v>0.6</v>
      </c>
      <c r="B5" s="55">
        <v>0</v>
      </c>
    </row>
    <row r="6" spans="1:2" x14ac:dyDescent="0.25">
      <c r="A6" s="58">
        <v>0.65</v>
      </c>
      <c r="B6" s="55">
        <v>3</v>
      </c>
    </row>
    <row r="7" spans="1:2" x14ac:dyDescent="0.25">
      <c r="A7" s="58">
        <v>0.7</v>
      </c>
      <c r="B7" s="55">
        <v>7</v>
      </c>
    </row>
    <row r="8" spans="1:2" x14ac:dyDescent="0.25">
      <c r="A8" s="58">
        <v>0.75</v>
      </c>
      <c r="B8" s="55">
        <v>7</v>
      </c>
    </row>
    <row r="9" spans="1:2" x14ac:dyDescent="0.25">
      <c r="A9" s="58">
        <v>0.8</v>
      </c>
      <c r="B9" s="55">
        <v>15</v>
      </c>
    </row>
    <row r="10" spans="1:2" x14ac:dyDescent="0.25">
      <c r="A10" s="58">
        <v>0.85</v>
      </c>
      <c r="B10" s="55">
        <v>25</v>
      </c>
    </row>
    <row r="11" spans="1:2" x14ac:dyDescent="0.25">
      <c r="A11" s="58">
        <v>0.9</v>
      </c>
      <c r="B11" s="55">
        <v>51</v>
      </c>
    </row>
    <row r="12" spans="1:2" x14ac:dyDescent="0.25">
      <c r="A12" s="58">
        <v>0.95</v>
      </c>
      <c r="B12" s="55">
        <v>54</v>
      </c>
    </row>
    <row r="13" spans="1:2" ht="15.75" thickBot="1" x14ac:dyDescent="0.3">
      <c r="A13" s="56" t="s">
        <v>1317</v>
      </c>
      <c r="B13" s="56">
        <v>154</v>
      </c>
    </row>
    <row r="19" spans="16:16" x14ac:dyDescent="0.25">
      <c r="P19" t="s">
        <v>1293</v>
      </c>
    </row>
  </sheetData>
  <sortState ref="A2:A12">
    <sortCondition ref="A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327"/>
  <sheetViews>
    <sheetView tabSelected="1" topLeftCell="AF1" zoomScale="80" zoomScaleNormal="80" workbookViewId="0">
      <selection activeCell="AI25" sqref="AI25"/>
    </sheetView>
  </sheetViews>
  <sheetFormatPr defaultRowHeight="15" x14ac:dyDescent="0.25"/>
  <cols>
    <col min="3" max="3" width="15.140625" customWidth="1"/>
    <col min="4" max="4" width="27.28515625" customWidth="1"/>
    <col min="5" max="5" width="21.42578125" customWidth="1"/>
    <col min="6" max="7" width="11.85546875" bestFit="1" customWidth="1"/>
    <col min="8" max="8" width="9.85546875" customWidth="1"/>
    <col min="9" max="9" width="9.140625" style="59"/>
    <col min="11" max="11" width="12.28515625" customWidth="1"/>
    <col min="12" max="12" width="14" customWidth="1"/>
    <col min="13" max="14" width="13.28515625" customWidth="1"/>
    <col min="15" max="15" width="15.7109375" style="8" customWidth="1"/>
    <col min="16" max="16" width="4.85546875" hidden="1" customWidth="1"/>
    <col min="17" max="17" width="4.28515625" hidden="1" customWidth="1"/>
    <col min="18" max="18" width="4.42578125" hidden="1" customWidth="1"/>
    <col min="19" max="19" width="4.85546875" hidden="1" customWidth="1"/>
    <col min="20" max="20" width="4.7109375" hidden="1" customWidth="1"/>
    <col min="21" max="21" width="6.7109375" hidden="1" customWidth="1"/>
    <col min="22" max="22" width="4.85546875" hidden="1" customWidth="1"/>
    <col min="23" max="23" width="11.42578125" customWidth="1"/>
    <col min="24" max="24" width="12" customWidth="1"/>
    <col min="25" max="27" width="10.85546875" customWidth="1"/>
    <col min="28" max="28" width="11.140625" customWidth="1"/>
    <col min="29" max="29" width="18.28515625" bestFit="1" customWidth="1"/>
    <col min="30" max="30" width="15.85546875" style="2" customWidth="1"/>
    <col min="31" max="32" width="15.42578125" customWidth="1"/>
    <col min="33" max="33" width="21.28515625" customWidth="1"/>
    <col min="34" max="36" width="15.42578125" customWidth="1"/>
    <col min="37" max="37" width="16.7109375" customWidth="1"/>
    <col min="38" max="63" width="15.42578125" customWidth="1"/>
    <col min="64" max="65" width="22.85546875" customWidth="1"/>
    <col min="66" max="67" width="23.7109375" customWidth="1"/>
    <col min="68" max="68" width="13.85546875" customWidth="1"/>
    <col min="69" max="69" width="17.7109375" customWidth="1"/>
    <col min="70" max="70" width="17.5703125" customWidth="1"/>
    <col min="71" max="71" width="19.85546875" customWidth="1"/>
  </cols>
  <sheetData>
    <row r="1" spans="1:72" x14ac:dyDescent="0.25">
      <c r="A1" t="s">
        <v>0</v>
      </c>
      <c r="B1" t="s">
        <v>1294</v>
      </c>
      <c r="C1" t="s">
        <v>1</v>
      </c>
      <c r="D1" t="s">
        <v>2</v>
      </c>
      <c r="E1" t="s">
        <v>3</v>
      </c>
      <c r="F1" s="3" t="s">
        <v>4</v>
      </c>
      <c r="G1" s="3" t="s">
        <v>5</v>
      </c>
      <c r="H1" t="s">
        <v>540</v>
      </c>
      <c r="I1" s="59" t="s">
        <v>318</v>
      </c>
      <c r="J1" t="s">
        <v>1149</v>
      </c>
      <c r="K1" t="s">
        <v>600</v>
      </c>
      <c r="L1" t="s">
        <v>317</v>
      </c>
      <c r="M1" t="s">
        <v>705</v>
      </c>
      <c r="N1" t="s">
        <v>706</v>
      </c>
      <c r="O1" s="8" t="s">
        <v>707</v>
      </c>
      <c r="P1" t="s">
        <v>911</v>
      </c>
      <c r="Q1" t="s">
        <v>908</v>
      </c>
      <c r="R1" t="s">
        <v>909</v>
      </c>
      <c r="S1" t="s">
        <v>912</v>
      </c>
      <c r="T1" t="s">
        <v>910</v>
      </c>
      <c r="U1" t="s">
        <v>1284</v>
      </c>
      <c r="V1" t="s">
        <v>1282</v>
      </c>
      <c r="W1" t="s">
        <v>6</v>
      </c>
      <c r="X1" t="s">
        <v>445</v>
      </c>
      <c r="Y1" t="s">
        <v>7</v>
      </c>
      <c r="Z1" t="s">
        <v>8</v>
      </c>
      <c r="AA1" t="s">
        <v>1096</v>
      </c>
      <c r="AB1" t="s">
        <v>1097</v>
      </c>
      <c r="AC1" t="s">
        <v>9</v>
      </c>
      <c r="AD1" s="2" t="s">
        <v>10</v>
      </c>
      <c r="AE1" s="2" t="s">
        <v>319</v>
      </c>
      <c r="AF1" t="s">
        <v>524</v>
      </c>
      <c r="AG1" s="35" t="s">
        <v>1081</v>
      </c>
      <c r="AH1" t="s">
        <v>1326</v>
      </c>
      <c r="AI1" t="s">
        <v>1327</v>
      </c>
      <c r="AJ1" t="s">
        <v>1328</v>
      </c>
      <c r="AK1" t="s">
        <v>1329</v>
      </c>
      <c r="AL1" t="s">
        <v>1330</v>
      </c>
      <c r="AM1" t="s">
        <v>1331</v>
      </c>
      <c r="AN1" t="s">
        <v>1332</v>
      </c>
      <c r="AO1" t="s">
        <v>1333</v>
      </c>
      <c r="AP1" t="s">
        <v>1334</v>
      </c>
      <c r="AQ1" t="s">
        <v>1335</v>
      </c>
      <c r="AR1" t="s">
        <v>1336</v>
      </c>
      <c r="AS1" t="s">
        <v>1337</v>
      </c>
      <c r="AT1" t="s">
        <v>1338</v>
      </c>
      <c r="AU1" t="s">
        <v>1339</v>
      </c>
      <c r="AV1" t="s">
        <v>1340</v>
      </c>
      <c r="AW1" t="s">
        <v>1341</v>
      </c>
      <c r="AX1" t="s">
        <v>1342</v>
      </c>
      <c r="AY1" t="s">
        <v>1343</v>
      </c>
      <c r="AZ1" t="s">
        <v>1344</v>
      </c>
      <c r="BA1" t="s">
        <v>1345</v>
      </c>
      <c r="BB1" t="s">
        <v>1346</v>
      </c>
      <c r="BC1" t="s">
        <v>1347</v>
      </c>
      <c r="BD1" t="s">
        <v>1348</v>
      </c>
      <c r="BE1" t="s">
        <v>1349</v>
      </c>
      <c r="BF1" t="s">
        <v>1350</v>
      </c>
      <c r="BG1" t="s">
        <v>1351</v>
      </c>
      <c r="BH1" t="s">
        <v>1352</v>
      </c>
      <c r="BI1" t="s">
        <v>1353</v>
      </c>
      <c r="BJ1" t="s">
        <v>1354</v>
      </c>
      <c r="BK1" t="s">
        <v>1355</v>
      </c>
      <c r="BL1" t="s">
        <v>1356</v>
      </c>
      <c r="BM1" t="s">
        <v>1357</v>
      </c>
      <c r="BN1" t="s">
        <v>1358</v>
      </c>
      <c r="BO1" t="s">
        <v>1359</v>
      </c>
      <c r="BP1" s="34" t="s">
        <v>1360</v>
      </c>
      <c r="BQ1" s="34" t="s">
        <v>1361</v>
      </c>
      <c r="BR1" s="34" t="s">
        <v>1362</v>
      </c>
      <c r="BS1" t="s">
        <v>1363</v>
      </c>
    </row>
    <row r="2" spans="1:72" x14ac:dyDescent="0.25">
      <c r="A2">
        <v>154</v>
      </c>
      <c r="B2" t="s">
        <v>1300</v>
      </c>
      <c r="C2" t="s">
        <v>430</v>
      </c>
      <c r="D2" t="s">
        <v>93</v>
      </c>
      <c r="E2" t="s">
        <v>94</v>
      </c>
      <c r="F2" s="3">
        <v>24510</v>
      </c>
      <c r="G2" s="3">
        <v>24510</v>
      </c>
      <c r="H2" t="s">
        <v>506</v>
      </c>
      <c r="I2" s="59">
        <v>1967</v>
      </c>
      <c r="J2" t="s">
        <v>1150</v>
      </c>
      <c r="K2" t="s">
        <v>40</v>
      </c>
      <c r="L2" t="s">
        <v>40</v>
      </c>
      <c r="M2" t="s">
        <v>40</v>
      </c>
      <c r="N2" t="s">
        <v>579</v>
      </c>
      <c r="O2" s="8" t="s">
        <v>1099</v>
      </c>
      <c r="P2">
        <v>1</v>
      </c>
      <c r="Q2">
        <v>0</v>
      </c>
      <c r="R2">
        <v>2</v>
      </c>
      <c r="S2">
        <v>1</v>
      </c>
      <c r="T2">
        <v>0</v>
      </c>
      <c r="U2">
        <f>Table4[[#This Row],[Report]]*$P$322+Table4[[#This Row],[Journals]]*$Q$322+Table4[[#This Row],[Databases]]*$R$322+Table4[[#This Row],[Websites]]*$S$322+Table4[[#This Row],[Newspaper]]*$T$322</f>
        <v>90</v>
      </c>
      <c r="V2">
        <f>SUM(Table4[[#This Row],[Report]:[Websites]])</f>
        <v>4</v>
      </c>
      <c r="W2" s="59"/>
      <c r="X2" s="59">
        <v>35000</v>
      </c>
      <c r="Y2" s="59">
        <v>7000</v>
      </c>
      <c r="Z2" s="59">
        <v>900</v>
      </c>
      <c r="AA2" s="59"/>
      <c r="AB2" s="59"/>
      <c r="AC2" s="59">
        <v>62</v>
      </c>
      <c r="AD2" s="59">
        <v>15000000</v>
      </c>
      <c r="AE2" s="59">
        <v>101000000</v>
      </c>
      <c r="AF2" s="59"/>
      <c r="AG2" s="59"/>
      <c r="AH2" s="59"/>
      <c r="AI2" s="59"/>
      <c r="AJ2" s="59">
        <v>80</v>
      </c>
      <c r="AK2" s="59"/>
      <c r="AL2" s="59"/>
      <c r="AM2" s="59"/>
      <c r="AN2" s="59">
        <v>5400</v>
      </c>
      <c r="AO2" s="59"/>
      <c r="AP2" s="59"/>
      <c r="AQ2" s="59"/>
      <c r="AR2" s="59"/>
      <c r="AS2" s="59"/>
      <c r="AT2" s="59"/>
      <c r="AU2" s="59"/>
      <c r="AV2" s="59">
        <v>1500</v>
      </c>
      <c r="AW2" s="59"/>
      <c r="AX2" s="59"/>
      <c r="AY2" s="59"/>
      <c r="AZ2" s="59"/>
      <c r="BA2" s="59"/>
      <c r="BB2" s="59"/>
      <c r="BC2" s="59"/>
      <c r="BD2" s="59">
        <v>1293</v>
      </c>
      <c r="BE2" s="59"/>
      <c r="BF2" s="59"/>
      <c r="BG2" s="59"/>
      <c r="BH2" s="59">
        <v>128</v>
      </c>
      <c r="BI2" s="59"/>
      <c r="BJ2" s="59"/>
      <c r="BK2" s="59"/>
      <c r="BL2" s="59">
        <v>265000</v>
      </c>
      <c r="BM2" s="59"/>
      <c r="BN2" s="59"/>
      <c r="BO2" s="59"/>
      <c r="BP2" s="59">
        <v>77000</v>
      </c>
      <c r="BQ2" s="59"/>
      <c r="BR2" s="59"/>
      <c r="BS2" s="59"/>
    </row>
    <row r="3" spans="1:72" x14ac:dyDescent="0.25">
      <c r="B3" t="s">
        <v>1300</v>
      </c>
      <c r="C3" t="s">
        <v>487</v>
      </c>
      <c r="D3" t="s">
        <v>1165</v>
      </c>
      <c r="E3" t="s">
        <v>646</v>
      </c>
      <c r="F3" s="3">
        <v>24825</v>
      </c>
      <c r="G3" s="3">
        <v>24825</v>
      </c>
      <c r="H3" t="s">
        <v>505</v>
      </c>
      <c r="I3" s="59">
        <v>1967</v>
      </c>
      <c r="J3" t="s">
        <v>393</v>
      </c>
      <c r="K3" t="s">
        <v>393</v>
      </c>
      <c r="L3" t="s">
        <v>44</v>
      </c>
      <c r="M3" t="s">
        <v>44</v>
      </c>
      <c r="N3" t="s">
        <v>579</v>
      </c>
      <c r="O3" s="8" t="s">
        <v>1166</v>
      </c>
      <c r="P3">
        <v>0</v>
      </c>
      <c r="Q3">
        <v>1</v>
      </c>
      <c r="R3">
        <v>1</v>
      </c>
      <c r="S3">
        <v>1</v>
      </c>
      <c r="T3">
        <v>0</v>
      </c>
      <c r="U3">
        <f>Table4[[#This Row],[Report]]*$P$322+Table4[[#This Row],[Journals]]*$Q$322+Table4[[#This Row],[Databases]]*$R$322+Table4[[#This Row],[Websites]]*$S$322+Table4[[#This Row],[Newspaper]]*$T$322</f>
        <v>60</v>
      </c>
      <c r="V3">
        <f>SUM(Table4[[#This Row],[Report]:[Websites]])</f>
        <v>3</v>
      </c>
      <c r="W3" s="59"/>
      <c r="X3" s="59">
        <v>120</v>
      </c>
      <c r="Y3" s="59">
        <v>20</v>
      </c>
      <c r="Z3" s="59">
        <v>5</v>
      </c>
      <c r="AA3" s="59">
        <v>4</v>
      </c>
      <c r="AB3" s="59">
        <v>1</v>
      </c>
      <c r="AC3" s="59"/>
      <c r="AD3" s="59">
        <v>5000000</v>
      </c>
      <c r="AE3" s="59">
        <v>36000000</v>
      </c>
      <c r="AF3" s="59"/>
      <c r="AG3" s="59"/>
      <c r="AH3" s="59"/>
      <c r="AI3" s="59"/>
      <c r="AJ3" s="59"/>
      <c r="AK3" s="59"/>
      <c r="AL3" s="59"/>
      <c r="AM3" s="59"/>
      <c r="AN3" s="59"/>
      <c r="AO3" s="59"/>
      <c r="AP3" s="59"/>
      <c r="AQ3" s="59"/>
      <c r="AR3" s="59">
        <v>10</v>
      </c>
      <c r="AS3" s="63">
        <v>75000</v>
      </c>
      <c r="AT3" s="59"/>
      <c r="AU3" s="59"/>
      <c r="AV3" s="59"/>
      <c r="AW3" s="59"/>
      <c r="AX3" s="59"/>
      <c r="AY3" s="59"/>
      <c r="AZ3" s="59"/>
      <c r="BA3" s="59"/>
      <c r="BB3" s="59"/>
      <c r="BC3" s="59"/>
      <c r="BD3" s="59">
        <v>30</v>
      </c>
      <c r="BE3" s="59"/>
      <c r="BF3" s="59"/>
      <c r="BG3" s="59"/>
      <c r="BH3" s="59"/>
      <c r="BI3" s="59"/>
      <c r="BJ3" s="59"/>
      <c r="BK3" s="59"/>
      <c r="BL3" s="59"/>
      <c r="BM3" s="59"/>
      <c r="BN3" s="59"/>
      <c r="BO3" s="59"/>
      <c r="BP3" s="59"/>
      <c r="BQ3" s="59"/>
      <c r="BR3" s="59"/>
      <c r="BS3" s="59"/>
    </row>
    <row r="4" spans="1:72" x14ac:dyDescent="0.25">
      <c r="B4" t="s">
        <v>1311</v>
      </c>
      <c r="C4" t="s">
        <v>451</v>
      </c>
      <c r="D4" t="s">
        <v>424</v>
      </c>
      <c r="E4" t="s">
        <v>532</v>
      </c>
      <c r="F4" s="10">
        <v>24508</v>
      </c>
      <c r="G4" s="10">
        <v>24539</v>
      </c>
      <c r="H4" t="s">
        <v>503</v>
      </c>
      <c r="I4" s="59">
        <v>1967</v>
      </c>
      <c r="J4" t="s">
        <v>1157</v>
      </c>
      <c r="K4" t="s">
        <v>714</v>
      </c>
      <c r="L4" t="s">
        <v>425</v>
      </c>
      <c r="M4" t="s">
        <v>116</v>
      </c>
      <c r="N4" t="s">
        <v>45</v>
      </c>
      <c r="O4" s="8" t="s">
        <v>713</v>
      </c>
      <c r="P4">
        <v>0</v>
      </c>
      <c r="Q4">
        <v>1</v>
      </c>
      <c r="R4">
        <v>0</v>
      </c>
      <c r="S4">
        <v>1</v>
      </c>
      <c r="T4">
        <v>0</v>
      </c>
      <c r="U4">
        <f>Table4[[#This Row],[Report]]*$P$322+Table4[[#This Row],[Journals]]*$Q$322+Table4[[#This Row],[Databases]]*$R$322+Table4[[#This Row],[Websites]]*$S$322+Table4[[#This Row],[Newspaper]]*$T$322</f>
        <v>40</v>
      </c>
      <c r="V4">
        <f>SUM(Table4[[#This Row],[Report]:[Websites]])</f>
        <v>2</v>
      </c>
      <c r="W4" s="59"/>
      <c r="X4" s="59">
        <v>280</v>
      </c>
      <c r="Y4" s="59"/>
      <c r="Z4" s="59"/>
      <c r="AA4" s="59"/>
      <c r="AB4" s="59"/>
      <c r="AC4" s="59"/>
      <c r="AD4" s="59"/>
      <c r="AE4" s="59">
        <v>2000000</v>
      </c>
      <c r="AF4" s="59"/>
      <c r="AG4" s="59"/>
      <c r="AH4" s="59"/>
      <c r="AI4" s="59"/>
      <c r="AJ4" s="59">
        <v>3</v>
      </c>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row>
    <row r="5" spans="1:72" x14ac:dyDescent="0.25">
      <c r="B5" t="s">
        <v>1300</v>
      </c>
      <c r="C5" t="s">
        <v>451</v>
      </c>
      <c r="D5" t="s">
        <v>451</v>
      </c>
      <c r="E5" t="s">
        <v>590</v>
      </c>
      <c r="F5" s="3">
        <v>24546</v>
      </c>
      <c r="G5" s="3">
        <v>24548</v>
      </c>
      <c r="H5" t="s">
        <v>503</v>
      </c>
      <c r="I5" s="59">
        <v>1967</v>
      </c>
      <c r="J5" t="s">
        <v>1158</v>
      </c>
      <c r="K5" t="s">
        <v>1302</v>
      </c>
      <c r="L5" t="s">
        <v>44</v>
      </c>
      <c r="M5" t="s">
        <v>44</v>
      </c>
      <c r="N5" t="s">
        <v>579</v>
      </c>
      <c r="O5" s="8" t="s">
        <v>1160</v>
      </c>
      <c r="P5">
        <v>2</v>
      </c>
      <c r="Q5">
        <v>0</v>
      </c>
      <c r="R5">
        <v>0</v>
      </c>
      <c r="S5">
        <v>0</v>
      </c>
      <c r="T5">
        <v>4</v>
      </c>
      <c r="U5">
        <f>Table4[[#This Row],[Report]]*$P$322+Table4[[#This Row],[Journals]]*$Q$322+Table4[[#This Row],[Databases]]*$R$322+Table4[[#This Row],[Websites]]*$S$322+Table4[[#This Row],[Newspaper]]*$T$322</f>
        <v>84</v>
      </c>
      <c r="V5">
        <f>SUM(Table4[[#This Row],[Report]:[Websites]])</f>
        <v>2</v>
      </c>
      <c r="W5" s="59">
        <v>800</v>
      </c>
      <c r="X5" s="59"/>
      <c r="Y5" s="59">
        <v>500</v>
      </c>
      <c r="Z5" s="59"/>
      <c r="AA5" s="59"/>
      <c r="AB5" s="59"/>
      <c r="AC5" s="59"/>
      <c r="AD5" s="59">
        <v>3000000</v>
      </c>
      <c r="AE5" s="59">
        <v>7500000</v>
      </c>
      <c r="AF5" s="59"/>
      <c r="AG5" s="59"/>
      <c r="AH5" s="59"/>
      <c r="AI5" s="59"/>
      <c r="AJ5" s="59"/>
      <c r="AK5" s="63">
        <v>7500000</v>
      </c>
      <c r="AL5" s="59"/>
      <c r="AM5" s="59"/>
      <c r="AN5" s="59"/>
      <c r="AO5" s="59"/>
      <c r="AP5" s="59"/>
      <c r="AQ5" s="59"/>
      <c r="AR5" s="59"/>
      <c r="AS5" s="59"/>
      <c r="AT5" s="59"/>
      <c r="AU5" s="59"/>
      <c r="AV5" s="59"/>
      <c r="AW5" s="59"/>
      <c r="AX5" s="59"/>
      <c r="AY5" s="59"/>
      <c r="AZ5" s="59"/>
      <c r="BA5" s="59"/>
      <c r="BB5" s="59">
        <v>2000</v>
      </c>
      <c r="BC5" s="59"/>
      <c r="BD5" s="59"/>
      <c r="BE5" s="59"/>
      <c r="BF5" s="59"/>
      <c r="BG5" s="59"/>
      <c r="BH5" s="59"/>
      <c r="BI5" s="59"/>
      <c r="BJ5" s="59"/>
      <c r="BK5" s="59"/>
      <c r="BL5" s="59"/>
      <c r="BM5" s="59"/>
      <c r="BN5" s="59"/>
      <c r="BO5" s="59"/>
      <c r="BP5" s="59">
        <v>5000</v>
      </c>
      <c r="BQ5" s="59"/>
      <c r="BR5" s="59"/>
      <c r="BS5" s="59"/>
    </row>
    <row r="6" spans="1:72" x14ac:dyDescent="0.25">
      <c r="B6" t="s">
        <v>1299</v>
      </c>
      <c r="C6" t="s">
        <v>320</v>
      </c>
      <c r="D6" t="s">
        <v>55</v>
      </c>
      <c r="E6" t="s">
        <v>715</v>
      </c>
      <c r="F6" s="10">
        <v>24564</v>
      </c>
      <c r="G6" s="10">
        <v>24566</v>
      </c>
      <c r="H6" t="s">
        <v>507</v>
      </c>
      <c r="I6" s="59">
        <v>1967</v>
      </c>
      <c r="J6" s="1" t="s">
        <v>1152</v>
      </c>
      <c r="K6" t="s">
        <v>1301</v>
      </c>
      <c r="L6" t="s">
        <v>44</v>
      </c>
      <c r="M6" t="s">
        <v>44</v>
      </c>
      <c r="O6" s="8" t="s">
        <v>913</v>
      </c>
      <c r="P6">
        <v>1</v>
      </c>
      <c r="Q6">
        <v>0</v>
      </c>
      <c r="R6">
        <v>0</v>
      </c>
      <c r="S6">
        <v>0</v>
      </c>
      <c r="T6">
        <v>4</v>
      </c>
      <c r="U6">
        <f>Table4[[#This Row],[Report]]*$P$322+Table4[[#This Row],[Journals]]*$Q$322+Table4[[#This Row],[Databases]]*$R$322+Table4[[#This Row],[Websites]]*$S$322+Table4[[#This Row],[Newspaper]]*$T$322</f>
        <v>44</v>
      </c>
      <c r="V6">
        <f>SUM(Table4[[#This Row],[Report]:[Websites]])</f>
        <v>1</v>
      </c>
      <c r="W6" s="59" t="s">
        <v>579</v>
      </c>
      <c r="X6" s="59"/>
      <c r="Y6" s="59"/>
      <c r="Z6" s="59"/>
      <c r="AA6" s="59"/>
      <c r="AB6" s="59"/>
      <c r="AC6" s="59">
        <v>6</v>
      </c>
      <c r="AD6" s="59" t="s">
        <v>1156</v>
      </c>
      <c r="AE6" s="63"/>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t="s">
        <v>1155</v>
      </c>
      <c r="BS6" s="59"/>
    </row>
    <row r="7" spans="1:72" x14ac:dyDescent="0.25">
      <c r="B7" t="s">
        <v>1298</v>
      </c>
      <c r="C7" t="s">
        <v>320</v>
      </c>
      <c r="D7" t="s">
        <v>498</v>
      </c>
      <c r="E7" t="s">
        <v>497</v>
      </c>
      <c r="F7" s="3">
        <v>24500</v>
      </c>
      <c r="G7" s="3">
        <v>24500</v>
      </c>
      <c r="H7" t="s">
        <v>506</v>
      </c>
      <c r="I7" s="59">
        <v>1967</v>
      </c>
      <c r="J7" s="1" t="s">
        <v>1151</v>
      </c>
      <c r="K7" t="s">
        <v>496</v>
      </c>
      <c r="L7" t="s">
        <v>71</v>
      </c>
      <c r="M7" t="s">
        <v>36</v>
      </c>
      <c r="N7" t="s">
        <v>44</v>
      </c>
      <c r="O7" s="8" t="s">
        <v>1153</v>
      </c>
      <c r="P7">
        <v>0</v>
      </c>
      <c r="Q7">
        <v>0</v>
      </c>
      <c r="R7">
        <v>0</v>
      </c>
      <c r="S7">
        <v>3</v>
      </c>
      <c r="T7">
        <v>5</v>
      </c>
      <c r="U7">
        <f>Table4[[#This Row],[Report]]*$P$322+Table4[[#This Row],[Journals]]*$Q$322+Table4[[#This Row],[Databases]]*$R$322+Table4[[#This Row],[Websites]]*$S$322+Table4[[#This Row],[Newspaper]]*$T$322</f>
        <v>35</v>
      </c>
      <c r="V7">
        <f>SUM(Table4[[#This Row],[Report]:[Websites]])</f>
        <v>3</v>
      </c>
      <c r="W7" s="59"/>
      <c r="X7" s="59">
        <v>3000</v>
      </c>
      <c r="Y7" s="59">
        <v>5</v>
      </c>
      <c r="Z7" s="59">
        <v>20</v>
      </c>
      <c r="AA7" s="59"/>
      <c r="AB7" s="59"/>
      <c r="AC7" s="59"/>
      <c r="AD7" s="59"/>
      <c r="AE7" s="59">
        <v>250000000</v>
      </c>
      <c r="AF7" s="59"/>
      <c r="AG7" s="59"/>
      <c r="AH7" s="59"/>
      <c r="AI7" s="59"/>
      <c r="AJ7" s="59"/>
      <c r="AK7" s="59"/>
      <c r="AL7" s="59"/>
      <c r="AM7" s="59"/>
      <c r="AN7" s="59"/>
      <c r="AO7" s="59"/>
      <c r="AP7" s="59"/>
      <c r="AQ7" s="59"/>
      <c r="AR7" s="59"/>
      <c r="AS7" s="59"/>
      <c r="AT7" s="59">
        <v>20</v>
      </c>
      <c r="AU7" s="59"/>
      <c r="AV7" s="59"/>
      <c r="AW7" s="59"/>
      <c r="AX7" s="59">
        <v>1</v>
      </c>
      <c r="AY7" s="59"/>
      <c r="AZ7" s="59"/>
      <c r="BA7" s="59"/>
      <c r="BB7" s="59">
        <v>3000</v>
      </c>
      <c r="BC7" s="59"/>
      <c r="BD7" s="59">
        <v>5</v>
      </c>
      <c r="BE7" s="59"/>
      <c r="BF7" s="59">
        <v>100</v>
      </c>
      <c r="BG7" s="59"/>
      <c r="BH7" s="59"/>
      <c r="BI7" s="59"/>
      <c r="BJ7" s="59"/>
      <c r="BK7" s="59"/>
      <c r="BL7" s="59"/>
      <c r="BM7" s="59"/>
      <c r="BN7" s="59"/>
      <c r="BO7" s="59"/>
      <c r="BP7" s="59"/>
      <c r="BQ7" s="59"/>
      <c r="BR7" s="59"/>
      <c r="BS7" s="59"/>
    </row>
    <row r="8" spans="1:72" x14ac:dyDescent="0.25">
      <c r="A8">
        <v>355</v>
      </c>
      <c r="B8" t="s">
        <v>1300</v>
      </c>
      <c r="C8" t="s">
        <v>435</v>
      </c>
      <c r="D8" t="s">
        <v>170</v>
      </c>
      <c r="E8" t="s">
        <v>171</v>
      </c>
      <c r="F8" s="10">
        <v>25125</v>
      </c>
      <c r="G8" s="10">
        <v>25125</v>
      </c>
      <c r="H8" t="s">
        <v>508</v>
      </c>
      <c r="I8" s="59">
        <v>1968</v>
      </c>
      <c r="J8" t="s">
        <v>1167</v>
      </c>
      <c r="K8" t="s">
        <v>321</v>
      </c>
      <c r="L8" t="s">
        <v>33</v>
      </c>
      <c r="M8" t="s">
        <v>33</v>
      </c>
      <c r="N8" t="s">
        <v>579</v>
      </c>
      <c r="O8" s="8" t="s">
        <v>1325</v>
      </c>
      <c r="P8">
        <v>1</v>
      </c>
      <c r="Q8">
        <v>0</v>
      </c>
      <c r="R8">
        <v>0</v>
      </c>
      <c r="S8">
        <v>1</v>
      </c>
      <c r="T8">
        <v>0</v>
      </c>
      <c r="U8">
        <f>Table4[[#This Row],[Report]]*$P$322+Table4[[#This Row],[Journals]]*$Q$322+Table4[[#This Row],[Databases]]*$R$322+Table4[[#This Row],[Websites]]*$S$322+Table4[[#This Row],[Newspaper]]*$T$322</f>
        <v>50</v>
      </c>
      <c r="V8">
        <f>SUM(Table4[[#This Row],[Report]:[Websites]])</f>
        <v>2</v>
      </c>
      <c r="W8" s="59"/>
      <c r="X8" s="59">
        <v>35000</v>
      </c>
      <c r="Y8" s="59">
        <v>400</v>
      </c>
      <c r="Z8" s="59">
        <v>21</v>
      </c>
      <c r="AA8" s="59"/>
      <c r="AB8" s="59"/>
      <c r="AC8" s="59"/>
      <c r="AD8" s="59">
        <v>1500000</v>
      </c>
      <c r="AE8" s="59">
        <v>12000000</v>
      </c>
      <c r="AF8" s="59"/>
      <c r="AG8" s="59"/>
      <c r="AH8" s="59"/>
      <c r="AI8" s="59"/>
      <c r="AJ8" s="59"/>
      <c r="AK8" s="59"/>
      <c r="AL8" s="59"/>
      <c r="AM8" s="59"/>
      <c r="AN8" s="59"/>
      <c r="AO8" s="59"/>
      <c r="AP8" s="59"/>
      <c r="AQ8" s="59"/>
      <c r="AR8" s="59"/>
      <c r="AS8" s="59"/>
      <c r="AT8" s="59"/>
      <c r="AU8" s="59"/>
      <c r="AV8" s="59"/>
      <c r="AW8" s="59"/>
      <c r="AX8" s="59"/>
      <c r="AY8" s="59"/>
      <c r="AZ8" s="59">
        <v>9</v>
      </c>
      <c r="BA8" s="59"/>
      <c r="BB8" s="59">
        <v>50</v>
      </c>
      <c r="BC8" s="59"/>
      <c r="BD8" s="59">
        <v>51</v>
      </c>
      <c r="BE8" s="59"/>
      <c r="BF8" s="59"/>
      <c r="BG8" s="59"/>
      <c r="BH8" s="59">
        <v>15</v>
      </c>
      <c r="BI8" s="59"/>
      <c r="BJ8" s="59"/>
      <c r="BK8" s="59"/>
      <c r="BL8" s="59"/>
      <c r="BM8" s="59"/>
      <c r="BN8" s="59"/>
      <c r="BO8" s="59"/>
      <c r="BP8" s="59"/>
      <c r="BQ8" s="59"/>
      <c r="BR8" s="59"/>
      <c r="BS8" s="59"/>
    </row>
    <row r="9" spans="1:72" x14ac:dyDescent="0.25">
      <c r="B9" t="s">
        <v>1299</v>
      </c>
      <c r="C9" t="s">
        <v>487</v>
      </c>
      <c r="D9" t="s">
        <v>716</v>
      </c>
      <c r="F9" s="3">
        <v>25164</v>
      </c>
      <c r="G9" s="3">
        <v>25164</v>
      </c>
      <c r="H9" t="s">
        <v>504</v>
      </c>
      <c r="I9" s="59">
        <v>1968</v>
      </c>
      <c r="J9" t="s">
        <v>717</v>
      </c>
      <c r="K9" t="s">
        <v>717</v>
      </c>
      <c r="L9" t="s">
        <v>44</v>
      </c>
      <c r="M9" t="s">
        <v>44</v>
      </c>
      <c r="N9" t="s">
        <v>579</v>
      </c>
      <c r="O9" s="8" t="s">
        <v>1100</v>
      </c>
      <c r="P9">
        <v>1</v>
      </c>
      <c r="Q9">
        <v>0</v>
      </c>
      <c r="R9">
        <v>0</v>
      </c>
      <c r="S9">
        <v>0</v>
      </c>
      <c r="T9">
        <v>4</v>
      </c>
      <c r="U9">
        <f>Table4[[#This Row],[Report]]*$P$322+Table4[[#This Row],[Journals]]*$Q$322+Table4[[#This Row],[Databases]]*$R$322+Table4[[#This Row],[Websites]]*$S$322+Table4[[#This Row],[Newspaper]]*$T$322</f>
        <v>44</v>
      </c>
      <c r="V9">
        <f>SUM(Table4[[#This Row],[Report]:[Websites]])</f>
        <v>1</v>
      </c>
      <c r="W9" s="59"/>
      <c r="X9" s="59"/>
      <c r="Y9" s="59">
        <v>800</v>
      </c>
      <c r="Z9" s="59">
        <v>60</v>
      </c>
      <c r="AA9" s="59"/>
      <c r="AB9" s="59"/>
      <c r="AC9" s="59">
        <v>1</v>
      </c>
      <c r="AD9" s="59">
        <v>1000000</v>
      </c>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v>205</v>
      </c>
      <c r="BG9" s="59"/>
      <c r="BH9" s="59">
        <v>15</v>
      </c>
      <c r="BI9" s="59"/>
      <c r="BJ9" s="59"/>
      <c r="BK9" s="59"/>
      <c r="BL9" s="59"/>
      <c r="BM9" s="59"/>
      <c r="BN9" s="59"/>
      <c r="BO9" s="59"/>
      <c r="BP9" s="59"/>
      <c r="BQ9" s="59"/>
      <c r="BR9" s="59"/>
      <c r="BS9" s="59"/>
    </row>
    <row r="10" spans="1:72" s="5" customFormat="1" x14ac:dyDescent="0.25">
      <c r="A10" s="5">
        <v>140</v>
      </c>
      <c r="B10" s="5" t="s">
        <v>1303</v>
      </c>
      <c r="C10" s="5" t="s">
        <v>430</v>
      </c>
      <c r="D10" s="5" t="s">
        <v>90</v>
      </c>
      <c r="E10" s="5" t="s">
        <v>91</v>
      </c>
      <c r="F10" s="23">
        <v>25211</v>
      </c>
      <c r="G10" s="23">
        <v>25212</v>
      </c>
      <c r="H10" s="5" t="s">
        <v>502</v>
      </c>
      <c r="I10" s="60">
        <v>1969</v>
      </c>
      <c r="J10" s="5" t="s">
        <v>1171</v>
      </c>
      <c r="K10" s="5" t="s">
        <v>322</v>
      </c>
      <c r="L10" s="5" t="s">
        <v>30</v>
      </c>
      <c r="M10" s="5" t="s">
        <v>30</v>
      </c>
      <c r="N10" s="5" t="s">
        <v>579</v>
      </c>
      <c r="O10" s="43" t="s">
        <v>920</v>
      </c>
      <c r="P10" s="5">
        <v>0</v>
      </c>
      <c r="Q10" s="5">
        <v>0</v>
      </c>
      <c r="R10" s="5">
        <v>1</v>
      </c>
      <c r="S10" s="5">
        <v>1</v>
      </c>
      <c r="T10" s="5">
        <v>11</v>
      </c>
      <c r="U10" s="5">
        <f>Table4[[#This Row],[Report]]*$P$322+Table4[[#This Row],[Journals]]*$Q$322+Table4[[#This Row],[Databases]]*$R$322+Table4[[#This Row],[Websites]]*$S$322+Table4[[#This Row],[Newspaper]]*$T$322</f>
        <v>41</v>
      </c>
      <c r="V10" s="5">
        <f>SUM(Table4[[#This Row],[Report]:[Websites]])</f>
        <v>2</v>
      </c>
      <c r="W10" s="60"/>
      <c r="X10" s="60"/>
      <c r="Y10" s="60">
        <v>800</v>
      </c>
      <c r="Z10" s="60">
        <v>100</v>
      </c>
      <c r="AA10" s="60"/>
      <c r="AB10" s="60"/>
      <c r="AC10" s="60">
        <v>23</v>
      </c>
      <c r="AD10" s="60"/>
      <c r="AE10" s="60">
        <v>5000000</v>
      </c>
      <c r="AF10" s="60"/>
      <c r="AG10" s="60"/>
      <c r="AH10" s="60"/>
      <c r="AI10" s="60"/>
      <c r="AJ10" s="60">
        <v>12</v>
      </c>
      <c r="AK10" s="60"/>
      <c r="AL10" s="60"/>
      <c r="AM10" s="60"/>
      <c r="AN10" s="60"/>
      <c r="AO10" s="60"/>
      <c r="AP10" s="60"/>
      <c r="AQ10" s="60"/>
      <c r="AR10" s="60"/>
      <c r="AS10" s="60"/>
      <c r="AT10" s="60"/>
      <c r="AU10" s="60"/>
      <c r="AV10" s="60"/>
      <c r="AW10" s="60"/>
      <c r="AX10" s="60"/>
      <c r="AY10" s="60"/>
      <c r="AZ10" s="60"/>
      <c r="BA10" s="60"/>
      <c r="BB10" s="60"/>
      <c r="BC10" s="60"/>
      <c r="BD10" s="60">
        <v>230</v>
      </c>
      <c r="BE10" s="60"/>
      <c r="BF10" s="60"/>
      <c r="BG10" s="60"/>
      <c r="BH10" s="60">
        <v>21</v>
      </c>
      <c r="BI10" s="60"/>
      <c r="BJ10" s="60"/>
      <c r="BK10" s="60"/>
      <c r="BL10" s="60">
        <v>250000</v>
      </c>
      <c r="BM10" s="60"/>
      <c r="BN10" s="60"/>
      <c r="BO10" s="60"/>
      <c r="BP10" s="60">
        <v>12000</v>
      </c>
      <c r="BQ10" s="60"/>
      <c r="BR10" s="60"/>
      <c r="BS10" s="60"/>
      <c r="BT10"/>
    </row>
    <row r="11" spans="1:72" s="5" customFormat="1" x14ac:dyDescent="0.25">
      <c r="A11">
        <v>151</v>
      </c>
      <c r="B11" t="s">
        <v>1303</v>
      </c>
      <c r="C11" t="s">
        <v>430</v>
      </c>
      <c r="D11" t="s">
        <v>92</v>
      </c>
      <c r="E11" t="s">
        <v>719</v>
      </c>
      <c r="F11" s="10">
        <v>25126</v>
      </c>
      <c r="G11" s="10">
        <v>25233</v>
      </c>
      <c r="H11" t="s">
        <v>502</v>
      </c>
      <c r="I11" s="59">
        <v>1969</v>
      </c>
      <c r="J11" t="s">
        <v>1168</v>
      </c>
      <c r="K11" t="s">
        <v>1170</v>
      </c>
      <c r="L11" t="s">
        <v>36</v>
      </c>
      <c r="M11" t="s">
        <v>36</v>
      </c>
      <c r="N11" t="s">
        <v>579</v>
      </c>
      <c r="O11" s="8" t="s">
        <v>1169</v>
      </c>
      <c r="P11">
        <v>0</v>
      </c>
      <c r="Q11">
        <v>1</v>
      </c>
      <c r="R11">
        <v>2</v>
      </c>
      <c r="S11">
        <v>3</v>
      </c>
      <c r="T11">
        <v>4</v>
      </c>
      <c r="U11">
        <f>Table4[[#This Row],[Report]]*$P$322+Table4[[#This Row],[Journals]]*$Q$322+Table4[[#This Row],[Databases]]*$R$322+Table4[[#This Row],[Websites]]*$S$322+Table4[[#This Row],[Newspaper]]*$T$322</f>
        <v>104</v>
      </c>
      <c r="V11">
        <f>SUM(Table4[[#This Row],[Report]:[Websites]])</f>
        <v>6</v>
      </c>
      <c r="W11" s="59"/>
      <c r="X11" s="59">
        <v>15000</v>
      </c>
      <c r="Y11" s="59">
        <v>600</v>
      </c>
      <c r="Z11" s="59">
        <v>70</v>
      </c>
      <c r="AA11" s="59"/>
      <c r="AB11" s="59"/>
      <c r="AC11" s="59">
        <v>14</v>
      </c>
      <c r="AD11" s="59"/>
      <c r="AE11" s="59">
        <v>2000000</v>
      </c>
      <c r="AF11" s="59"/>
      <c r="AG11" s="59"/>
      <c r="AH11" s="59"/>
      <c r="AI11" s="59"/>
      <c r="AJ11" s="59"/>
      <c r="AK11" s="59"/>
      <c r="AL11" s="59"/>
      <c r="AM11" s="59"/>
      <c r="AN11" s="59"/>
      <c r="AO11" s="59"/>
      <c r="AP11" s="59"/>
      <c r="AQ11" s="59"/>
      <c r="AR11" s="59"/>
      <c r="AS11" s="59"/>
      <c r="AT11" s="59"/>
      <c r="AU11" s="59"/>
      <c r="AV11" s="59"/>
      <c r="AW11" s="59"/>
      <c r="AX11" s="59"/>
      <c r="AY11" s="59"/>
      <c r="AZ11" s="59"/>
      <c r="BA11" s="59"/>
      <c r="BB11" s="59">
        <v>33</v>
      </c>
      <c r="BC11" s="59"/>
      <c r="BD11" s="59">
        <v>150</v>
      </c>
      <c r="BE11" s="59"/>
      <c r="BF11" s="59"/>
      <c r="BG11" s="59"/>
      <c r="BH11" s="59">
        <v>128</v>
      </c>
      <c r="BI11" s="59"/>
      <c r="BJ11" s="59">
        <v>9300</v>
      </c>
      <c r="BK11" s="59"/>
      <c r="BL11" s="59">
        <v>1500000</v>
      </c>
      <c r="BM11" s="59"/>
      <c r="BN11" s="59"/>
      <c r="BO11" s="59"/>
      <c r="BP11" s="59"/>
      <c r="BQ11" s="59"/>
      <c r="BR11" s="59"/>
      <c r="BS11" s="60"/>
      <c r="BT11"/>
    </row>
    <row r="12" spans="1:72" s="5" customFormat="1" x14ac:dyDescent="0.25">
      <c r="B12" s="5" t="s">
        <v>1304</v>
      </c>
      <c r="C12" s="5" t="s">
        <v>451</v>
      </c>
      <c r="D12" s="5" t="s">
        <v>499</v>
      </c>
      <c r="E12" s="5" t="s">
        <v>533</v>
      </c>
      <c r="F12" s="23">
        <v>25804</v>
      </c>
      <c r="G12" s="23">
        <v>25804</v>
      </c>
      <c r="H12" s="5" t="s">
        <v>513</v>
      </c>
      <c r="I12" s="60">
        <v>1970</v>
      </c>
      <c r="J12" s="5" t="s">
        <v>1173</v>
      </c>
      <c r="K12" s="5" t="s">
        <v>1174</v>
      </c>
      <c r="L12" s="5" t="s">
        <v>40</v>
      </c>
      <c r="M12" s="5" t="s">
        <v>40</v>
      </c>
      <c r="N12" s="5" t="s">
        <v>579</v>
      </c>
      <c r="O12" s="43" t="s">
        <v>1287</v>
      </c>
      <c r="P12" s="5">
        <v>0</v>
      </c>
      <c r="Q12" s="5">
        <v>1</v>
      </c>
      <c r="R12" s="5">
        <v>0</v>
      </c>
      <c r="S12" s="5">
        <v>1</v>
      </c>
      <c r="T12" s="5">
        <v>1</v>
      </c>
      <c r="U12" s="5">
        <f>Table4[[#This Row],[Report]]*$P$322+Table4[[#This Row],[Journals]]*$Q$322+Table4[[#This Row],[Databases]]*$R$322+Table4[[#This Row],[Websites]]*$S$322+Table4[[#This Row],[Newspaper]]*$T$322</f>
        <v>41</v>
      </c>
      <c r="V12" s="5">
        <f>SUM(Table4[[#This Row],[Report]:[Websites]])</f>
        <v>2</v>
      </c>
      <c r="W12" s="60">
        <v>1500</v>
      </c>
      <c r="X12" s="60"/>
      <c r="Y12" s="60">
        <v>70</v>
      </c>
      <c r="Z12" s="60">
        <v>5</v>
      </c>
      <c r="AA12" s="60"/>
      <c r="AB12" s="60"/>
      <c r="AC12" s="60">
        <v>1</v>
      </c>
      <c r="AD12" s="60">
        <v>5000000</v>
      </c>
      <c r="AE12" s="64"/>
      <c r="AF12" s="60"/>
      <c r="AG12" s="60"/>
      <c r="AH12" s="60">
        <v>3</v>
      </c>
      <c r="AI12" s="60"/>
      <c r="AJ12" s="60">
        <v>2</v>
      </c>
      <c r="AK12" s="60"/>
      <c r="AL12" s="59"/>
      <c r="AM12" s="59"/>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row>
    <row r="13" spans="1:72" s="5" customFormat="1" x14ac:dyDescent="0.25">
      <c r="A13" s="5">
        <v>303</v>
      </c>
      <c r="B13" s="5" t="s">
        <v>1299</v>
      </c>
      <c r="C13" t="s">
        <v>320</v>
      </c>
      <c r="D13" s="5" t="s">
        <v>143</v>
      </c>
      <c r="E13" s="5" t="s">
        <v>890</v>
      </c>
      <c r="F13" s="23">
        <v>25585</v>
      </c>
      <c r="G13" s="23">
        <v>25587</v>
      </c>
      <c r="H13" s="5" t="s">
        <v>502</v>
      </c>
      <c r="I13" s="60">
        <v>1970</v>
      </c>
      <c r="J13" s="5" t="s">
        <v>1172</v>
      </c>
      <c r="K13" s="5" t="s">
        <v>891</v>
      </c>
      <c r="L13" s="5" t="s">
        <v>44</v>
      </c>
      <c r="M13" s="5" t="s">
        <v>44</v>
      </c>
      <c r="N13" s="5" t="s">
        <v>579</v>
      </c>
      <c r="O13" s="43" t="s">
        <v>1101</v>
      </c>
      <c r="P13" s="5">
        <v>1</v>
      </c>
      <c r="Q13" s="5">
        <v>0</v>
      </c>
      <c r="R13" s="5">
        <v>2</v>
      </c>
      <c r="S13" s="5">
        <v>2</v>
      </c>
      <c r="T13" s="5">
        <v>0</v>
      </c>
      <c r="U13" s="5">
        <f>Table4[[#This Row],[Report]]*$P$322+Table4[[#This Row],[Journals]]*$Q$322+Table4[[#This Row],[Databases]]*$R$322+Table4[[#This Row],[Websites]]*$S$322+Table4[[#This Row],[Newspaper]]*$T$322</f>
        <v>100</v>
      </c>
      <c r="V13" s="5">
        <f>SUM(Table4[[#This Row],[Report]:[Websites]])</f>
        <v>5</v>
      </c>
      <c r="W13" s="60"/>
      <c r="X13" s="60">
        <v>4000</v>
      </c>
      <c r="Y13" s="60">
        <v>200</v>
      </c>
      <c r="Z13" s="60">
        <v>100</v>
      </c>
      <c r="AA13" s="60"/>
      <c r="AB13" s="60"/>
      <c r="AC13" s="64">
        <v>13</v>
      </c>
      <c r="AD13" s="60">
        <v>12000000</v>
      </c>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row>
    <row r="14" spans="1:72" s="5" customFormat="1" x14ac:dyDescent="0.25">
      <c r="B14" s="5" t="s">
        <v>1311</v>
      </c>
      <c r="C14" t="s">
        <v>320</v>
      </c>
      <c r="D14" s="5" t="s">
        <v>455</v>
      </c>
      <c r="E14" s="5" t="s">
        <v>500</v>
      </c>
      <c r="F14" s="23">
        <v>25974</v>
      </c>
      <c r="G14" s="23">
        <v>25981</v>
      </c>
      <c r="H14" s="5" t="s">
        <v>506</v>
      </c>
      <c r="I14" s="60">
        <v>1971</v>
      </c>
      <c r="J14" s="5" t="s">
        <v>1176</v>
      </c>
      <c r="K14" s="5" t="s">
        <v>1175</v>
      </c>
      <c r="L14" s="5" t="s">
        <v>44</v>
      </c>
      <c r="M14" s="5" t="s">
        <v>44</v>
      </c>
      <c r="N14" s="5" t="s">
        <v>579</v>
      </c>
      <c r="O14" s="43" t="s">
        <v>718</v>
      </c>
      <c r="P14" s="5">
        <v>0</v>
      </c>
      <c r="Q14" s="5">
        <v>0</v>
      </c>
      <c r="R14" s="5">
        <v>0</v>
      </c>
      <c r="S14" s="5">
        <v>2</v>
      </c>
      <c r="T14" s="5">
        <v>2</v>
      </c>
      <c r="U14" s="5">
        <f>Table4[[#This Row],[Report]]*$P$322+Table4[[#This Row],[Journals]]*$Q$322+Table4[[#This Row],[Databases]]*$R$322+Table4[[#This Row],[Websites]]*$S$322+Table4[[#This Row],[Newspaper]]*$T$322</f>
        <v>22</v>
      </c>
      <c r="V14" s="5">
        <f>SUM(Table4[[#This Row],[Report]:[Websites]])</f>
        <v>2</v>
      </c>
      <c r="W14" s="60"/>
      <c r="X14" s="60" t="s">
        <v>1159</v>
      </c>
      <c r="Y14" s="60"/>
      <c r="Z14" s="60"/>
      <c r="AA14" s="60"/>
      <c r="AB14" s="60"/>
      <c r="AC14" s="60"/>
      <c r="AD14" s="60"/>
      <c r="AE14" s="60">
        <v>1000000</v>
      </c>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v>76</v>
      </c>
      <c r="BE14" s="60"/>
      <c r="BF14" s="60"/>
      <c r="BG14" s="60"/>
      <c r="BH14" s="60"/>
      <c r="BI14" s="60"/>
      <c r="BJ14" s="60"/>
      <c r="BK14" s="60"/>
      <c r="BL14" s="60"/>
      <c r="BM14" s="60"/>
      <c r="BN14" s="60"/>
      <c r="BO14" s="60"/>
      <c r="BP14" s="60"/>
      <c r="BQ14" s="60"/>
      <c r="BR14" s="60"/>
      <c r="BS14" s="60"/>
    </row>
    <row r="15" spans="1:72" s="5" customFormat="1" x14ac:dyDescent="0.25">
      <c r="B15" s="5" t="s">
        <v>1311</v>
      </c>
      <c r="C15" s="5" t="s">
        <v>487</v>
      </c>
      <c r="D15" s="5" t="s">
        <v>488</v>
      </c>
      <c r="E15" s="5" t="s">
        <v>745</v>
      </c>
      <c r="F15" s="23">
        <v>26166</v>
      </c>
      <c r="G15" s="23">
        <v>26166</v>
      </c>
      <c r="H15" s="5" t="s">
        <v>513</v>
      </c>
      <c r="I15" s="60">
        <v>1971</v>
      </c>
      <c r="J15" s="5" t="s">
        <v>384</v>
      </c>
      <c r="K15" s="5" t="s">
        <v>384</v>
      </c>
      <c r="L15" s="5" t="s">
        <v>36</v>
      </c>
      <c r="M15" s="5" t="s">
        <v>36</v>
      </c>
      <c r="O15" s="43" t="s">
        <v>746</v>
      </c>
      <c r="P15" s="5">
        <v>1</v>
      </c>
      <c r="Q15" s="5">
        <v>0</v>
      </c>
      <c r="R15" s="5">
        <v>0</v>
      </c>
      <c r="S15" s="5">
        <v>0</v>
      </c>
      <c r="T15" s="5">
        <v>1</v>
      </c>
      <c r="U15" s="5">
        <f>Table4[[#This Row],[Report]]*$P$322+Table4[[#This Row],[Journals]]*$Q$322+Table4[[#This Row],[Databases]]*$R$322+Table4[[#This Row],[Websites]]*$S$322+Table4[[#This Row],[Newspaper]]*$T$322</f>
        <v>41</v>
      </c>
      <c r="V15" s="5">
        <f>SUM(Table4[[#This Row],[Report]:[Websites]])</f>
        <v>1</v>
      </c>
      <c r="W15" s="60"/>
      <c r="X15" s="60">
        <v>400000</v>
      </c>
      <c r="Y15" s="60"/>
      <c r="Z15" s="60"/>
      <c r="AA15" s="60"/>
      <c r="AB15" s="60"/>
      <c r="AC15" s="60"/>
      <c r="AD15" s="60"/>
      <c r="AE15" s="60">
        <v>3000000</v>
      </c>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row>
    <row r="16" spans="1:72" s="5" customFormat="1" x14ac:dyDescent="0.25">
      <c r="A16">
        <v>451</v>
      </c>
      <c r="B16" t="s">
        <v>1311</v>
      </c>
      <c r="C16" t="s">
        <v>487</v>
      </c>
      <c r="D16" t="s">
        <v>493</v>
      </c>
      <c r="E16" t="s">
        <v>703</v>
      </c>
      <c r="F16" s="10">
        <v>26159</v>
      </c>
      <c r="G16" s="10">
        <v>26159</v>
      </c>
      <c r="H16" t="s">
        <v>513</v>
      </c>
      <c r="I16" s="59">
        <v>1971</v>
      </c>
      <c r="J16" t="s">
        <v>702</v>
      </c>
      <c r="K16" t="s">
        <v>702</v>
      </c>
      <c r="L16" t="s">
        <v>44</v>
      </c>
      <c r="M16" t="s">
        <v>44</v>
      </c>
      <c r="N16"/>
      <c r="O16" s="8" t="s">
        <v>1102</v>
      </c>
      <c r="P16">
        <v>0</v>
      </c>
      <c r="Q16">
        <v>1</v>
      </c>
      <c r="R16">
        <v>1</v>
      </c>
      <c r="S16">
        <v>0</v>
      </c>
      <c r="T16">
        <v>0</v>
      </c>
      <c r="U16">
        <f>Table4[[#This Row],[Report]]*$P$322+Table4[[#This Row],[Journals]]*$Q$322+Table4[[#This Row],[Databases]]*$R$322+Table4[[#This Row],[Websites]]*$S$322+Table4[[#This Row],[Newspaper]]*$T$322</f>
        <v>50</v>
      </c>
      <c r="V16">
        <f>SUM(Table4[[#This Row],[Report]:[Websites]])</f>
        <v>2</v>
      </c>
      <c r="W16" s="59"/>
      <c r="X16" s="59"/>
      <c r="Y16" s="59"/>
      <c r="Z16" s="59">
        <v>44</v>
      </c>
      <c r="AA16" s="59"/>
      <c r="AB16" s="59"/>
      <c r="AC16" s="59">
        <v>3</v>
      </c>
      <c r="AD16" s="59"/>
      <c r="AE16" s="59">
        <v>100000</v>
      </c>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v>33</v>
      </c>
      <c r="BG16" s="59"/>
      <c r="BH16" s="59">
        <v>24</v>
      </c>
      <c r="BI16" s="59"/>
      <c r="BJ16" s="59"/>
      <c r="BK16" s="59"/>
      <c r="BL16" s="59"/>
      <c r="BM16" s="59"/>
      <c r="BN16" s="59"/>
      <c r="BO16" s="59"/>
      <c r="BP16" s="59"/>
      <c r="BQ16" s="59"/>
      <c r="BR16" s="59"/>
      <c r="BS16" s="60"/>
    </row>
    <row r="17" spans="1:71" s="5" customFormat="1" x14ac:dyDescent="0.25">
      <c r="A17" s="5">
        <v>254</v>
      </c>
      <c r="B17" s="5" t="s">
        <v>1311</v>
      </c>
      <c r="C17" s="5" t="s">
        <v>451</v>
      </c>
      <c r="D17" s="5" t="s">
        <v>451</v>
      </c>
      <c r="E17" s="5" t="s">
        <v>129</v>
      </c>
      <c r="F17" s="23">
        <v>25959</v>
      </c>
      <c r="G17" s="23">
        <v>25959</v>
      </c>
      <c r="H17" s="5" t="s">
        <v>502</v>
      </c>
      <c r="I17" s="60">
        <v>1971</v>
      </c>
      <c r="J17" s="5" t="s">
        <v>323</v>
      </c>
      <c r="K17" s="5" t="s">
        <v>323</v>
      </c>
      <c r="L17" s="5" t="s">
        <v>130</v>
      </c>
      <c r="M17" s="5" t="s">
        <v>130</v>
      </c>
      <c r="N17" s="5" t="s">
        <v>579</v>
      </c>
      <c r="O17" s="43" t="s">
        <v>1104</v>
      </c>
      <c r="P17" s="36">
        <v>1</v>
      </c>
      <c r="Q17" s="5">
        <v>0</v>
      </c>
      <c r="R17" s="5">
        <v>1</v>
      </c>
      <c r="S17" s="5">
        <v>1</v>
      </c>
      <c r="T17" s="5">
        <v>0</v>
      </c>
      <c r="U17" s="5">
        <f>Table4[[#This Row],[Report]]*$P$322+Table4[[#This Row],[Journals]]*$Q$322+Table4[[#This Row],[Databases]]*$R$322+Table4[[#This Row],[Websites]]*$S$322+Table4[[#This Row],[Newspaper]]*$T$322</f>
        <v>70</v>
      </c>
      <c r="V17" s="5">
        <f>SUM(Table4[[#This Row],[Report]:[Websites]])</f>
        <v>3</v>
      </c>
      <c r="W17" s="60"/>
      <c r="X17" s="60">
        <v>500</v>
      </c>
      <c r="Y17" s="60"/>
      <c r="Z17" s="60">
        <v>15</v>
      </c>
      <c r="AA17" s="60"/>
      <c r="AB17" s="60"/>
      <c r="AC17" s="60">
        <v>7</v>
      </c>
      <c r="AD17" s="60"/>
      <c r="AE17" s="60">
        <v>9000000</v>
      </c>
      <c r="AF17" s="60"/>
      <c r="AG17" s="60"/>
      <c r="AH17" s="60"/>
      <c r="AI17" s="60"/>
      <c r="AJ17" s="60"/>
      <c r="AK17" s="65">
        <v>120000</v>
      </c>
      <c r="AL17" s="60"/>
      <c r="AM17" s="60"/>
      <c r="AN17" s="60"/>
      <c r="AO17" s="60"/>
      <c r="AP17" s="60"/>
      <c r="AQ17" s="60"/>
      <c r="AR17" s="60"/>
      <c r="AS17" s="60"/>
      <c r="AT17" s="60"/>
      <c r="AU17" s="60"/>
      <c r="AV17" s="60">
        <v>60</v>
      </c>
      <c r="AW17" s="60"/>
      <c r="AX17" s="60"/>
      <c r="AY17" s="60"/>
      <c r="AZ17" s="60"/>
      <c r="BA17" s="60"/>
      <c r="BB17" s="60"/>
      <c r="BC17" s="60"/>
      <c r="BD17" s="60"/>
      <c r="BE17" s="60"/>
      <c r="BF17" s="60"/>
      <c r="BG17" s="60"/>
      <c r="BH17" s="60"/>
      <c r="BI17" s="60"/>
      <c r="BJ17" s="60"/>
      <c r="BK17" s="60"/>
      <c r="BL17" s="60"/>
      <c r="BM17" s="60"/>
      <c r="BN17" s="60"/>
      <c r="BO17" s="60"/>
      <c r="BP17" s="60"/>
      <c r="BQ17" s="60"/>
      <c r="BR17" s="60"/>
      <c r="BS17" s="60"/>
    </row>
    <row r="18" spans="1:71" x14ac:dyDescent="0.25">
      <c r="A18" s="5">
        <v>128</v>
      </c>
      <c r="B18" s="5" t="s">
        <v>1300</v>
      </c>
      <c r="C18" t="s">
        <v>320</v>
      </c>
      <c r="D18" s="5" t="s">
        <v>1177</v>
      </c>
      <c r="E18" s="5" t="s">
        <v>84</v>
      </c>
      <c r="F18" s="23">
        <v>26291</v>
      </c>
      <c r="G18" s="23">
        <v>26294</v>
      </c>
      <c r="H18" s="5" t="s">
        <v>505</v>
      </c>
      <c r="I18" s="60">
        <v>1971</v>
      </c>
      <c r="J18" s="5" t="s">
        <v>1178</v>
      </c>
      <c r="K18" s="5" t="s">
        <v>370</v>
      </c>
      <c r="L18" s="5" t="s">
        <v>44</v>
      </c>
      <c r="M18" s="5" t="s">
        <v>44</v>
      </c>
      <c r="N18" s="5" t="s">
        <v>579</v>
      </c>
      <c r="O18" s="8" t="s">
        <v>1185</v>
      </c>
      <c r="P18" s="5">
        <v>0</v>
      </c>
      <c r="Q18" s="5">
        <v>0</v>
      </c>
      <c r="R18" s="5">
        <v>1</v>
      </c>
      <c r="S18" s="5">
        <v>2</v>
      </c>
      <c r="T18" s="5">
        <v>7</v>
      </c>
      <c r="U18" s="5">
        <f>Table4[[#This Row],[Report]]*$P$322+Table4[[#This Row],[Journals]]*$Q$322+Table4[[#This Row],[Databases]]*$R$322+Table4[[#This Row],[Websites]]*$S$322+Table4[[#This Row],[Newspaper]]*$T$322</f>
        <v>47</v>
      </c>
      <c r="V18" s="5">
        <f>SUM(Table4[[#This Row],[Report]:[Websites]])</f>
        <v>3</v>
      </c>
      <c r="W18" s="60" t="s">
        <v>514</v>
      </c>
      <c r="X18" s="60">
        <v>20000</v>
      </c>
      <c r="Y18" s="60">
        <v>800</v>
      </c>
      <c r="Z18" s="60">
        <v>30</v>
      </c>
      <c r="AA18" s="60">
        <v>30</v>
      </c>
      <c r="AB18" s="60"/>
      <c r="AC18" s="60">
        <v>3</v>
      </c>
      <c r="AD18" s="60">
        <v>25000000</v>
      </c>
      <c r="AE18" s="60">
        <v>50000000</v>
      </c>
      <c r="AF18" s="60"/>
      <c r="AG18" s="65">
        <v>248200</v>
      </c>
      <c r="AH18" s="60"/>
      <c r="AI18" s="60"/>
      <c r="AJ18" s="60"/>
      <c r="AK18" s="60"/>
      <c r="AL18" s="60"/>
      <c r="AM18" s="60"/>
      <c r="AN18" s="60"/>
      <c r="AO18" s="60"/>
      <c r="AP18" s="60"/>
      <c r="AQ18" s="60"/>
      <c r="AR18" s="60"/>
      <c r="AS18" s="60"/>
      <c r="AT18" s="60"/>
      <c r="AU18" s="60"/>
      <c r="AV18" s="60"/>
      <c r="AW18" s="60"/>
      <c r="AX18" s="60"/>
      <c r="AY18" s="60"/>
      <c r="AZ18" s="60"/>
      <c r="BA18" s="60"/>
      <c r="BB18" s="60">
        <v>1000</v>
      </c>
      <c r="BC18" s="60"/>
      <c r="BD18" s="60"/>
      <c r="BE18" s="60"/>
      <c r="BF18" s="60"/>
      <c r="BG18" s="60"/>
      <c r="BH18" s="60"/>
      <c r="BI18" s="60"/>
      <c r="BJ18" s="60"/>
      <c r="BK18" s="60"/>
      <c r="BL18" s="60"/>
      <c r="BM18" s="60"/>
      <c r="BN18" s="60"/>
      <c r="BO18" s="60"/>
      <c r="BP18" s="60"/>
      <c r="BQ18" s="60"/>
      <c r="BR18" s="60" t="s">
        <v>1186</v>
      </c>
      <c r="BS18" s="59"/>
    </row>
    <row r="19" spans="1:71" s="5" customFormat="1" x14ac:dyDescent="0.25">
      <c r="B19" s="5" t="s">
        <v>1298</v>
      </c>
      <c r="C19" s="5" t="s">
        <v>451</v>
      </c>
      <c r="F19" s="23">
        <v>25974</v>
      </c>
      <c r="G19" s="23">
        <v>25986</v>
      </c>
      <c r="H19" s="5" t="s">
        <v>506</v>
      </c>
      <c r="I19" s="60">
        <v>1971</v>
      </c>
      <c r="K19" s="5" t="s">
        <v>1180</v>
      </c>
      <c r="L19" s="5" t="s">
        <v>1179</v>
      </c>
      <c r="M19" s="5" t="s">
        <v>30</v>
      </c>
      <c r="N19" s="5" t="s">
        <v>606</v>
      </c>
      <c r="O19" s="28" t="s">
        <v>1181</v>
      </c>
      <c r="P19" s="5">
        <v>0</v>
      </c>
      <c r="Q19" s="5">
        <v>0</v>
      </c>
      <c r="R19" s="5">
        <v>1</v>
      </c>
      <c r="S19" s="5">
        <v>1</v>
      </c>
      <c r="T19" s="5">
        <v>1</v>
      </c>
      <c r="U19" s="5">
        <f>Table4[[#This Row],[Report]]*$P$322+Table4[[#This Row],[Journals]]*$Q$322+Table4[[#This Row],[Databases]]*$R$322+Table4[[#This Row],[Websites]]*$S$322+Table4[[#This Row],[Newspaper]]*$T$322</f>
        <v>31</v>
      </c>
      <c r="V19" s="5">
        <f>SUM(Table4[[#This Row],[Report]:[Websites]])</f>
        <v>2</v>
      </c>
      <c r="W19" s="60"/>
      <c r="X19" s="60">
        <v>1000</v>
      </c>
      <c r="Y19" s="60">
        <v>500</v>
      </c>
      <c r="Z19" s="60">
        <v>5</v>
      </c>
      <c r="AA19" s="60"/>
      <c r="AB19" s="60"/>
      <c r="AC19" s="60">
        <v>3</v>
      </c>
      <c r="AD19" s="60">
        <v>2000000</v>
      </c>
      <c r="AE19" s="60">
        <v>22000000</v>
      </c>
      <c r="AF19" s="60"/>
      <c r="AG19" s="60"/>
      <c r="AH19" s="60"/>
      <c r="AI19" s="60"/>
      <c r="AJ19" s="60">
        <v>1</v>
      </c>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row>
    <row r="20" spans="1:71" s="5" customFormat="1" x14ac:dyDescent="0.25">
      <c r="A20"/>
      <c r="B20" t="s">
        <v>1311</v>
      </c>
      <c r="C20" t="s">
        <v>487</v>
      </c>
      <c r="D20"/>
      <c r="E20"/>
      <c r="F20" s="10">
        <v>26346</v>
      </c>
      <c r="G20" s="10">
        <v>26346</v>
      </c>
      <c r="H20" t="s">
        <v>506</v>
      </c>
      <c r="I20" s="59">
        <v>1972</v>
      </c>
      <c r="J20" t="s">
        <v>384</v>
      </c>
      <c r="K20" t="s">
        <v>384</v>
      </c>
      <c r="L20" t="s">
        <v>36</v>
      </c>
      <c r="M20" t="s">
        <v>36</v>
      </c>
      <c r="N20" t="s">
        <v>579</v>
      </c>
      <c r="O20" s="8" t="s">
        <v>535</v>
      </c>
      <c r="P20">
        <v>0</v>
      </c>
      <c r="Q20">
        <v>0</v>
      </c>
      <c r="R20">
        <v>0</v>
      </c>
      <c r="S20">
        <v>1</v>
      </c>
      <c r="T20">
        <v>2</v>
      </c>
      <c r="U20">
        <f>Table4[[#This Row],[Report]]*$P$322+Table4[[#This Row],[Journals]]*$Q$322+Table4[[#This Row],[Databases]]*$R$322+Table4[[#This Row],[Websites]]*$S$322+Table4[[#This Row],[Newspaper]]*$T$322</f>
        <v>12</v>
      </c>
      <c r="V20">
        <f>SUM(Table4[[#This Row],[Report]:[Websites]])</f>
        <v>1</v>
      </c>
      <c r="W20" s="59"/>
      <c r="X20" s="59"/>
      <c r="Y20" s="59"/>
      <c r="Z20" s="59"/>
      <c r="AA20" s="59"/>
      <c r="AB20" s="59"/>
      <c r="AC20" s="59"/>
      <c r="AD20" s="59"/>
      <c r="AE20" s="59">
        <v>10000000</v>
      </c>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60"/>
    </row>
    <row r="21" spans="1:71" s="5" customFormat="1" x14ac:dyDescent="0.25">
      <c r="A21"/>
      <c r="B21" t="s">
        <v>1311</v>
      </c>
      <c r="C21" t="s">
        <v>451</v>
      </c>
      <c r="D21" t="s">
        <v>483</v>
      </c>
      <c r="E21" t="s">
        <v>501</v>
      </c>
      <c r="F21" s="10">
        <v>26346</v>
      </c>
      <c r="G21" s="10">
        <v>26346</v>
      </c>
      <c r="H21" t="s">
        <v>506</v>
      </c>
      <c r="I21" s="59">
        <v>1972</v>
      </c>
      <c r="J21" t="s">
        <v>360</v>
      </c>
      <c r="K21" t="s">
        <v>360</v>
      </c>
      <c r="L21" t="s">
        <v>30</v>
      </c>
      <c r="M21" t="s">
        <v>30</v>
      </c>
      <c r="N21" t="s">
        <v>579</v>
      </c>
      <c r="O21" s="28" t="s">
        <v>744</v>
      </c>
      <c r="P21" s="37">
        <v>0</v>
      </c>
      <c r="Q21" s="37">
        <v>0</v>
      </c>
      <c r="R21" s="37">
        <v>0</v>
      </c>
      <c r="S21" s="37">
        <v>2</v>
      </c>
      <c r="T21" s="37">
        <v>3</v>
      </c>
      <c r="U21" s="37">
        <f>Table4[[#This Row],[Report]]*$P$322+Table4[[#This Row],[Journals]]*$Q$322+Table4[[#This Row],[Databases]]*$R$322+Table4[[#This Row],[Websites]]*$S$322+Table4[[#This Row],[Newspaper]]*$T$322</f>
        <v>23</v>
      </c>
      <c r="V21" s="37">
        <f>SUM(Table4[[#This Row],[Report]:[Websites]])</f>
        <v>2</v>
      </c>
      <c r="W21" s="59"/>
      <c r="X21" s="59"/>
      <c r="Y21" s="59"/>
      <c r="Z21" s="59"/>
      <c r="AA21" s="59"/>
      <c r="AB21" s="59"/>
      <c r="AC21" s="59"/>
      <c r="AD21" s="59"/>
      <c r="AE21" s="59">
        <v>3000000</v>
      </c>
      <c r="AF21" s="59">
        <v>1500</v>
      </c>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60"/>
    </row>
    <row r="22" spans="1:71" x14ac:dyDescent="0.25">
      <c r="A22" s="5">
        <v>222</v>
      </c>
      <c r="B22" s="5" t="s">
        <v>1311</v>
      </c>
      <c r="C22" t="s">
        <v>320</v>
      </c>
      <c r="D22" s="5" t="s">
        <v>1182</v>
      </c>
      <c r="E22" s="5" t="s">
        <v>118</v>
      </c>
      <c r="F22" s="23">
        <v>26385</v>
      </c>
      <c r="G22" s="23">
        <v>26391</v>
      </c>
      <c r="H22" s="5" t="s">
        <v>507</v>
      </c>
      <c r="I22" s="60">
        <v>1972</v>
      </c>
      <c r="J22" s="5" t="s">
        <v>1183</v>
      </c>
      <c r="K22" s="5" t="s">
        <v>393</v>
      </c>
      <c r="L22" s="5" t="s">
        <v>44</v>
      </c>
      <c r="M22" s="5" t="s">
        <v>44</v>
      </c>
      <c r="N22" s="5" t="s">
        <v>579</v>
      </c>
      <c r="O22" s="43" t="s">
        <v>1184</v>
      </c>
      <c r="P22" s="5">
        <v>0</v>
      </c>
      <c r="Q22" s="5">
        <v>0</v>
      </c>
      <c r="R22" s="5">
        <v>1</v>
      </c>
      <c r="S22" s="5">
        <v>2</v>
      </c>
      <c r="T22" s="5">
        <v>2</v>
      </c>
      <c r="U22" s="5">
        <f>Table4[[#This Row],[Report]]*$P$322+Table4[[#This Row],[Journals]]*$Q$322+Table4[[#This Row],[Databases]]*$R$322+Table4[[#This Row],[Websites]]*$S$322+Table4[[#This Row],[Newspaper]]*$T$322</f>
        <v>42</v>
      </c>
      <c r="V22" s="5">
        <f>SUM(Table4[[#This Row],[Report]:[Websites]])</f>
        <v>3</v>
      </c>
      <c r="W22" s="60">
        <v>12</v>
      </c>
      <c r="X22" s="60"/>
      <c r="Y22" s="60"/>
      <c r="Z22" s="60"/>
      <c r="AA22" s="60"/>
      <c r="AB22" s="60"/>
      <c r="AC22" s="60">
        <v>8</v>
      </c>
      <c r="AD22" s="60"/>
      <c r="AE22" s="60">
        <v>7000000</v>
      </c>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59"/>
    </row>
    <row r="23" spans="1:71" x14ac:dyDescent="0.25">
      <c r="A23" s="5"/>
      <c r="B23" s="5" t="s">
        <v>1300</v>
      </c>
      <c r="C23" t="s">
        <v>320</v>
      </c>
      <c r="D23" s="5" t="s">
        <v>921</v>
      </c>
      <c r="E23" s="5" t="s">
        <v>1048</v>
      </c>
      <c r="F23" s="23">
        <v>26335</v>
      </c>
      <c r="G23" s="23">
        <v>26340</v>
      </c>
      <c r="H23" s="5" t="s">
        <v>506</v>
      </c>
      <c r="I23" s="60">
        <v>1972</v>
      </c>
      <c r="J23" s="5" t="s">
        <v>1188</v>
      </c>
      <c r="K23" s="5" t="s">
        <v>1187</v>
      </c>
      <c r="L23" s="5" t="s">
        <v>44</v>
      </c>
      <c r="M23" s="5" t="s">
        <v>44</v>
      </c>
      <c r="N23" s="5"/>
      <c r="O23" s="43" t="s">
        <v>1118</v>
      </c>
      <c r="P23" s="5">
        <v>2</v>
      </c>
      <c r="Q23" s="5">
        <v>2</v>
      </c>
      <c r="R23" s="5">
        <v>1</v>
      </c>
      <c r="S23" s="5">
        <v>0</v>
      </c>
      <c r="T23" s="5">
        <v>4</v>
      </c>
      <c r="U23" s="5">
        <f>Table4[[#This Row],[Report]]*$P$322+Table4[[#This Row],[Journals]]*$Q$322+Table4[[#This Row],[Databases]]*$R$322+Table4[[#This Row],[Websites]]*$S$322+Table4[[#This Row],[Newspaper]]*$T$322</f>
        <v>164</v>
      </c>
      <c r="V23" s="5">
        <f>SUM(Table4[[#This Row],[Report]:[Websites]])</f>
        <v>5</v>
      </c>
      <c r="W23" s="60"/>
      <c r="X23" s="60"/>
      <c r="Y23" s="60"/>
      <c r="Z23" s="60"/>
      <c r="AA23" s="60"/>
      <c r="AB23" s="60"/>
      <c r="AC23" s="60"/>
      <c r="AD23" s="60">
        <v>2000000</v>
      </c>
      <c r="AE23" s="60">
        <v>585000</v>
      </c>
      <c r="AF23" s="60"/>
      <c r="AG23" s="60"/>
      <c r="AH23" s="60"/>
      <c r="AI23" s="60"/>
      <c r="AJ23" s="60"/>
      <c r="AK23" s="60"/>
      <c r="AL23" s="60"/>
      <c r="AM23" s="60"/>
      <c r="AN23" s="60"/>
      <c r="AO23" s="60"/>
      <c r="AP23" s="60"/>
      <c r="AQ23" s="60"/>
      <c r="AR23" s="60"/>
      <c r="AS23" s="60"/>
      <c r="AT23" s="60">
        <v>150</v>
      </c>
      <c r="AU23" s="65">
        <v>75000</v>
      </c>
      <c r="AV23" s="60"/>
      <c r="AW23" s="60"/>
      <c r="AX23" s="60"/>
      <c r="AY23" s="60"/>
      <c r="AZ23" s="60"/>
      <c r="BA23" s="60"/>
      <c r="BB23" s="60"/>
      <c r="BC23" s="60"/>
      <c r="BD23" s="60"/>
      <c r="BE23" s="60"/>
      <c r="BF23" s="60"/>
      <c r="BG23" s="60"/>
      <c r="BH23" s="60"/>
      <c r="BI23" s="60"/>
      <c r="BJ23" s="60"/>
      <c r="BK23" s="60"/>
      <c r="BL23" s="60"/>
      <c r="BM23" s="60"/>
      <c r="BN23" s="60"/>
      <c r="BO23" s="60"/>
      <c r="BP23" s="60"/>
      <c r="BQ23" s="60"/>
      <c r="BR23" s="60" t="s">
        <v>1186</v>
      </c>
      <c r="BS23" s="59"/>
    </row>
    <row r="24" spans="1:71" s="5" customFormat="1" x14ac:dyDescent="0.25">
      <c r="A24">
        <v>624</v>
      </c>
      <c r="B24" t="s">
        <v>1308</v>
      </c>
      <c r="C24" t="s">
        <v>645</v>
      </c>
      <c r="D24" s="5" t="s">
        <v>624</v>
      </c>
      <c r="E24" t="s">
        <v>625</v>
      </c>
      <c r="F24" s="10">
        <v>26634</v>
      </c>
      <c r="G24" s="10">
        <v>26723</v>
      </c>
      <c r="H24" t="s">
        <v>506</v>
      </c>
      <c r="I24" s="59">
        <v>1973</v>
      </c>
      <c r="J24" t="s">
        <v>1195</v>
      </c>
      <c r="K24" t="s">
        <v>626</v>
      </c>
      <c r="L24" t="s">
        <v>629</v>
      </c>
      <c r="M24" t="s">
        <v>45</v>
      </c>
      <c r="N24" t="s">
        <v>30</v>
      </c>
      <c r="O24" s="8" t="s">
        <v>1297</v>
      </c>
      <c r="P24">
        <v>0</v>
      </c>
      <c r="Q24">
        <v>3</v>
      </c>
      <c r="R24">
        <v>2</v>
      </c>
      <c r="S24">
        <v>1</v>
      </c>
      <c r="T24">
        <v>1</v>
      </c>
      <c r="U24">
        <f>Table4[[#This Row],[Report]]*$P$322+Table4[[#This Row],[Journals]]*$Q$322+Table4[[#This Row],[Databases]]*$R$322+Table4[[#This Row],[Websites]]*$S$322+Table4[[#This Row],[Newspaper]]*$T$322</f>
        <v>141</v>
      </c>
      <c r="V24">
        <f>SUM(Table4[[#This Row],[Report]:[Websites]])</f>
        <v>6</v>
      </c>
      <c r="W24" s="59">
        <v>100000</v>
      </c>
      <c r="X24" s="59"/>
      <c r="Y24" s="59"/>
      <c r="Z24" s="59">
        <v>1000</v>
      </c>
      <c r="AA24" s="59"/>
      <c r="AB24" s="59"/>
      <c r="AC24" s="59">
        <v>92</v>
      </c>
      <c r="AD24" s="59" t="s">
        <v>1156</v>
      </c>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60"/>
    </row>
    <row r="25" spans="1:71" x14ac:dyDescent="0.25">
      <c r="B25" t="s">
        <v>1311</v>
      </c>
      <c r="C25" t="s">
        <v>451</v>
      </c>
      <c r="F25" s="10">
        <v>26914</v>
      </c>
      <c r="G25" s="10">
        <v>26921</v>
      </c>
      <c r="H25" t="s">
        <v>536</v>
      </c>
      <c r="I25" s="59">
        <v>1973</v>
      </c>
      <c r="J25" t="s">
        <v>1196</v>
      </c>
      <c r="K25" t="s">
        <v>537</v>
      </c>
      <c r="L25" t="s">
        <v>30</v>
      </c>
      <c r="M25" t="s">
        <v>30</v>
      </c>
      <c r="N25" t="s">
        <v>579</v>
      </c>
      <c r="O25" s="8" t="s">
        <v>534</v>
      </c>
      <c r="P25">
        <v>0</v>
      </c>
      <c r="Q25">
        <v>0</v>
      </c>
      <c r="R25">
        <v>0</v>
      </c>
      <c r="S25">
        <v>1</v>
      </c>
      <c r="T25">
        <v>5</v>
      </c>
      <c r="U25">
        <f>Table4[[#This Row],[Report]]*$P$322+Table4[[#This Row],[Journals]]*$Q$322+Table4[[#This Row],[Databases]]*$R$322+Table4[[#This Row],[Websites]]*$S$322+Table4[[#This Row],[Newspaper]]*$T$322</f>
        <v>15</v>
      </c>
      <c r="V25">
        <f>SUM(Table4[[#This Row],[Report]:[Websites]])</f>
        <v>1</v>
      </c>
      <c r="W25" s="59"/>
      <c r="X25" s="59"/>
      <c r="Y25" s="59">
        <v>300</v>
      </c>
      <c r="Z25" s="59"/>
      <c r="AA25" s="59"/>
      <c r="AB25" s="59"/>
      <c r="AC25" s="59">
        <v>1</v>
      </c>
      <c r="AD25" s="59"/>
      <c r="AE25" s="59">
        <v>8500000</v>
      </c>
      <c r="AF25" s="59"/>
      <c r="AG25" s="59"/>
      <c r="AH25" s="59"/>
      <c r="AI25" s="63">
        <v>75000</v>
      </c>
      <c r="AJ25" s="59"/>
      <c r="AK25" s="59"/>
      <c r="AL25" s="59"/>
      <c r="AM25" s="59"/>
      <c r="AN25" s="59"/>
      <c r="AO25" s="59"/>
      <c r="AP25" s="59"/>
      <c r="AQ25" s="59"/>
      <c r="AR25" s="59"/>
      <c r="AS25" s="59"/>
      <c r="AT25" s="59"/>
      <c r="AU25" s="59"/>
      <c r="AV25" s="59"/>
      <c r="AW25" s="59"/>
      <c r="AX25" s="59"/>
      <c r="AY25" s="59"/>
      <c r="AZ25" s="59"/>
      <c r="BA25" s="59"/>
      <c r="BB25" s="59">
        <v>130</v>
      </c>
      <c r="BC25" s="59"/>
      <c r="BD25" s="59">
        <v>2</v>
      </c>
      <c r="BE25" s="59"/>
      <c r="BF25" s="59"/>
      <c r="BG25" s="59"/>
      <c r="BH25" s="59"/>
      <c r="BI25" s="59"/>
      <c r="BJ25" s="59"/>
      <c r="BK25" s="59"/>
      <c r="BL25" s="59">
        <v>3237</v>
      </c>
      <c r="BM25" s="59"/>
      <c r="BN25" s="59"/>
      <c r="BO25" s="59"/>
      <c r="BP25" s="59"/>
      <c r="BQ25" s="59"/>
      <c r="BR25" s="59"/>
      <c r="BS25" s="59"/>
    </row>
    <row r="26" spans="1:71" x14ac:dyDescent="0.25">
      <c r="B26" t="s">
        <v>1311</v>
      </c>
      <c r="C26" t="s">
        <v>435</v>
      </c>
      <c r="D26" t="s">
        <v>1191</v>
      </c>
      <c r="F26" s="3">
        <v>26732</v>
      </c>
      <c r="G26" s="3">
        <v>26732</v>
      </c>
      <c r="H26" t="s">
        <v>503</v>
      </c>
      <c r="I26" s="59">
        <v>1973</v>
      </c>
      <c r="J26" t="s">
        <v>477</v>
      </c>
      <c r="K26" t="s">
        <v>477</v>
      </c>
      <c r="L26" t="s">
        <v>36</v>
      </c>
      <c r="M26" t="s">
        <v>36</v>
      </c>
      <c r="N26" t="s">
        <v>579</v>
      </c>
      <c r="O26" s="8" t="s">
        <v>710</v>
      </c>
      <c r="P26">
        <v>0</v>
      </c>
      <c r="Q26">
        <v>1</v>
      </c>
      <c r="R26">
        <v>0</v>
      </c>
      <c r="S26">
        <v>1</v>
      </c>
      <c r="T26">
        <v>0</v>
      </c>
      <c r="U26">
        <f>Table4[[#This Row],[Report]]*$P$322+Table4[[#This Row],[Journals]]*$Q$322+Table4[[#This Row],[Databases]]*$R$322+Table4[[#This Row],[Websites]]*$S$322+Table4[[#This Row],[Newspaper]]*$T$322</f>
        <v>40</v>
      </c>
      <c r="V26">
        <f>SUM(Table4[[#This Row],[Report]:[Websites]])</f>
        <v>2</v>
      </c>
      <c r="W26" s="59"/>
      <c r="X26" s="59"/>
      <c r="Y26" s="59"/>
      <c r="Z26" s="59"/>
      <c r="AA26" s="59"/>
      <c r="AB26" s="59"/>
      <c r="AC26" s="59"/>
      <c r="AD26" s="59"/>
      <c r="AE26" s="59">
        <v>2800000</v>
      </c>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row>
    <row r="27" spans="1:71" x14ac:dyDescent="0.25">
      <c r="A27" s="5"/>
      <c r="B27" s="5" t="s">
        <v>1311</v>
      </c>
      <c r="C27" t="s">
        <v>320</v>
      </c>
      <c r="D27" s="5" t="s">
        <v>462</v>
      </c>
      <c r="E27" s="5" t="s">
        <v>720</v>
      </c>
      <c r="F27" s="23">
        <v>26683</v>
      </c>
      <c r="G27" s="23">
        <v>26683</v>
      </c>
      <c r="H27" s="5" t="s">
        <v>502</v>
      </c>
      <c r="I27" s="60">
        <v>1973</v>
      </c>
      <c r="J27" s="5" t="s">
        <v>1189</v>
      </c>
      <c r="K27" s="5" t="s">
        <v>721</v>
      </c>
      <c r="L27" s="5" t="s">
        <v>33</v>
      </c>
      <c r="M27" s="5" t="s">
        <v>33</v>
      </c>
      <c r="N27" s="5" t="s">
        <v>579</v>
      </c>
      <c r="O27" s="28" t="s">
        <v>1190</v>
      </c>
      <c r="P27" s="5">
        <v>1</v>
      </c>
      <c r="Q27" s="5">
        <v>0</v>
      </c>
      <c r="R27" s="5">
        <v>0</v>
      </c>
      <c r="S27" s="5">
        <v>1</v>
      </c>
      <c r="T27" s="5">
        <v>0</v>
      </c>
      <c r="U27" s="5">
        <f>Table4[[#This Row],[Report]]*$P$322+Table4[[#This Row],[Journals]]*$Q$322+Table4[[#This Row],[Databases]]*$R$322+Table4[[#This Row],[Websites]]*$S$322+Table4[[#This Row],[Newspaper]]*$T$322</f>
        <v>50</v>
      </c>
      <c r="V27" s="5">
        <f>SUM(Table4[[#This Row],[Report]:[Websites]])</f>
        <v>2</v>
      </c>
      <c r="W27" s="60"/>
      <c r="X27" s="60"/>
      <c r="Y27" s="60"/>
      <c r="Z27" s="60"/>
      <c r="AA27" s="60"/>
      <c r="AB27" s="60"/>
      <c r="AC27" s="60">
        <v>1</v>
      </c>
      <c r="AD27" s="60"/>
      <c r="AE27" s="60">
        <v>7000000</v>
      </c>
      <c r="AF27" s="60"/>
      <c r="AG27" s="60"/>
      <c r="AH27" s="59"/>
      <c r="AI27" s="65">
        <v>26000</v>
      </c>
      <c r="AJ27" s="60"/>
      <c r="AK27" s="60"/>
      <c r="AL27" s="60"/>
      <c r="AM27" s="60"/>
      <c r="AN27" s="60"/>
      <c r="AO27" s="60"/>
      <c r="AP27" s="60"/>
      <c r="AQ27" s="60"/>
      <c r="AR27" s="60"/>
      <c r="AS27" s="60"/>
      <c r="AT27" s="60"/>
      <c r="AU27" s="60"/>
      <c r="AV27" s="60"/>
      <c r="AW27" s="60"/>
      <c r="AX27" s="60"/>
      <c r="AY27" s="60"/>
      <c r="AZ27" s="60"/>
      <c r="BA27" s="60"/>
      <c r="BB27" s="60">
        <v>50</v>
      </c>
      <c r="BC27" s="60"/>
      <c r="BD27" s="60"/>
      <c r="BE27" s="60"/>
      <c r="BF27" s="60">
        <v>3</v>
      </c>
      <c r="BG27" s="60"/>
      <c r="BH27" s="60"/>
      <c r="BI27" s="60"/>
      <c r="BJ27" s="60"/>
      <c r="BK27" s="60"/>
      <c r="BL27" s="60"/>
      <c r="BM27" s="60"/>
      <c r="BN27" s="60"/>
      <c r="BO27" s="60"/>
      <c r="BP27" s="60"/>
      <c r="BQ27" s="60"/>
      <c r="BR27" s="60"/>
      <c r="BS27" s="59"/>
    </row>
    <row r="28" spans="1:71" s="5" customFormat="1" x14ac:dyDescent="0.25">
      <c r="B28" s="5" t="s">
        <v>1300</v>
      </c>
      <c r="C28" s="5" t="s">
        <v>487</v>
      </c>
      <c r="D28" s="5" t="s">
        <v>491</v>
      </c>
      <c r="F28" s="23">
        <v>26972</v>
      </c>
      <c r="G28" s="23">
        <v>26973</v>
      </c>
      <c r="H28" s="5" t="s">
        <v>504</v>
      </c>
      <c r="I28" s="60">
        <v>1973</v>
      </c>
      <c r="J28" s="5" t="s">
        <v>393</v>
      </c>
      <c r="K28" s="5" t="s">
        <v>393</v>
      </c>
      <c r="L28" s="5" t="s">
        <v>44</v>
      </c>
      <c r="M28" s="5" t="s">
        <v>44</v>
      </c>
      <c r="N28" s="5" t="s">
        <v>579</v>
      </c>
      <c r="O28" s="43" t="s">
        <v>1295</v>
      </c>
      <c r="P28" s="5">
        <v>2</v>
      </c>
      <c r="Q28" s="5">
        <v>1</v>
      </c>
      <c r="R28" s="5">
        <v>0</v>
      </c>
      <c r="S28" s="5">
        <v>1</v>
      </c>
      <c r="T28" s="5">
        <v>2</v>
      </c>
      <c r="U28" s="5">
        <f>Table4[[#This Row],[Report]]*$P$322+Table4[[#This Row],[Journals]]*$Q$322+Table4[[#This Row],[Databases]]*$R$322+Table4[[#This Row],[Websites]]*$S$322+Table4[[#This Row],[Newspaper]]*$T$322</f>
        <v>122</v>
      </c>
      <c r="V28" s="5">
        <f>SUM(Table4[[#This Row],[Report]:[Websites]])</f>
        <v>4</v>
      </c>
      <c r="W28" s="60">
        <v>40</v>
      </c>
      <c r="X28" s="60">
        <v>5000</v>
      </c>
      <c r="Y28" s="60">
        <v>300</v>
      </c>
      <c r="Z28" s="60">
        <v>112</v>
      </c>
      <c r="AA28" s="60">
        <v>100</v>
      </c>
      <c r="AB28" s="60">
        <v>12</v>
      </c>
      <c r="AC28" s="59"/>
      <c r="AD28" s="60">
        <v>3286501</v>
      </c>
      <c r="AE28" s="60">
        <v>3250000</v>
      </c>
      <c r="AF28" s="60"/>
      <c r="AG28" s="60"/>
      <c r="AH28" s="60"/>
      <c r="AI28" s="60"/>
      <c r="AJ28" s="60"/>
      <c r="AK28" s="60"/>
      <c r="AL28" s="60"/>
      <c r="AM28" s="60"/>
      <c r="AN28" s="60"/>
      <c r="AO28" s="60"/>
      <c r="AP28" s="60"/>
      <c r="AQ28" s="60"/>
      <c r="AR28" s="60"/>
      <c r="AS28" s="60"/>
      <c r="AT28" s="60"/>
      <c r="AU28" s="60"/>
      <c r="AV28" s="60"/>
      <c r="AW28" s="60"/>
      <c r="AX28" s="60"/>
      <c r="AY28" s="60"/>
      <c r="AZ28" s="60"/>
      <c r="BA28" s="60"/>
      <c r="BB28" s="60">
        <v>1390</v>
      </c>
      <c r="BC28" s="60"/>
      <c r="BD28" s="60">
        <v>500</v>
      </c>
      <c r="BE28" s="60"/>
      <c r="BF28" s="60"/>
      <c r="BG28" s="60"/>
      <c r="BH28" s="60"/>
      <c r="BI28" s="60"/>
      <c r="BJ28" s="60"/>
      <c r="BK28" s="60"/>
      <c r="BL28" s="60"/>
      <c r="BM28" s="60"/>
      <c r="BN28" s="60"/>
      <c r="BO28" s="60"/>
      <c r="BP28" s="60"/>
      <c r="BQ28" s="60"/>
      <c r="BR28" s="60"/>
      <c r="BS28" s="60"/>
    </row>
    <row r="29" spans="1:71" x14ac:dyDescent="0.25">
      <c r="B29" t="s">
        <v>1299</v>
      </c>
      <c r="C29" t="s">
        <v>320</v>
      </c>
      <c r="D29" t="s">
        <v>738</v>
      </c>
      <c r="E29" t="s">
        <v>739</v>
      </c>
      <c r="F29" s="10">
        <v>27013</v>
      </c>
      <c r="G29" s="10">
        <v>27018</v>
      </c>
      <c r="H29" t="s">
        <v>505</v>
      </c>
      <c r="I29" s="59">
        <v>1973</v>
      </c>
      <c r="J29" t="s">
        <v>370</v>
      </c>
      <c r="K29" t="s">
        <v>370</v>
      </c>
      <c r="L29" t="s">
        <v>44</v>
      </c>
      <c r="M29" t="s">
        <v>44</v>
      </c>
      <c r="O29" s="8" t="s">
        <v>1296</v>
      </c>
      <c r="P29">
        <v>0</v>
      </c>
      <c r="Q29">
        <v>1</v>
      </c>
      <c r="R29">
        <v>0</v>
      </c>
      <c r="S29">
        <v>1</v>
      </c>
      <c r="T29">
        <v>1</v>
      </c>
      <c r="U29">
        <f>Table4[[#This Row],[Report]]*$P$322+Table4[[#This Row],[Journals]]*$Q$322+Table4[[#This Row],[Databases]]*$R$322+Table4[[#This Row],[Websites]]*$S$322+Table4[[#This Row],[Newspaper]]*$T$322</f>
        <v>41</v>
      </c>
      <c r="V29">
        <f>SUM(Table4[[#This Row],[Report]:[Websites]])</f>
        <v>2</v>
      </c>
      <c r="W29" s="59"/>
      <c r="X29" s="59"/>
      <c r="Y29" s="59"/>
      <c r="Z29" s="59"/>
      <c r="AA29" s="59"/>
      <c r="AB29" s="59"/>
      <c r="AC29" s="59">
        <v>4</v>
      </c>
      <c r="AD29" s="59" t="s">
        <v>1156</v>
      </c>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row>
    <row r="30" spans="1:71" s="5" customFormat="1" x14ac:dyDescent="0.25">
      <c r="A30">
        <v>334</v>
      </c>
      <c r="B30" t="s">
        <v>1299</v>
      </c>
      <c r="C30" t="s">
        <v>451</v>
      </c>
      <c r="D30" t="s">
        <v>1193</v>
      </c>
      <c r="E30" t="s">
        <v>1078</v>
      </c>
      <c r="F30" s="10">
        <v>26725</v>
      </c>
      <c r="G30" s="10">
        <v>26753</v>
      </c>
      <c r="H30" t="s">
        <v>503</v>
      </c>
      <c r="I30" s="59">
        <v>1973</v>
      </c>
      <c r="J30" t="s">
        <v>1192</v>
      </c>
      <c r="K30" t="s">
        <v>324</v>
      </c>
      <c r="L30" t="s">
        <v>892</v>
      </c>
      <c r="M30" t="s">
        <v>44</v>
      </c>
      <c r="N30" t="s">
        <v>893</v>
      </c>
      <c r="O30" s="28" t="s">
        <v>1194</v>
      </c>
      <c r="P30">
        <v>0</v>
      </c>
      <c r="Q30">
        <v>0</v>
      </c>
      <c r="R30">
        <v>3</v>
      </c>
      <c r="S30">
        <v>1</v>
      </c>
      <c r="T30">
        <v>0</v>
      </c>
      <c r="U30">
        <f>Table4[[#This Row],[Report]]*$P$322+Table4[[#This Row],[Journals]]*$Q$322+Table4[[#This Row],[Databases]]*$R$322+Table4[[#This Row],[Websites]]*$S$322+Table4[[#This Row],[Newspaper]]*$T$322</f>
        <v>70</v>
      </c>
      <c r="V30">
        <f>SUM(Table4[[#This Row],[Report]:[Websites]])</f>
        <v>4</v>
      </c>
      <c r="W30" s="59"/>
      <c r="X30" s="59">
        <v>25000</v>
      </c>
      <c r="Y30" s="59">
        <v>100</v>
      </c>
      <c r="Z30" s="59">
        <v>10</v>
      </c>
      <c r="AA30" s="59"/>
      <c r="AB30" s="59"/>
      <c r="AC30" s="59">
        <v>3</v>
      </c>
      <c r="AD30" s="59">
        <v>30000000</v>
      </c>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60"/>
    </row>
    <row r="31" spans="1:71" x14ac:dyDescent="0.25">
      <c r="A31">
        <v>212</v>
      </c>
      <c r="B31" t="s">
        <v>1298</v>
      </c>
      <c r="C31" t="s">
        <v>451</v>
      </c>
      <c r="D31" t="s">
        <v>538</v>
      </c>
      <c r="E31" t="s">
        <v>113</v>
      </c>
      <c r="F31" s="10">
        <v>27022</v>
      </c>
      <c r="G31" s="10">
        <v>27058</v>
      </c>
      <c r="H31" t="s">
        <v>502</v>
      </c>
      <c r="I31" s="59">
        <v>1974</v>
      </c>
      <c r="J31" t="s">
        <v>1206</v>
      </c>
      <c r="K31" t="s">
        <v>1187</v>
      </c>
      <c r="L31" t="s">
        <v>1197</v>
      </c>
      <c r="M31" t="s">
        <v>44</v>
      </c>
      <c r="N31" t="s">
        <v>36</v>
      </c>
      <c r="O31" s="28" t="s">
        <v>1212</v>
      </c>
      <c r="P31">
        <v>0</v>
      </c>
      <c r="Q31">
        <v>1</v>
      </c>
      <c r="R31">
        <v>2</v>
      </c>
      <c r="S31">
        <v>3</v>
      </c>
      <c r="T31">
        <v>0</v>
      </c>
      <c r="U31">
        <f>Table4[[#This Row],[Report]]*$P$322+Table4[[#This Row],[Journals]]*$Q$322+Table4[[#This Row],[Databases]]*$R$322+Table4[[#This Row],[Websites]]*$S$322+Table4[[#This Row],[Newspaper]]*$T$322</f>
        <v>100</v>
      </c>
      <c r="V31">
        <f>SUM(Table4[[#This Row],[Report]:[Websites]])</f>
        <v>6</v>
      </c>
      <c r="W31" s="59">
        <v>9000</v>
      </c>
      <c r="X31" s="59">
        <v>35000</v>
      </c>
      <c r="Y31" s="59">
        <v>12000</v>
      </c>
      <c r="Z31" s="59">
        <v>300</v>
      </c>
      <c r="AA31" s="59"/>
      <c r="AB31" s="59"/>
      <c r="AC31" s="59">
        <v>14</v>
      </c>
      <c r="AD31" s="59">
        <v>68000000</v>
      </c>
      <c r="AE31" s="59">
        <v>200000000</v>
      </c>
      <c r="AF31" s="59"/>
      <c r="AG31" s="63">
        <v>3000000</v>
      </c>
      <c r="AH31" s="59"/>
      <c r="AI31" s="59"/>
      <c r="AJ31" s="60">
        <v>3</v>
      </c>
      <c r="AK31" s="60"/>
      <c r="AL31" s="59"/>
      <c r="AM31" s="59"/>
      <c r="AN31" s="59">
        <v>74</v>
      </c>
      <c r="AO31" s="59"/>
      <c r="AP31" s="59"/>
      <c r="AQ31" s="59"/>
      <c r="AR31" s="59"/>
      <c r="AS31" s="59"/>
      <c r="AT31" s="59"/>
      <c r="AU31" s="59"/>
      <c r="AV31" s="59">
        <v>1000</v>
      </c>
      <c r="AW31" s="59"/>
      <c r="AX31" s="59"/>
      <c r="AY31" s="59"/>
      <c r="AZ31" s="59"/>
      <c r="BA31" s="59"/>
      <c r="BB31" s="59">
        <v>13000</v>
      </c>
      <c r="BC31" s="59"/>
      <c r="BD31" s="59">
        <v>154</v>
      </c>
      <c r="BE31" s="59"/>
      <c r="BF31" s="59"/>
      <c r="BG31" s="59"/>
      <c r="BH31" s="59"/>
      <c r="BI31" s="59"/>
      <c r="BJ31" s="59"/>
      <c r="BK31" s="59"/>
      <c r="BL31" s="59"/>
      <c r="BM31" s="59"/>
      <c r="BN31" s="59"/>
      <c r="BO31" s="59"/>
      <c r="BP31" s="59"/>
      <c r="BQ31" s="59"/>
      <c r="BR31" s="59"/>
      <c r="BS31" s="59"/>
    </row>
    <row r="32" spans="1:71" x14ac:dyDescent="0.25">
      <c r="A32" s="5"/>
      <c r="B32" s="5" t="s">
        <v>1300</v>
      </c>
      <c r="C32" s="5" t="s">
        <v>487</v>
      </c>
      <c r="D32" s="5" t="s">
        <v>488</v>
      </c>
      <c r="E32" s="5"/>
      <c r="F32" s="23">
        <v>27151</v>
      </c>
      <c r="G32" s="23">
        <v>27180</v>
      </c>
      <c r="H32" s="5" t="s">
        <v>518</v>
      </c>
      <c r="I32" s="60">
        <v>1974</v>
      </c>
      <c r="J32" s="5" t="s">
        <v>384</v>
      </c>
      <c r="K32" s="5" t="s">
        <v>490</v>
      </c>
      <c r="L32" s="5" t="s">
        <v>36</v>
      </c>
      <c r="M32" s="5" t="s">
        <v>36</v>
      </c>
      <c r="N32" s="5" t="s">
        <v>579</v>
      </c>
      <c r="O32" s="43" t="s">
        <v>1323</v>
      </c>
      <c r="P32" s="5">
        <v>0</v>
      </c>
      <c r="Q32" s="5">
        <v>0</v>
      </c>
      <c r="R32" s="5">
        <v>1</v>
      </c>
      <c r="S32" s="5">
        <v>1</v>
      </c>
      <c r="T32" s="5">
        <v>1</v>
      </c>
      <c r="U32" s="5">
        <f>Table4[[#This Row],[Report]]*$P$322+Table4[[#This Row],[Journals]]*$Q$322+Table4[[#This Row],[Databases]]*$R$322+Table4[[#This Row],[Websites]]*$S$322+Table4[[#This Row],[Newspaper]]*$T$322</f>
        <v>31</v>
      </c>
      <c r="V32" s="5">
        <f>SUM(Table4[[#This Row],[Report]:[Websites]])</f>
        <v>2</v>
      </c>
      <c r="W32" s="60"/>
      <c r="X32" s="60">
        <v>20000</v>
      </c>
      <c r="Y32" s="60">
        <v>200</v>
      </c>
      <c r="Z32" s="60">
        <v>20</v>
      </c>
      <c r="AA32" s="60"/>
      <c r="AB32" s="60"/>
      <c r="AC32" s="60">
        <v>6</v>
      </c>
      <c r="AD32" s="60">
        <v>20000000</v>
      </c>
      <c r="AE32" s="60">
        <v>98000000</v>
      </c>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t="s">
        <v>1324</v>
      </c>
      <c r="BS32" s="59"/>
    </row>
    <row r="33" spans="1:71" x14ac:dyDescent="0.25">
      <c r="A33" s="38">
        <v>66</v>
      </c>
      <c r="B33" s="38" t="s">
        <v>1300</v>
      </c>
      <c r="C33" s="38" t="s">
        <v>451</v>
      </c>
      <c r="D33" s="38" t="s">
        <v>66</v>
      </c>
      <c r="E33" s="38" t="s">
        <v>722</v>
      </c>
      <c r="F33" s="39">
        <v>27143</v>
      </c>
      <c r="G33" s="39">
        <v>27144</v>
      </c>
      <c r="H33" s="38" t="s">
        <v>507</v>
      </c>
      <c r="I33" s="61">
        <v>1974</v>
      </c>
      <c r="J33" s="38" t="s">
        <v>325</v>
      </c>
      <c r="K33" s="38" t="s">
        <v>325</v>
      </c>
      <c r="L33" s="38" t="s">
        <v>36</v>
      </c>
      <c r="M33" s="38" t="s">
        <v>36</v>
      </c>
      <c r="N33" s="38" t="s">
        <v>579</v>
      </c>
      <c r="O33" s="46" t="s">
        <v>1103</v>
      </c>
      <c r="P33" s="38">
        <v>0</v>
      </c>
      <c r="Q33" s="38">
        <v>1</v>
      </c>
      <c r="R33" s="38">
        <v>2</v>
      </c>
      <c r="S33" s="38">
        <v>0</v>
      </c>
      <c r="T33" s="38">
        <v>1</v>
      </c>
      <c r="U33" s="38">
        <f>Table4[[#This Row],[Report]]*$P$322+Table4[[#This Row],[Journals]]*$Q$322+Table4[[#This Row],[Databases]]*$R$322+Table4[[#This Row],[Websites]]*$S$322+Table4[[#This Row],[Newspaper]]*$T$322</f>
        <v>71</v>
      </c>
      <c r="V33" s="38">
        <f>SUM(Table4[[#This Row],[Report]:[Websites]])</f>
        <v>3</v>
      </c>
      <c r="W33" s="61"/>
      <c r="X33" s="61">
        <v>15000</v>
      </c>
      <c r="Y33" s="61">
        <v>1000</v>
      </c>
      <c r="Z33" s="61">
        <v>10</v>
      </c>
      <c r="AA33" s="61"/>
      <c r="AB33" s="61"/>
      <c r="AC33" s="61">
        <v>1</v>
      </c>
      <c r="AD33" s="61">
        <v>20000000</v>
      </c>
      <c r="AE33" s="61">
        <v>80500000</v>
      </c>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59"/>
    </row>
    <row r="34" spans="1:71" x14ac:dyDescent="0.25">
      <c r="B34" t="s">
        <v>1300</v>
      </c>
      <c r="C34" t="s">
        <v>451</v>
      </c>
      <c r="D34" t="s">
        <v>1213</v>
      </c>
      <c r="F34" s="10">
        <v>27094</v>
      </c>
      <c r="G34" s="10">
        <v>27101</v>
      </c>
      <c r="H34" t="s">
        <v>503</v>
      </c>
      <c r="I34" s="59">
        <v>1974</v>
      </c>
      <c r="J34" t="s">
        <v>1242</v>
      </c>
      <c r="K34" t="s">
        <v>1040</v>
      </c>
      <c r="L34" t="s">
        <v>468</v>
      </c>
      <c r="M34" t="s">
        <v>44</v>
      </c>
      <c r="N34" s="4" t="s">
        <v>36</v>
      </c>
      <c r="O34" s="8" t="s">
        <v>1243</v>
      </c>
      <c r="P34">
        <v>1</v>
      </c>
      <c r="Q34">
        <v>1</v>
      </c>
      <c r="R34">
        <v>1</v>
      </c>
      <c r="S34">
        <v>1</v>
      </c>
      <c r="T34">
        <v>0</v>
      </c>
      <c r="U34">
        <f>Table4[[#This Row],[Report]]*$P$322+Table4[[#This Row],[Journals]]*$Q$322+Table4[[#This Row],[Databases]]*$R$322+Table4[[#This Row],[Websites]]*$S$322+Table4[[#This Row],[Newspaper]]*$T$322</f>
        <v>100</v>
      </c>
      <c r="V34">
        <f>SUM(Table4[[#This Row],[Report]:[Websites]])</f>
        <v>4</v>
      </c>
      <c r="W34" s="59">
        <v>700</v>
      </c>
      <c r="X34" s="59"/>
      <c r="Y34" s="59"/>
      <c r="Z34" s="59"/>
      <c r="AA34" s="59"/>
      <c r="AB34" s="59"/>
      <c r="AC34" s="59"/>
      <c r="AD34" s="59">
        <v>2000000</v>
      </c>
      <c r="AE34" s="59">
        <v>12000000</v>
      </c>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row>
    <row r="35" spans="1:71" s="38" customFormat="1" x14ac:dyDescent="0.25">
      <c r="A35">
        <v>386</v>
      </c>
      <c r="B35" t="s">
        <v>1298</v>
      </c>
      <c r="C35" t="s">
        <v>320</v>
      </c>
      <c r="D35" t="s">
        <v>187</v>
      </c>
      <c r="E35" t="s">
        <v>188</v>
      </c>
      <c r="F35" s="10">
        <v>27388</v>
      </c>
      <c r="G35" s="10">
        <v>27388</v>
      </c>
      <c r="H35" t="s">
        <v>505</v>
      </c>
      <c r="I35" s="59">
        <v>1974</v>
      </c>
      <c r="J35" t="s">
        <v>1015</v>
      </c>
      <c r="K35" t="s">
        <v>1015</v>
      </c>
      <c r="L35" t="s">
        <v>116</v>
      </c>
      <c r="M35" t="s">
        <v>116</v>
      </c>
      <c r="N35" t="s">
        <v>579</v>
      </c>
      <c r="O35" s="28" t="s">
        <v>1198</v>
      </c>
      <c r="P35">
        <v>0</v>
      </c>
      <c r="Q35">
        <v>0</v>
      </c>
      <c r="R35">
        <v>3</v>
      </c>
      <c r="S35">
        <v>0</v>
      </c>
      <c r="T35">
        <v>0</v>
      </c>
      <c r="U35">
        <f>Table4[[#This Row],[Report]]*$P$322+Table4[[#This Row],[Journals]]*$Q$322+Table4[[#This Row],[Databases]]*$R$322+Table4[[#This Row],[Websites]]*$S$322+Table4[[#This Row],[Newspaper]]*$T$322</f>
        <v>60</v>
      </c>
      <c r="V35">
        <f>SUM(Table4[[#This Row],[Report]:[Websites]])</f>
        <v>3</v>
      </c>
      <c r="W35" s="59">
        <v>35362</v>
      </c>
      <c r="X35" s="59"/>
      <c r="Y35" s="59">
        <v>41000</v>
      </c>
      <c r="Z35" s="59">
        <v>650</v>
      </c>
      <c r="AA35" s="59"/>
      <c r="AB35" s="59"/>
      <c r="AC35" s="59">
        <v>71</v>
      </c>
      <c r="AD35" s="59">
        <v>200000000</v>
      </c>
      <c r="AE35" s="59"/>
      <c r="AF35" s="59"/>
      <c r="AG35" s="59"/>
      <c r="AH35" s="59"/>
      <c r="AI35" s="59"/>
      <c r="AJ35" s="59"/>
      <c r="AK35" s="59"/>
      <c r="AL35" s="59"/>
      <c r="AM35" s="59"/>
      <c r="AN35" s="59"/>
      <c r="AO35" s="59"/>
      <c r="AP35" s="59">
        <v>25</v>
      </c>
      <c r="AQ35" s="59"/>
      <c r="AR35" s="59">
        <v>31</v>
      </c>
      <c r="AS35" s="59"/>
      <c r="AT35" s="59">
        <v>20</v>
      </c>
      <c r="AU35" s="59"/>
      <c r="AV35" s="59">
        <v>25</v>
      </c>
      <c r="AW35" s="59"/>
      <c r="AX35" s="59"/>
      <c r="AY35" s="59"/>
      <c r="AZ35" s="59"/>
      <c r="BA35" s="59"/>
      <c r="BB35" s="59">
        <v>5000</v>
      </c>
      <c r="BC35" s="59"/>
      <c r="BD35" s="59">
        <v>5000</v>
      </c>
      <c r="BE35" s="59"/>
      <c r="BF35" s="59"/>
      <c r="BG35" s="59"/>
      <c r="BH35" s="59"/>
      <c r="BI35" s="59"/>
      <c r="BJ35" s="59"/>
      <c r="BK35" s="59"/>
      <c r="BL35" s="59"/>
      <c r="BM35" s="59"/>
      <c r="BN35" s="59"/>
      <c r="BO35" s="59"/>
      <c r="BP35" s="59"/>
      <c r="BQ35" s="59"/>
      <c r="BR35" s="59"/>
      <c r="BS35" s="61"/>
    </row>
    <row r="36" spans="1:71" s="5" customFormat="1" x14ac:dyDescent="0.25">
      <c r="A36"/>
      <c r="B36" t="s">
        <v>1307</v>
      </c>
      <c r="C36" t="s">
        <v>451</v>
      </c>
      <c r="D36" t="s">
        <v>1120</v>
      </c>
      <c r="E36"/>
      <c r="F36" s="10">
        <v>27164</v>
      </c>
      <c r="G36" s="10">
        <v>27165</v>
      </c>
      <c r="H36" t="s">
        <v>518</v>
      </c>
      <c r="I36" s="59">
        <v>1974</v>
      </c>
      <c r="J36" s="1" t="s">
        <v>1241</v>
      </c>
      <c r="K36" t="s">
        <v>1211</v>
      </c>
      <c r="L36" t="s">
        <v>30</v>
      </c>
      <c r="M36" t="s">
        <v>30</v>
      </c>
      <c r="N36"/>
      <c r="O36" s="8" t="s">
        <v>1119</v>
      </c>
      <c r="P36">
        <v>1</v>
      </c>
      <c r="Q36">
        <v>1</v>
      </c>
      <c r="R36">
        <v>1</v>
      </c>
      <c r="S36">
        <v>0</v>
      </c>
      <c r="T36">
        <v>5</v>
      </c>
      <c r="U36">
        <f>Table4[[#This Row],[Report]]*$P$322+Table4[[#This Row],[Journals]]*$Q$322+Table4[[#This Row],[Databases]]*$R$322+Table4[[#This Row],[Websites]]*$S$322+Table4[[#This Row],[Newspaper]]*$T$322</f>
        <v>95</v>
      </c>
      <c r="V36">
        <f>SUM(Table4[[#This Row],[Report]:[Websites]])</f>
        <v>3</v>
      </c>
      <c r="W36" s="59">
        <v>330</v>
      </c>
      <c r="X36" s="59">
        <v>3000</v>
      </c>
      <c r="Y36" s="59">
        <v>1000</v>
      </c>
      <c r="Z36" s="59">
        <v>1</v>
      </c>
      <c r="AA36" s="59"/>
      <c r="AB36" s="59"/>
      <c r="AC36" s="59"/>
      <c r="AD36" s="59">
        <v>4000000</v>
      </c>
      <c r="AE36" s="59"/>
      <c r="AF36" s="59"/>
      <c r="AG36" s="63">
        <v>3500000</v>
      </c>
      <c r="AH36" s="59"/>
      <c r="AI36" s="59"/>
      <c r="AJ36" s="59"/>
      <c r="AK36" s="59"/>
      <c r="AL36" s="59"/>
      <c r="AM36" s="59"/>
      <c r="AN36" s="59"/>
      <c r="AO36" s="59"/>
      <c r="AP36" s="59"/>
      <c r="AQ36" s="59"/>
      <c r="AR36" s="59"/>
      <c r="AS36" s="59"/>
      <c r="AT36" s="59"/>
      <c r="AU36" s="59"/>
      <c r="AV36" s="59"/>
      <c r="AW36" s="59"/>
      <c r="AX36" s="59"/>
      <c r="AY36" s="59"/>
      <c r="AZ36" s="59"/>
      <c r="BA36" s="59"/>
      <c r="BB36" s="59">
        <v>300</v>
      </c>
      <c r="BC36" s="59"/>
      <c r="BD36" s="59">
        <v>150</v>
      </c>
      <c r="BE36" s="59"/>
      <c r="BF36" s="59"/>
      <c r="BG36" s="59"/>
      <c r="BH36" s="59">
        <v>50</v>
      </c>
      <c r="BI36" s="59"/>
      <c r="BJ36" s="59"/>
      <c r="BK36" s="59"/>
      <c r="BL36" s="59">
        <v>385</v>
      </c>
      <c r="BM36" s="59"/>
      <c r="BN36" s="59"/>
      <c r="BO36" s="59"/>
      <c r="BP36" s="59">
        <v>200</v>
      </c>
      <c r="BQ36" s="59"/>
      <c r="BR36" s="59"/>
      <c r="BS36" s="60"/>
    </row>
    <row r="37" spans="1:71" s="5" customFormat="1" x14ac:dyDescent="0.25">
      <c r="A37" s="5">
        <v>87</v>
      </c>
      <c r="B37" s="5" t="s">
        <v>1303</v>
      </c>
      <c r="C37" s="5" t="s">
        <v>430</v>
      </c>
      <c r="D37" s="5" t="s">
        <v>72</v>
      </c>
      <c r="E37" s="5" t="s">
        <v>73</v>
      </c>
      <c r="F37" s="23">
        <v>27364</v>
      </c>
      <c r="G37" s="23">
        <v>27426</v>
      </c>
      <c r="H37" s="5" t="s">
        <v>502</v>
      </c>
      <c r="I37" s="60">
        <v>1975</v>
      </c>
      <c r="J37" s="5" t="s">
        <v>1236</v>
      </c>
      <c r="K37" s="5" t="s">
        <v>1235</v>
      </c>
      <c r="L37" s="5" t="s">
        <v>36</v>
      </c>
      <c r="M37" s="5" t="s">
        <v>36</v>
      </c>
      <c r="N37" s="5" t="s">
        <v>459</v>
      </c>
      <c r="O37" s="43" t="s">
        <v>1237</v>
      </c>
      <c r="P37" s="5">
        <v>1</v>
      </c>
      <c r="Q37" s="5">
        <v>0</v>
      </c>
      <c r="R37" s="5">
        <v>1</v>
      </c>
      <c r="S37" s="5">
        <v>1</v>
      </c>
      <c r="T37" s="5">
        <v>4</v>
      </c>
      <c r="U37" s="5">
        <f>Table4[[#This Row],[Report]]*$P$322+Table4[[#This Row],[Journals]]*$Q$322+Table4[[#This Row],[Databases]]*$R$322+Table4[[#This Row],[Websites]]*$S$322+Table4[[#This Row],[Newspaper]]*$T$322</f>
        <v>74</v>
      </c>
      <c r="V37" s="5">
        <f>SUM(Table4[[#This Row],[Report]:[Websites]])</f>
        <v>3</v>
      </c>
      <c r="W37" s="60"/>
      <c r="X37" s="60">
        <v>10000</v>
      </c>
      <c r="Y37" s="60"/>
      <c r="Z37" s="60">
        <v>10</v>
      </c>
      <c r="AA37" s="60"/>
      <c r="AB37" s="60"/>
      <c r="AC37" s="60">
        <v>3</v>
      </c>
      <c r="AD37" s="60"/>
      <c r="AE37" s="64">
        <v>5000000</v>
      </c>
      <c r="AF37" s="60"/>
      <c r="AG37" s="60"/>
      <c r="AH37" s="60"/>
      <c r="AI37" s="60"/>
      <c r="AJ37" s="60"/>
      <c r="AK37" s="60"/>
      <c r="AL37" s="60"/>
      <c r="AM37" s="60"/>
      <c r="AN37" s="60">
        <v>10170</v>
      </c>
      <c r="AO37" s="60"/>
      <c r="AP37" s="60"/>
      <c r="AQ37" s="60"/>
      <c r="AR37" s="60"/>
      <c r="AS37" s="60"/>
      <c r="AT37" s="60"/>
      <c r="AU37" s="60"/>
      <c r="AV37" s="60"/>
      <c r="AW37" s="60"/>
      <c r="AX37" s="60"/>
      <c r="AY37" s="60"/>
      <c r="AZ37" s="60"/>
      <c r="BA37" s="60"/>
      <c r="BB37" s="60"/>
      <c r="BC37" s="60"/>
      <c r="BD37" s="60"/>
      <c r="BE37" s="60"/>
      <c r="BF37" s="60"/>
      <c r="BG37" s="60"/>
      <c r="BH37" s="60"/>
      <c r="BI37" s="60"/>
      <c r="BJ37" s="60">
        <v>117000000</v>
      </c>
      <c r="BK37" s="60"/>
      <c r="BL37" s="60">
        <v>3755000</v>
      </c>
      <c r="BM37" s="60"/>
      <c r="BN37" s="60"/>
      <c r="BO37" s="60"/>
      <c r="BP37" s="60">
        <v>50000</v>
      </c>
      <c r="BQ37" s="60"/>
      <c r="BR37" s="60"/>
      <c r="BS37" s="60"/>
    </row>
    <row r="38" spans="1:71" ht="15.75" thickBot="1" x14ac:dyDescent="0.3">
      <c r="B38" t="s">
        <v>1311</v>
      </c>
      <c r="C38" t="s">
        <v>320</v>
      </c>
      <c r="D38" t="s">
        <v>456</v>
      </c>
      <c r="E38" t="s">
        <v>457</v>
      </c>
      <c r="F38" s="10">
        <v>27440</v>
      </c>
      <c r="G38" s="10">
        <v>27447</v>
      </c>
      <c r="H38" t="s">
        <v>506</v>
      </c>
      <c r="I38" s="59">
        <v>1975</v>
      </c>
      <c r="J38" t="s">
        <v>1238</v>
      </c>
      <c r="K38" t="s">
        <v>1205</v>
      </c>
      <c r="L38" t="s">
        <v>33</v>
      </c>
      <c r="M38" t="s">
        <v>33</v>
      </c>
      <c r="N38" t="s">
        <v>579</v>
      </c>
      <c r="O38" s="8" t="s">
        <v>723</v>
      </c>
      <c r="P38">
        <v>1</v>
      </c>
      <c r="Q38">
        <v>0</v>
      </c>
      <c r="R38">
        <v>0</v>
      </c>
      <c r="S38">
        <v>0</v>
      </c>
      <c r="T38">
        <v>1</v>
      </c>
      <c r="U38">
        <f>Table4[[#This Row],[Report]]*$P$322+Table4[[#This Row],[Journals]]*$Q$322+Table4[[#This Row],[Databases]]*$R$322+Table4[[#This Row],[Websites]]*$S$322+Table4[[#This Row],[Newspaper]]*$T$322</f>
        <v>41</v>
      </c>
      <c r="V38">
        <f>SUM(Table4[[#This Row],[Report]:[Websites]])</f>
        <v>1</v>
      </c>
      <c r="W38" s="59"/>
      <c r="X38" s="59"/>
      <c r="Y38" s="59">
        <v>80</v>
      </c>
      <c r="Z38" s="59"/>
      <c r="AA38" s="59"/>
      <c r="AB38" s="59"/>
      <c r="AC38" s="59"/>
      <c r="AD38" s="59"/>
      <c r="AE38" s="59">
        <v>5000000</v>
      </c>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row>
    <row r="39" spans="1:71" ht="16.5" thickTop="1" thickBot="1" x14ac:dyDescent="0.3">
      <c r="A39">
        <v>177</v>
      </c>
      <c r="B39" t="s">
        <v>1300</v>
      </c>
      <c r="C39" t="s">
        <v>320</v>
      </c>
      <c r="D39" t="s">
        <v>95</v>
      </c>
      <c r="E39" t="s">
        <v>96</v>
      </c>
      <c r="F39" s="10">
        <v>27736</v>
      </c>
      <c r="G39" s="10">
        <v>27737</v>
      </c>
      <c r="H39" t="s">
        <v>505</v>
      </c>
      <c r="I39" s="59">
        <v>1975</v>
      </c>
      <c r="J39" t="s">
        <v>1239</v>
      </c>
      <c r="K39" t="s">
        <v>1205</v>
      </c>
      <c r="L39" t="s">
        <v>33</v>
      </c>
      <c r="M39" t="s">
        <v>33</v>
      </c>
      <c r="N39" t="s">
        <v>579</v>
      </c>
      <c r="O39" s="8" t="s">
        <v>1240</v>
      </c>
      <c r="P39">
        <v>0</v>
      </c>
      <c r="Q39">
        <v>0</v>
      </c>
      <c r="R39">
        <v>3</v>
      </c>
      <c r="S39">
        <v>1</v>
      </c>
      <c r="T39">
        <v>2</v>
      </c>
      <c r="U39">
        <f>Table4[[#This Row],[Report]]*$P$322+Table4[[#This Row],[Journals]]*$Q$322+Table4[[#This Row],[Databases]]*$R$322+Table4[[#This Row],[Websites]]*$S$322+Table4[[#This Row],[Newspaper]]*$T$322</f>
        <v>72</v>
      </c>
      <c r="V39">
        <f>SUM(Table4[[#This Row],[Report]:[Websites]])</f>
        <v>4</v>
      </c>
      <c r="W39" s="59"/>
      <c r="X39" s="59">
        <v>1000</v>
      </c>
      <c r="Y39" s="59">
        <v>50</v>
      </c>
      <c r="Z39" s="59">
        <v>5</v>
      </c>
      <c r="AA39" s="59"/>
      <c r="AB39" s="59"/>
      <c r="AC39" s="59"/>
      <c r="AD39" s="59">
        <v>20000000</v>
      </c>
      <c r="AE39" s="66">
        <v>25000000</v>
      </c>
      <c r="AF39" s="59"/>
      <c r="AG39" s="59"/>
      <c r="AH39" s="59">
        <v>2</v>
      </c>
      <c r="AI39" s="63">
        <v>3500000</v>
      </c>
      <c r="AJ39" s="59"/>
      <c r="AK39" s="63">
        <v>1500000</v>
      </c>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row>
    <row r="40" spans="1:71" ht="15.75" thickTop="1" x14ac:dyDescent="0.25">
      <c r="A40">
        <v>328</v>
      </c>
      <c r="B40" t="s">
        <v>1300</v>
      </c>
      <c r="C40" t="s">
        <v>451</v>
      </c>
      <c r="D40" t="s">
        <v>539</v>
      </c>
      <c r="E40" t="s">
        <v>154</v>
      </c>
      <c r="F40" s="10">
        <v>27463</v>
      </c>
      <c r="G40" s="10">
        <v>27464</v>
      </c>
      <c r="H40" t="s">
        <v>503</v>
      </c>
      <c r="I40" s="59">
        <v>1975</v>
      </c>
      <c r="J40" t="s">
        <v>384</v>
      </c>
      <c r="K40" t="s">
        <v>384</v>
      </c>
      <c r="L40" t="s">
        <v>36</v>
      </c>
      <c r="M40" t="s">
        <v>36</v>
      </c>
      <c r="N40" t="s">
        <v>579</v>
      </c>
      <c r="O40" s="8" t="s">
        <v>1121</v>
      </c>
      <c r="P40">
        <v>0</v>
      </c>
      <c r="Q40">
        <v>2</v>
      </c>
      <c r="R40">
        <v>3</v>
      </c>
      <c r="S40">
        <v>0</v>
      </c>
      <c r="T40">
        <v>4</v>
      </c>
      <c r="U40">
        <f>Table4[[#This Row],[Report]]*$P$322+Table4[[#This Row],[Journals]]*$Q$322+Table4[[#This Row],[Databases]]*$R$322+Table4[[#This Row],[Websites]]*$S$322+Table4[[#This Row],[Newspaper]]*$T$322</f>
        <v>124</v>
      </c>
      <c r="V40">
        <f>SUM(Table4[[#This Row],[Report]:[Websites]])</f>
        <v>5</v>
      </c>
      <c r="W40" s="59"/>
      <c r="X40" s="59">
        <v>12000</v>
      </c>
      <c r="Y40" s="59">
        <v>700</v>
      </c>
      <c r="Z40" s="59">
        <v>7</v>
      </c>
      <c r="AA40" s="59"/>
      <c r="AB40" s="59"/>
      <c r="AC40" s="59">
        <v>1</v>
      </c>
      <c r="AD40" s="59">
        <v>15000000</v>
      </c>
      <c r="AE40" s="59">
        <v>20000000</v>
      </c>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row>
    <row r="41" spans="1:71" x14ac:dyDescent="0.25">
      <c r="B41" t="s">
        <v>1300</v>
      </c>
      <c r="C41" t="s">
        <v>487</v>
      </c>
      <c r="D41" t="s">
        <v>491</v>
      </c>
      <c r="F41" s="10">
        <v>28080</v>
      </c>
      <c r="G41" s="10">
        <v>28080</v>
      </c>
      <c r="H41" t="s">
        <v>504</v>
      </c>
      <c r="I41" s="59">
        <v>1976</v>
      </c>
      <c r="K41" t="s">
        <v>492</v>
      </c>
      <c r="L41" t="s">
        <v>30</v>
      </c>
      <c r="M41" t="s">
        <v>30</v>
      </c>
      <c r="N41" t="s">
        <v>579</v>
      </c>
      <c r="O41" s="8" t="s">
        <v>1124</v>
      </c>
      <c r="P41">
        <v>1</v>
      </c>
      <c r="Q41">
        <v>0</v>
      </c>
      <c r="R41">
        <v>1</v>
      </c>
      <c r="S41">
        <v>1</v>
      </c>
      <c r="T41">
        <v>3</v>
      </c>
      <c r="U41">
        <f>Table4[[#This Row],[Report]]*$P$322+Table4[[#This Row],[Journals]]*$Q$322+Table4[[#This Row],[Databases]]*$R$322+Table4[[#This Row],[Websites]]*$S$322+Table4[[#This Row],[Newspaper]]*$T$322</f>
        <v>73</v>
      </c>
      <c r="V41">
        <f>SUM(Table4[[#This Row],[Report]:[Websites]])</f>
        <v>3</v>
      </c>
      <c r="W41" s="59"/>
      <c r="X41" s="59">
        <v>500</v>
      </c>
      <c r="Y41" s="59">
        <v>20</v>
      </c>
      <c r="Z41" s="59">
        <v>4</v>
      </c>
      <c r="AA41" s="59"/>
      <c r="AB41" s="59"/>
      <c r="AC41" s="59">
        <v>2</v>
      </c>
      <c r="AD41" s="59">
        <v>10500000</v>
      </c>
      <c r="AE41" s="59">
        <v>7279000</v>
      </c>
      <c r="AF41" s="59"/>
      <c r="AG41" s="59"/>
      <c r="AH41" s="59">
        <v>6</v>
      </c>
      <c r="AI41" s="59"/>
      <c r="AJ41" s="59"/>
      <c r="AK41" s="59"/>
      <c r="AL41" s="60"/>
      <c r="AM41" s="60"/>
      <c r="AN41" s="59"/>
      <c r="AO41" s="59"/>
      <c r="AP41" s="59"/>
      <c r="AQ41" s="59"/>
      <c r="AR41" s="59"/>
      <c r="AS41" s="59"/>
      <c r="AT41" s="59">
        <v>5</v>
      </c>
      <c r="AU41" s="59"/>
      <c r="AV41" s="59">
        <v>2</v>
      </c>
      <c r="AW41" s="59"/>
      <c r="AX41" s="59"/>
      <c r="AY41" s="59"/>
      <c r="AZ41" s="59"/>
      <c r="BA41" s="59"/>
      <c r="BB41" s="59"/>
      <c r="BC41" s="59"/>
      <c r="BD41" s="59">
        <v>2</v>
      </c>
      <c r="BE41" s="59"/>
      <c r="BF41" s="59"/>
      <c r="BG41" s="59"/>
      <c r="BH41" s="59"/>
      <c r="BI41" s="59"/>
      <c r="BJ41" s="59"/>
      <c r="BK41" s="59"/>
      <c r="BL41" s="59"/>
      <c r="BM41" s="59"/>
      <c r="BN41" s="59"/>
      <c r="BO41" s="59"/>
      <c r="BP41" s="59"/>
      <c r="BQ41" s="59"/>
      <c r="BR41" s="59"/>
      <c r="BS41" s="59"/>
    </row>
    <row r="42" spans="1:71" x14ac:dyDescent="0.25">
      <c r="A42">
        <v>180</v>
      </c>
      <c r="B42" t="s">
        <v>1300</v>
      </c>
      <c r="C42" t="s">
        <v>487</v>
      </c>
      <c r="D42" t="s">
        <v>97</v>
      </c>
      <c r="E42" t="s">
        <v>98</v>
      </c>
      <c r="F42" s="10">
        <v>27768</v>
      </c>
      <c r="G42" s="10">
        <v>27768</v>
      </c>
      <c r="H42" t="s">
        <v>502</v>
      </c>
      <c r="I42" s="59">
        <v>1976</v>
      </c>
      <c r="K42" t="s">
        <v>326</v>
      </c>
      <c r="L42" t="s">
        <v>44</v>
      </c>
      <c r="M42" t="s">
        <v>44</v>
      </c>
      <c r="N42" t="s">
        <v>579</v>
      </c>
      <c r="O42" s="8" t="s">
        <v>1122</v>
      </c>
      <c r="P42">
        <v>0</v>
      </c>
      <c r="Q42">
        <v>0</v>
      </c>
      <c r="R42">
        <v>3</v>
      </c>
      <c r="S42">
        <v>0</v>
      </c>
      <c r="T42">
        <v>3</v>
      </c>
      <c r="U42">
        <f>Table4[[#This Row],[Report]]*$P$322+Table4[[#This Row],[Journals]]*$Q$322+Table4[[#This Row],[Databases]]*$R$322+Table4[[#This Row],[Websites]]*$S$322+Table4[[#This Row],[Newspaper]]*$T$322</f>
        <v>63</v>
      </c>
      <c r="V42">
        <f>SUM(Table4[[#This Row],[Report]:[Websites]])</f>
        <v>3</v>
      </c>
      <c r="W42" s="59"/>
      <c r="X42" s="59">
        <v>5000</v>
      </c>
      <c r="Y42" s="59"/>
      <c r="Z42" s="59">
        <v>50</v>
      </c>
      <c r="AA42" s="59"/>
      <c r="AB42" s="59"/>
      <c r="AC42" s="59"/>
      <c r="AD42" s="59">
        <v>5000000</v>
      </c>
      <c r="AE42" s="59">
        <v>12000000</v>
      </c>
      <c r="AF42" s="59"/>
      <c r="AG42" s="59"/>
      <c r="AH42" s="59"/>
      <c r="AI42" s="59"/>
      <c r="AJ42" s="59"/>
      <c r="AK42" s="59"/>
      <c r="AL42" s="60"/>
      <c r="AM42" s="60"/>
      <c r="AN42" s="60"/>
      <c r="AO42" s="60"/>
      <c r="AP42" s="59"/>
      <c r="AQ42" s="59"/>
      <c r="AR42" s="59"/>
      <c r="AS42" s="59"/>
      <c r="AT42" s="59"/>
      <c r="AU42" s="59"/>
      <c r="AV42" s="59"/>
      <c r="AW42" s="59"/>
      <c r="AX42" s="59"/>
      <c r="AY42" s="59"/>
      <c r="AZ42" s="59"/>
      <c r="BA42" s="59"/>
      <c r="BB42" s="59">
        <v>1500</v>
      </c>
      <c r="BC42" s="59"/>
      <c r="BD42" s="59"/>
      <c r="BE42" s="59"/>
      <c r="BF42" s="59"/>
      <c r="BG42" s="59"/>
      <c r="BH42" s="59"/>
      <c r="BI42" s="59"/>
      <c r="BJ42" s="59"/>
      <c r="BK42" s="59"/>
      <c r="BL42" s="59"/>
      <c r="BM42" s="59"/>
      <c r="BN42" s="59"/>
      <c r="BO42" s="59"/>
      <c r="BP42" s="59"/>
      <c r="BQ42" s="59"/>
      <c r="BR42" s="59"/>
      <c r="BS42" s="59"/>
    </row>
    <row r="43" spans="1:71" x14ac:dyDescent="0.25">
      <c r="B43" t="s">
        <v>1311</v>
      </c>
      <c r="C43" t="s">
        <v>320</v>
      </c>
      <c r="D43" t="s">
        <v>542</v>
      </c>
      <c r="E43" t="s">
        <v>671</v>
      </c>
      <c r="F43" s="10">
        <v>27772</v>
      </c>
      <c r="G43" s="10">
        <v>27778</v>
      </c>
      <c r="H43" t="s">
        <v>502</v>
      </c>
      <c r="I43" s="59">
        <v>1976</v>
      </c>
      <c r="J43" t="s">
        <v>543</v>
      </c>
      <c r="K43" t="s">
        <v>543</v>
      </c>
      <c r="L43" t="s">
        <v>44</v>
      </c>
      <c r="M43" t="s">
        <v>44</v>
      </c>
      <c r="N43" t="s">
        <v>579</v>
      </c>
      <c r="O43" s="8" t="s">
        <v>922</v>
      </c>
      <c r="P43">
        <v>0</v>
      </c>
      <c r="Q43">
        <v>0</v>
      </c>
      <c r="R43">
        <v>1</v>
      </c>
      <c r="S43">
        <v>1</v>
      </c>
      <c r="T43">
        <v>4</v>
      </c>
      <c r="U43">
        <f>Table4[[#This Row],[Report]]*$P$322+Table4[[#This Row],[Journals]]*$Q$322+Table4[[#This Row],[Databases]]*$R$322+Table4[[#This Row],[Websites]]*$S$322+Table4[[#This Row],[Newspaper]]*$T$322</f>
        <v>34</v>
      </c>
      <c r="V43">
        <f>SUM(Table4[[#This Row],[Report]:[Websites]])</f>
        <v>2</v>
      </c>
      <c r="W43" s="59">
        <v>70</v>
      </c>
      <c r="X43" s="59"/>
      <c r="Y43" s="59"/>
      <c r="Z43" s="59"/>
      <c r="AA43" s="59"/>
      <c r="AB43" s="59"/>
      <c r="AC43" s="59"/>
      <c r="AD43" s="59"/>
      <c r="AE43" s="59">
        <v>6000000</v>
      </c>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row>
    <row r="44" spans="1:71" x14ac:dyDescent="0.25">
      <c r="B44" t="s">
        <v>1311</v>
      </c>
      <c r="C44" t="s">
        <v>320</v>
      </c>
      <c r="D44" t="s">
        <v>427</v>
      </c>
      <c r="E44" t="s">
        <v>670</v>
      </c>
      <c r="F44" s="10">
        <v>28110</v>
      </c>
      <c r="G44" s="10">
        <v>27780</v>
      </c>
      <c r="H44" t="s">
        <v>505</v>
      </c>
      <c r="I44" s="59">
        <v>1976</v>
      </c>
      <c r="J44" t="s">
        <v>1245</v>
      </c>
      <c r="K44" t="s">
        <v>458</v>
      </c>
      <c r="L44" t="s">
        <v>459</v>
      </c>
      <c r="M44" t="s">
        <v>44</v>
      </c>
      <c r="N44" t="s">
        <v>116</v>
      </c>
      <c r="O44" s="8" t="s">
        <v>1125</v>
      </c>
      <c r="P44">
        <v>1</v>
      </c>
      <c r="Q44">
        <v>0</v>
      </c>
      <c r="R44">
        <v>1</v>
      </c>
      <c r="S44">
        <v>1</v>
      </c>
      <c r="T44">
        <v>6</v>
      </c>
      <c r="U44">
        <f>Table4[[#This Row],[Report]]*$P$322+Table4[[#This Row],[Journals]]*$Q$322+Table4[[#This Row],[Databases]]*$R$322+Table4[[#This Row],[Websites]]*$S$322+Table4[[#This Row],[Newspaper]]*$T$322</f>
        <v>76</v>
      </c>
      <c r="V44">
        <f>SUM(Table4[[#This Row],[Report]:[Websites]])</f>
        <v>3</v>
      </c>
      <c r="W44" s="59"/>
      <c r="X44" s="59">
        <v>6000</v>
      </c>
      <c r="Y44" s="59">
        <v>1000</v>
      </c>
      <c r="Z44" s="59">
        <v>2</v>
      </c>
      <c r="AA44" s="59"/>
      <c r="AB44" s="59"/>
      <c r="AC44" s="59"/>
      <c r="AD44" s="59"/>
      <c r="AE44" s="67">
        <v>49000000</v>
      </c>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v>250000</v>
      </c>
      <c r="BQ44" s="59"/>
      <c r="BR44" s="59"/>
      <c r="BS44" s="59"/>
    </row>
    <row r="45" spans="1:71" x14ac:dyDescent="0.25">
      <c r="B45" t="s">
        <v>1300</v>
      </c>
      <c r="C45" t="s">
        <v>320</v>
      </c>
      <c r="D45" t="s">
        <v>426</v>
      </c>
      <c r="E45" t="s">
        <v>672</v>
      </c>
      <c r="F45" s="10">
        <v>27803</v>
      </c>
      <c r="G45" s="10">
        <v>27812</v>
      </c>
      <c r="H45" t="s">
        <v>506</v>
      </c>
      <c r="I45" s="59">
        <v>1976</v>
      </c>
      <c r="J45" t="s">
        <v>1244</v>
      </c>
      <c r="K45" t="s">
        <v>460</v>
      </c>
      <c r="L45" t="s">
        <v>44</v>
      </c>
      <c r="M45" t="s">
        <v>44</v>
      </c>
      <c r="N45" t="s">
        <v>579</v>
      </c>
      <c r="O45" s="8" t="s">
        <v>1123</v>
      </c>
      <c r="P45">
        <v>1</v>
      </c>
      <c r="Q45">
        <v>0</v>
      </c>
      <c r="R45">
        <v>2</v>
      </c>
      <c r="S45">
        <v>1</v>
      </c>
      <c r="T45">
        <v>1</v>
      </c>
      <c r="U45">
        <f>Table4[[#This Row],[Report]]*$P$322+Table4[[#This Row],[Journals]]*$Q$322+Table4[[#This Row],[Databases]]*$R$322+Table4[[#This Row],[Websites]]*$S$322+Table4[[#This Row],[Newspaper]]*$T$322</f>
        <v>91</v>
      </c>
      <c r="V45">
        <f>SUM(Table4[[#This Row],[Report]:[Websites]])</f>
        <v>4</v>
      </c>
      <c r="W45" s="59"/>
      <c r="X45" s="59"/>
      <c r="Y45" s="59"/>
      <c r="Z45" s="59">
        <v>1</v>
      </c>
      <c r="AA45" s="59"/>
      <c r="AB45" s="59"/>
      <c r="AC45" s="59">
        <v>1</v>
      </c>
      <c r="AD45" s="59">
        <v>3000000</v>
      </c>
      <c r="AE45" s="59">
        <v>8257000</v>
      </c>
      <c r="AF45" s="59"/>
      <c r="AG45" s="59"/>
      <c r="AH45" s="59"/>
      <c r="AI45" s="59"/>
      <c r="AJ45" s="59"/>
      <c r="AK45" s="59"/>
      <c r="AL45" s="59"/>
      <c r="AM45" s="59"/>
      <c r="AN45" s="59"/>
      <c r="AO45" s="59"/>
      <c r="AP45" s="59"/>
      <c r="AQ45" s="59"/>
      <c r="AR45" s="59"/>
      <c r="AS45" s="59"/>
      <c r="AT45" s="59"/>
      <c r="AU45" s="59"/>
      <c r="AV45" s="59"/>
      <c r="AW45" s="59"/>
      <c r="AX45" s="59"/>
      <c r="AY45" s="59"/>
      <c r="AZ45" s="59"/>
      <c r="BA45" s="59"/>
      <c r="BB45" s="59">
        <v>150</v>
      </c>
      <c r="BC45" s="59"/>
      <c r="BD45" s="59">
        <v>200</v>
      </c>
      <c r="BE45" s="59"/>
      <c r="BF45" s="59"/>
      <c r="BG45" s="59"/>
      <c r="BH45" s="59"/>
      <c r="BI45" s="59"/>
      <c r="BJ45" s="59"/>
      <c r="BK45" s="59"/>
      <c r="BL45" s="59"/>
      <c r="BM45" s="59"/>
      <c r="BN45" s="59"/>
      <c r="BO45" s="59"/>
      <c r="BP45" s="59"/>
      <c r="BQ45" s="59"/>
      <c r="BR45" s="59"/>
      <c r="BS45" s="59"/>
    </row>
    <row r="46" spans="1:71" x14ac:dyDescent="0.25">
      <c r="A46">
        <v>191</v>
      </c>
      <c r="B46" t="s">
        <v>1300</v>
      </c>
      <c r="C46" t="s">
        <v>487</v>
      </c>
      <c r="D46" t="s">
        <v>103</v>
      </c>
      <c r="E46" t="s">
        <v>104</v>
      </c>
      <c r="F46" s="10">
        <v>28073</v>
      </c>
      <c r="G46" s="10">
        <v>28074</v>
      </c>
      <c r="H46" t="s">
        <v>504</v>
      </c>
      <c r="I46" s="59">
        <v>1976</v>
      </c>
      <c r="K46" t="s">
        <v>325</v>
      </c>
      <c r="L46" t="s">
        <v>36</v>
      </c>
      <c r="M46" t="s">
        <v>36</v>
      </c>
      <c r="N46" t="s">
        <v>579</v>
      </c>
      <c r="O46" s="8" t="s">
        <v>1148</v>
      </c>
      <c r="P46">
        <v>1</v>
      </c>
      <c r="Q46">
        <v>1</v>
      </c>
      <c r="R46">
        <v>3</v>
      </c>
      <c r="S46">
        <v>2</v>
      </c>
      <c r="T46">
        <v>0</v>
      </c>
      <c r="U46">
        <f>Table4[[#This Row],[Report]]*$P$322+Table4[[#This Row],[Journals]]*$Q$322+Table4[[#This Row],[Databases]]*$R$322+Table4[[#This Row],[Websites]]*$S$322+Table4[[#This Row],[Newspaper]]*$T$322</f>
        <v>150</v>
      </c>
      <c r="V46">
        <f>SUM(Table4[[#This Row],[Report]:[Websites]])</f>
        <v>7</v>
      </c>
      <c r="W46" s="59"/>
      <c r="X46" s="59">
        <v>5000</v>
      </c>
      <c r="Y46" s="59">
        <v>40</v>
      </c>
      <c r="Z46" s="59">
        <v>10</v>
      </c>
      <c r="AA46" s="59"/>
      <c r="AB46" s="59"/>
      <c r="AC46" s="59"/>
      <c r="AD46" s="59">
        <v>40000000</v>
      </c>
      <c r="AE46" s="59">
        <v>131000000</v>
      </c>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row>
    <row r="47" spans="1:71" s="5" customFormat="1" x14ac:dyDescent="0.25">
      <c r="A47" s="5">
        <v>309</v>
      </c>
      <c r="B47" s="5" t="s">
        <v>1303</v>
      </c>
      <c r="C47" s="5" t="s">
        <v>430</v>
      </c>
      <c r="D47" s="5" t="s">
        <v>147</v>
      </c>
      <c r="E47" s="5" t="s">
        <v>148</v>
      </c>
      <c r="F47" s="23">
        <v>28168</v>
      </c>
      <c r="G47" s="23">
        <v>28168</v>
      </c>
      <c r="H47" s="5" t="s">
        <v>506</v>
      </c>
      <c r="I47" s="60">
        <v>1977</v>
      </c>
      <c r="K47" s="5" t="s">
        <v>327</v>
      </c>
      <c r="L47" s="5" t="s">
        <v>30</v>
      </c>
      <c r="M47" s="5" t="s">
        <v>30</v>
      </c>
      <c r="N47" s="5" t="s">
        <v>579</v>
      </c>
      <c r="O47" s="53" t="s">
        <v>1285</v>
      </c>
      <c r="P47" s="5">
        <v>0</v>
      </c>
      <c r="Q47" s="5">
        <v>0</v>
      </c>
      <c r="R47" s="5">
        <v>1</v>
      </c>
      <c r="S47" s="5">
        <v>1</v>
      </c>
      <c r="T47" s="5">
        <v>4</v>
      </c>
      <c r="U47" s="5">
        <f>Table4[[#This Row],[Report]]*$P$322+Table4[[#This Row],[Journals]]*$Q$322+Table4[[#This Row],[Databases]]*$R$322+Table4[[#This Row],[Websites]]*$S$322+Table4[[#This Row],[Newspaper]]*$T$322</f>
        <v>34</v>
      </c>
      <c r="V47" s="5">
        <f>SUM(Table4[[#This Row],[Report]:[Websites]])</f>
        <v>2</v>
      </c>
      <c r="W47" s="60"/>
      <c r="X47" s="60">
        <v>3000</v>
      </c>
      <c r="Y47" s="60">
        <v>350</v>
      </c>
      <c r="Z47" s="60">
        <v>60</v>
      </c>
      <c r="AA47" s="60"/>
      <c r="AB47" s="60"/>
      <c r="AC47" s="60">
        <v>8</v>
      </c>
      <c r="AD47" s="60">
        <v>9000000</v>
      </c>
      <c r="AE47" s="60">
        <v>40000000</v>
      </c>
      <c r="AF47" s="60"/>
      <c r="AG47" s="60"/>
      <c r="AH47" s="60"/>
      <c r="AI47" s="60"/>
      <c r="AJ47" s="60"/>
      <c r="AK47" s="60"/>
      <c r="AL47" s="60"/>
      <c r="AM47" s="60"/>
      <c r="AN47" s="60"/>
      <c r="AO47" s="60"/>
      <c r="AP47" s="60"/>
      <c r="AQ47" s="60"/>
      <c r="AR47" s="60"/>
      <c r="AS47" s="60"/>
      <c r="AT47" s="60"/>
      <c r="AU47" s="60"/>
      <c r="AV47" s="60"/>
      <c r="AW47" s="60"/>
      <c r="AX47" s="60"/>
      <c r="AY47" s="60"/>
      <c r="AZ47" s="60">
        <v>340</v>
      </c>
      <c r="BA47" s="60"/>
      <c r="BB47" s="60"/>
      <c r="BC47" s="60"/>
      <c r="BD47" s="60">
        <v>116</v>
      </c>
      <c r="BE47" s="60"/>
      <c r="BF47" s="60"/>
      <c r="BG47" s="60"/>
      <c r="BH47" s="60"/>
      <c r="BI47" s="60"/>
      <c r="BJ47" s="60"/>
      <c r="BK47" s="60"/>
      <c r="BL47" s="60"/>
      <c r="BM47" s="60"/>
      <c r="BN47" s="60"/>
      <c r="BO47" s="60"/>
      <c r="BP47" s="60">
        <v>1000000</v>
      </c>
      <c r="BQ47" s="60"/>
      <c r="BR47" s="60"/>
      <c r="BS47" s="60"/>
    </row>
    <row r="48" spans="1:71" x14ac:dyDescent="0.25">
      <c r="B48" t="s">
        <v>1300</v>
      </c>
      <c r="C48" t="s">
        <v>487</v>
      </c>
      <c r="D48" t="s">
        <v>432</v>
      </c>
      <c r="F48" s="3">
        <v>28161</v>
      </c>
      <c r="G48" s="3">
        <v>28161</v>
      </c>
      <c r="H48" t="s">
        <v>506</v>
      </c>
      <c r="I48" s="59">
        <v>1977</v>
      </c>
      <c r="K48" t="s">
        <v>433</v>
      </c>
      <c r="L48" t="s">
        <v>30</v>
      </c>
      <c r="M48" t="s">
        <v>30</v>
      </c>
      <c r="N48" t="s">
        <v>579</v>
      </c>
      <c r="O48" s="8" t="s">
        <v>1127</v>
      </c>
      <c r="P48">
        <v>0</v>
      </c>
      <c r="Q48">
        <v>0</v>
      </c>
      <c r="R48">
        <v>2</v>
      </c>
      <c r="S48">
        <v>1</v>
      </c>
      <c r="T48">
        <v>1</v>
      </c>
      <c r="U48">
        <f>Table4[[#This Row],[Report]]*$P$322+Table4[[#This Row],[Journals]]*$Q$322+Table4[[#This Row],[Databases]]*$R$322+Table4[[#This Row],[Websites]]*$S$322+Table4[[#This Row],[Newspaper]]*$T$322</f>
        <v>51</v>
      </c>
      <c r="V48">
        <f>SUM(Table4[[#This Row],[Report]:[Websites]])</f>
        <v>3</v>
      </c>
      <c r="W48" s="59">
        <v>500</v>
      </c>
      <c r="X48" s="59">
        <v>500</v>
      </c>
      <c r="Y48" s="59">
        <v>10</v>
      </c>
      <c r="Z48" s="59">
        <v>3</v>
      </c>
      <c r="AA48" s="59"/>
      <c r="AB48" s="59"/>
      <c r="AC48" s="59"/>
      <c r="AD48" s="59">
        <v>4000000</v>
      </c>
      <c r="AE48" s="59">
        <v>13000000</v>
      </c>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row>
    <row r="49" spans="1:71" x14ac:dyDescent="0.25">
      <c r="B49" t="s">
        <v>1300</v>
      </c>
      <c r="C49" t="s">
        <v>430</v>
      </c>
      <c r="D49" t="s">
        <v>430</v>
      </c>
      <c r="F49" s="10">
        <v>28469</v>
      </c>
      <c r="G49" s="10">
        <v>28488</v>
      </c>
      <c r="H49" t="s">
        <v>505</v>
      </c>
      <c r="I49" s="59">
        <v>1977</v>
      </c>
      <c r="K49" t="s">
        <v>431</v>
      </c>
      <c r="L49" t="s">
        <v>36</v>
      </c>
      <c r="M49" t="s">
        <v>36</v>
      </c>
      <c r="N49" t="s">
        <v>579</v>
      </c>
      <c r="O49" s="8" t="s">
        <v>923</v>
      </c>
      <c r="P49">
        <v>0</v>
      </c>
      <c r="Q49">
        <v>0</v>
      </c>
      <c r="R49">
        <v>2</v>
      </c>
      <c r="S49">
        <v>1</v>
      </c>
      <c r="T49">
        <v>2</v>
      </c>
      <c r="U49">
        <f>Table4[[#This Row],[Report]]*$P$322+Table4[[#This Row],[Journals]]*$Q$322+Table4[[#This Row],[Databases]]*$R$322+Table4[[#This Row],[Websites]]*$S$322+Table4[[#This Row],[Newspaper]]*$T$322</f>
        <v>52</v>
      </c>
      <c r="V49">
        <f>SUM(Table4[[#This Row],[Report]:[Websites]])</f>
        <v>3</v>
      </c>
      <c r="W49" s="59"/>
      <c r="X49" s="59"/>
      <c r="Y49" s="59">
        <v>70</v>
      </c>
      <c r="Z49" s="59"/>
      <c r="AA49" s="59"/>
      <c r="AB49" s="59"/>
      <c r="AC49" s="59">
        <v>3</v>
      </c>
      <c r="AD49" s="59">
        <v>3500000</v>
      </c>
      <c r="AE49" s="59">
        <v>2168000</v>
      </c>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v>2000</v>
      </c>
      <c r="BQ49" s="59"/>
      <c r="BR49" s="59"/>
      <c r="BS49" s="59"/>
    </row>
    <row r="50" spans="1:71" x14ac:dyDescent="0.25">
      <c r="A50">
        <v>415</v>
      </c>
      <c r="B50" t="s">
        <v>1300</v>
      </c>
      <c r="C50" t="s">
        <v>487</v>
      </c>
      <c r="D50" t="s">
        <v>198</v>
      </c>
      <c r="E50" t="s">
        <v>199</v>
      </c>
      <c r="F50" s="3">
        <v>28146</v>
      </c>
      <c r="G50" s="3">
        <v>28146</v>
      </c>
      <c r="H50" t="s">
        <v>502</v>
      </c>
      <c r="I50" s="59">
        <v>1977</v>
      </c>
      <c r="K50" t="s">
        <v>545</v>
      </c>
      <c r="L50" t="s">
        <v>36</v>
      </c>
      <c r="M50" t="s">
        <v>36</v>
      </c>
      <c r="N50" t="s">
        <v>579</v>
      </c>
      <c r="O50" s="8" t="s">
        <v>1126</v>
      </c>
      <c r="P50">
        <v>0</v>
      </c>
      <c r="Q50">
        <v>0</v>
      </c>
      <c r="R50">
        <v>3</v>
      </c>
      <c r="S50">
        <v>1</v>
      </c>
      <c r="T50">
        <v>1</v>
      </c>
      <c r="U50">
        <f>Table4[[#This Row],[Report]]*$P$322+Table4[[#This Row],[Journals]]*$Q$322+Table4[[#This Row],[Databases]]*$R$322+Table4[[#This Row],[Websites]]*$S$322+Table4[[#This Row],[Newspaper]]*$T$322</f>
        <v>71</v>
      </c>
      <c r="V50">
        <f>SUM(Table4[[#This Row],[Report]:[Websites]])</f>
        <v>4</v>
      </c>
      <c r="W50" s="59"/>
      <c r="X50" s="59">
        <v>500</v>
      </c>
      <c r="Y50" s="59">
        <v>20</v>
      </c>
      <c r="Z50" s="59">
        <v>4</v>
      </c>
      <c r="AA50" s="59"/>
      <c r="AB50" s="59"/>
      <c r="AC50" s="59">
        <v>1</v>
      </c>
      <c r="AD50" s="59">
        <v>15000000</v>
      </c>
      <c r="AE50" s="59">
        <v>49000000</v>
      </c>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row>
    <row r="51" spans="1:71" x14ac:dyDescent="0.25">
      <c r="B51" t="s">
        <v>1300</v>
      </c>
      <c r="C51" t="s">
        <v>451</v>
      </c>
      <c r="D51" t="s">
        <v>428</v>
      </c>
      <c r="F51" s="3">
        <v>28185</v>
      </c>
      <c r="G51" s="3">
        <v>28186</v>
      </c>
      <c r="H51" t="s">
        <v>503</v>
      </c>
      <c r="I51" s="59">
        <v>1977</v>
      </c>
      <c r="K51" t="s">
        <v>428</v>
      </c>
      <c r="L51" t="s">
        <v>36</v>
      </c>
      <c r="M51" t="s">
        <v>36</v>
      </c>
      <c r="N51" t="s">
        <v>579</v>
      </c>
      <c r="O51" s="8" t="s">
        <v>1128</v>
      </c>
      <c r="P51">
        <v>0</v>
      </c>
      <c r="Q51">
        <v>1</v>
      </c>
      <c r="R51">
        <v>2</v>
      </c>
      <c r="S51">
        <v>1</v>
      </c>
      <c r="T51">
        <v>0</v>
      </c>
      <c r="U51">
        <f>Table4[[#This Row],[Report]]*$P$322+Table4[[#This Row],[Journals]]*$Q$322+Table4[[#This Row],[Databases]]*$R$322+Table4[[#This Row],[Websites]]*$S$322+Table4[[#This Row],[Newspaper]]*$T$322</f>
        <v>80</v>
      </c>
      <c r="V51">
        <f>SUM(Table4[[#This Row],[Report]:[Websites]])</f>
        <v>4</v>
      </c>
      <c r="W51" s="59"/>
      <c r="X51" s="59">
        <v>1600</v>
      </c>
      <c r="Y51" s="59">
        <v>120</v>
      </c>
      <c r="Z51" s="59">
        <v>5</v>
      </c>
      <c r="AA51" s="59"/>
      <c r="AB51" s="59"/>
      <c r="AC51" s="59"/>
      <c r="AD51" s="59">
        <v>7000000</v>
      </c>
      <c r="AE51" s="59">
        <v>23000000</v>
      </c>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row>
    <row r="52" spans="1:71" x14ac:dyDescent="0.25">
      <c r="B52" t="s">
        <v>1300</v>
      </c>
      <c r="C52" t="s">
        <v>451</v>
      </c>
      <c r="D52" t="s">
        <v>1162</v>
      </c>
      <c r="E52" t="s">
        <v>1163</v>
      </c>
      <c r="F52" s="10">
        <v>28190</v>
      </c>
      <c r="G52" s="10">
        <v>28194</v>
      </c>
      <c r="H52" t="s">
        <v>503</v>
      </c>
      <c r="I52" s="59">
        <v>1977</v>
      </c>
      <c r="J52" t="s">
        <v>1164</v>
      </c>
      <c r="K52" t="s">
        <v>724</v>
      </c>
      <c r="L52" t="s">
        <v>44</v>
      </c>
      <c r="M52" t="s">
        <v>44</v>
      </c>
      <c r="N52" t="s">
        <v>579</v>
      </c>
      <c r="O52" s="8" t="s">
        <v>1161</v>
      </c>
      <c r="P52">
        <v>2</v>
      </c>
      <c r="Q52">
        <v>1</v>
      </c>
      <c r="R52">
        <v>0</v>
      </c>
      <c r="S52">
        <v>1</v>
      </c>
      <c r="T52">
        <v>0</v>
      </c>
      <c r="U52">
        <f>Table4[[#This Row],[Report]]*$P$322+Table4[[#This Row],[Journals]]*$Q$322+Table4[[#This Row],[Databases]]*$R$322+Table4[[#This Row],[Websites]]*$S$322+Table4[[#This Row],[Newspaper]]*$T$322</f>
        <v>120</v>
      </c>
      <c r="V52">
        <f>SUM(Table4[[#This Row],[Report]:[Websites]])</f>
        <v>4</v>
      </c>
      <c r="W52" s="59"/>
      <c r="X52" s="59"/>
      <c r="Y52" s="59"/>
      <c r="Z52" s="59"/>
      <c r="AA52" s="59"/>
      <c r="AB52" s="59"/>
      <c r="AC52" s="59"/>
      <c r="AD52" s="59">
        <v>6000000</v>
      </c>
      <c r="AE52" s="59">
        <v>9000000</v>
      </c>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row>
    <row r="53" spans="1:71" x14ac:dyDescent="0.25">
      <c r="B53" t="s">
        <v>1311</v>
      </c>
      <c r="C53" t="s">
        <v>451</v>
      </c>
      <c r="F53" s="3">
        <v>28611</v>
      </c>
      <c r="G53" s="3">
        <v>28640</v>
      </c>
      <c r="H53" t="s">
        <v>518</v>
      </c>
      <c r="I53" s="59">
        <v>1978</v>
      </c>
      <c r="J53" s="1" t="s">
        <v>1207</v>
      </c>
      <c r="K53" t="s">
        <v>482</v>
      </c>
      <c r="L53" t="s">
        <v>30</v>
      </c>
      <c r="M53" t="s">
        <v>30</v>
      </c>
      <c r="O53" s="54" t="s">
        <v>1208</v>
      </c>
      <c r="P53">
        <v>1</v>
      </c>
      <c r="Q53">
        <v>1</v>
      </c>
      <c r="R53">
        <v>1</v>
      </c>
      <c r="S53">
        <v>0</v>
      </c>
      <c r="T53">
        <v>6</v>
      </c>
      <c r="U53">
        <f>Table4[[#This Row],[Report]]*$P$322+Table4[[#This Row],[Journals]]*$Q$322+Table4[[#This Row],[Databases]]*$R$322+Table4[[#This Row],[Websites]]*$S$322+Table4[[#This Row],[Newspaper]]*$T$322</f>
        <v>96</v>
      </c>
      <c r="V53">
        <f>SUM(Table4[[#This Row],[Report]:[Websites]])</f>
        <v>3</v>
      </c>
      <c r="W53" s="59">
        <v>50</v>
      </c>
      <c r="X53" s="59"/>
      <c r="Y53" s="59"/>
      <c r="Z53" s="59"/>
      <c r="AA53" s="59"/>
      <c r="AB53" s="59"/>
      <c r="AC53" s="59">
        <v>1</v>
      </c>
      <c r="AD53" s="59"/>
      <c r="AE53" s="59">
        <v>3452000</v>
      </c>
      <c r="AF53" s="59"/>
      <c r="AG53" s="59"/>
      <c r="AH53" s="59">
        <v>3</v>
      </c>
      <c r="AI53" s="59"/>
      <c r="AJ53" s="59">
        <v>6</v>
      </c>
      <c r="AK53" s="59"/>
      <c r="AL53" s="59"/>
      <c r="AM53" s="59"/>
      <c r="AN53" s="59">
        <v>2</v>
      </c>
      <c r="AO53" s="59"/>
      <c r="AP53" s="59"/>
      <c r="AQ53" s="59"/>
      <c r="AR53" s="59"/>
      <c r="AS53" s="59"/>
      <c r="AT53" s="59"/>
      <c r="AU53" s="59"/>
      <c r="AV53" s="59"/>
      <c r="AW53" s="59"/>
      <c r="AX53" s="59"/>
      <c r="AY53" s="59"/>
      <c r="AZ53" s="59"/>
      <c r="BA53" s="59"/>
      <c r="BB53" s="59"/>
      <c r="BC53" s="59"/>
      <c r="BD53" s="59">
        <v>24</v>
      </c>
      <c r="BE53" s="59"/>
      <c r="BF53" s="59"/>
      <c r="BG53" s="59"/>
      <c r="BH53" s="59"/>
      <c r="BI53" s="59"/>
      <c r="BJ53" s="59"/>
      <c r="BK53" s="59"/>
      <c r="BL53" s="59"/>
      <c r="BM53" s="59"/>
      <c r="BN53" s="59"/>
      <c r="BO53" s="59"/>
      <c r="BP53" s="59"/>
      <c r="BQ53" s="59"/>
      <c r="BR53" s="59"/>
      <c r="BS53" s="59"/>
    </row>
    <row r="54" spans="1:71" x14ac:dyDescent="0.25">
      <c r="A54">
        <v>70</v>
      </c>
      <c r="B54" t="s">
        <v>1311</v>
      </c>
      <c r="C54" t="s">
        <v>451</v>
      </c>
      <c r="D54" t="s">
        <v>69</v>
      </c>
      <c r="E54" t="s">
        <v>546</v>
      </c>
      <c r="F54" s="9">
        <v>28559</v>
      </c>
      <c r="G54" s="9">
        <v>28559</v>
      </c>
      <c r="H54" t="s">
        <v>503</v>
      </c>
      <c r="I54" s="59">
        <v>1978</v>
      </c>
      <c r="K54" t="s">
        <v>328</v>
      </c>
      <c r="L54" t="s">
        <v>36</v>
      </c>
      <c r="M54" t="s">
        <v>36</v>
      </c>
      <c r="N54" t="s">
        <v>579</v>
      </c>
      <c r="O54" s="28" t="s">
        <v>924</v>
      </c>
      <c r="P54">
        <v>0</v>
      </c>
      <c r="Q54">
        <v>0</v>
      </c>
      <c r="R54">
        <v>2</v>
      </c>
      <c r="S54">
        <v>1</v>
      </c>
      <c r="T54">
        <v>4</v>
      </c>
      <c r="U54">
        <f>Table4[[#This Row],[Report]]*$P$322+Table4[[#This Row],[Journals]]*$Q$322+Table4[[#This Row],[Databases]]*$R$322+Table4[[#This Row],[Websites]]*$S$322+Table4[[#This Row],[Newspaper]]*$T$322</f>
        <v>54</v>
      </c>
      <c r="V54">
        <f>SUM(Table4[[#This Row],[Report]:[Websites]])</f>
        <v>3</v>
      </c>
      <c r="W54" s="59"/>
      <c r="X54" s="59">
        <v>10000</v>
      </c>
      <c r="Y54" s="59">
        <v>200</v>
      </c>
      <c r="Z54" s="59">
        <v>50</v>
      </c>
      <c r="AA54" s="59"/>
      <c r="AB54" s="59"/>
      <c r="AC54" s="59">
        <v>6</v>
      </c>
      <c r="AD54" s="59"/>
      <c r="AE54" s="59">
        <v>15000000</v>
      </c>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row>
    <row r="55" spans="1:71" x14ac:dyDescent="0.25">
      <c r="B55" t="s">
        <v>1300</v>
      </c>
      <c r="C55" t="s">
        <v>487</v>
      </c>
      <c r="D55" t="s">
        <v>489</v>
      </c>
      <c r="F55" s="10">
        <v>28646</v>
      </c>
      <c r="G55" s="10">
        <v>28647</v>
      </c>
      <c r="H55" t="s">
        <v>510</v>
      </c>
      <c r="I55" s="59">
        <v>1978</v>
      </c>
      <c r="K55" t="s">
        <v>384</v>
      </c>
      <c r="L55" t="s">
        <v>36</v>
      </c>
      <c r="M55" t="s">
        <v>36</v>
      </c>
      <c r="N55" t="s">
        <v>579</v>
      </c>
      <c r="O55" s="8" t="s">
        <v>1132</v>
      </c>
      <c r="P55">
        <v>0</v>
      </c>
      <c r="Q55">
        <v>0</v>
      </c>
      <c r="R55">
        <v>2</v>
      </c>
      <c r="S55">
        <v>1</v>
      </c>
      <c r="T55">
        <v>1</v>
      </c>
      <c r="U55">
        <f>Table4[[#This Row],[Report]]*$P$322+Table4[[#This Row],[Journals]]*$Q$322+Table4[[#This Row],[Databases]]*$R$322+Table4[[#This Row],[Websites]]*$S$322+Table4[[#This Row],[Newspaper]]*$T$322</f>
        <v>51</v>
      </c>
      <c r="V55">
        <f>SUM(Table4[[#This Row],[Report]:[Websites]])</f>
        <v>3</v>
      </c>
      <c r="W55" s="59"/>
      <c r="X55" s="59">
        <v>25000</v>
      </c>
      <c r="Y55" s="59">
        <v>60</v>
      </c>
      <c r="Z55" s="59">
        <v>10</v>
      </c>
      <c r="AA55" s="59"/>
      <c r="AB55" s="59"/>
      <c r="AC55" s="59">
        <v>2</v>
      </c>
      <c r="AD55" s="59">
        <v>21000000</v>
      </c>
      <c r="AE55" s="59">
        <v>16107000</v>
      </c>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row>
    <row r="56" spans="1:71" x14ac:dyDescent="0.25">
      <c r="A56">
        <v>458</v>
      </c>
      <c r="B56" t="s">
        <v>1300</v>
      </c>
      <c r="C56" t="s">
        <v>320</v>
      </c>
      <c r="D56" t="s">
        <v>213</v>
      </c>
      <c r="E56" t="s">
        <v>214</v>
      </c>
      <c r="F56" s="10">
        <v>28576</v>
      </c>
      <c r="G56" s="10">
        <v>28584</v>
      </c>
      <c r="H56" t="s">
        <v>503</v>
      </c>
      <c r="I56" s="59">
        <v>1978</v>
      </c>
      <c r="K56" t="s">
        <v>691</v>
      </c>
      <c r="L56" t="s">
        <v>33</v>
      </c>
      <c r="M56" t="s">
        <v>33</v>
      </c>
      <c r="N56" t="s">
        <v>579</v>
      </c>
      <c r="O56" s="8" t="s">
        <v>1131</v>
      </c>
      <c r="P56">
        <v>0</v>
      </c>
      <c r="Q56">
        <v>1</v>
      </c>
      <c r="R56">
        <v>3</v>
      </c>
      <c r="S56">
        <v>2</v>
      </c>
      <c r="T56">
        <v>1</v>
      </c>
      <c r="U56">
        <f>Table4[[#This Row],[Report]]*$P$322+Table4[[#This Row],[Journals]]*$Q$322+Table4[[#This Row],[Databases]]*$R$322+Table4[[#This Row],[Websites]]*$S$322+Table4[[#This Row],[Newspaper]]*$T$322</f>
        <v>111</v>
      </c>
      <c r="V56">
        <f>SUM(Table4[[#This Row],[Report]:[Websites]])</f>
        <v>6</v>
      </c>
      <c r="W56" s="59"/>
      <c r="X56" s="59">
        <v>4000</v>
      </c>
      <c r="Y56" s="59">
        <v>20</v>
      </c>
      <c r="Z56" s="59">
        <v>10</v>
      </c>
      <c r="AA56" s="59"/>
      <c r="AB56" s="59"/>
      <c r="AC56" s="59">
        <v>5</v>
      </c>
      <c r="AD56" s="59">
        <v>13000000</v>
      </c>
      <c r="AE56" s="59">
        <v>20000000</v>
      </c>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row>
    <row r="57" spans="1:71" x14ac:dyDescent="0.25">
      <c r="A57">
        <v>48</v>
      </c>
      <c r="B57" t="s">
        <v>1305</v>
      </c>
      <c r="C57" t="s">
        <v>487</v>
      </c>
      <c r="D57" t="s">
        <v>56</v>
      </c>
      <c r="E57" t="s">
        <v>57</v>
      </c>
      <c r="F57" s="10">
        <v>28531</v>
      </c>
      <c r="G57" s="10">
        <v>28532</v>
      </c>
      <c r="H57" t="s">
        <v>506</v>
      </c>
      <c r="I57" s="59">
        <v>1978</v>
      </c>
      <c r="K57" t="s">
        <v>329</v>
      </c>
      <c r="L57" t="s">
        <v>36</v>
      </c>
      <c r="M57" t="s">
        <v>36</v>
      </c>
      <c r="N57" t="s">
        <v>579</v>
      </c>
      <c r="O57" s="8" t="s">
        <v>1129</v>
      </c>
      <c r="P57">
        <v>0</v>
      </c>
      <c r="Q57">
        <v>1</v>
      </c>
      <c r="R57">
        <v>3</v>
      </c>
      <c r="S57">
        <v>0</v>
      </c>
      <c r="T57">
        <v>0</v>
      </c>
      <c r="U57">
        <f>Table4[[#This Row],[Report]]*$P$322+Table4[[#This Row],[Journals]]*$Q$322+Table4[[#This Row],[Databases]]*$R$322+Table4[[#This Row],[Websites]]*$S$322+Table4[[#This Row],[Newspaper]]*$T$322</f>
        <v>90</v>
      </c>
      <c r="V57">
        <f>SUM(Table4[[#This Row],[Report]:[Websites]])</f>
        <v>4</v>
      </c>
      <c r="W57" s="59"/>
      <c r="X57" s="59">
        <v>70000</v>
      </c>
      <c r="Y57" s="59">
        <v>50</v>
      </c>
      <c r="Z57" s="59">
        <v>8</v>
      </c>
      <c r="AA57" s="59"/>
      <c r="AB57" s="59"/>
      <c r="AC57" s="59"/>
      <c r="AD57" s="59">
        <v>15000000</v>
      </c>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row>
    <row r="58" spans="1:71" x14ac:dyDescent="0.25">
      <c r="A58" t="s">
        <v>712</v>
      </c>
      <c r="B58" t="s">
        <v>1298</v>
      </c>
      <c r="C58" t="s">
        <v>487</v>
      </c>
      <c r="D58" t="s">
        <v>711</v>
      </c>
      <c r="F58" s="10">
        <v>28550</v>
      </c>
      <c r="G58" s="10">
        <v>28551</v>
      </c>
      <c r="H58" t="s">
        <v>503</v>
      </c>
      <c r="I58" s="59">
        <v>1978</v>
      </c>
      <c r="K58" t="s">
        <v>434</v>
      </c>
      <c r="L58" t="s">
        <v>36</v>
      </c>
      <c r="M58" t="s">
        <v>36</v>
      </c>
      <c r="N58" t="s">
        <v>579</v>
      </c>
      <c r="O58" s="28" t="s">
        <v>1130</v>
      </c>
      <c r="P58">
        <v>0</v>
      </c>
      <c r="Q58">
        <v>1</v>
      </c>
      <c r="R58">
        <v>2</v>
      </c>
      <c r="S58">
        <v>1</v>
      </c>
      <c r="T58">
        <v>0</v>
      </c>
      <c r="U58">
        <f>Table4[[#This Row],[Report]]*$P$322+Table4[[#This Row],[Journals]]*$Q$322+Table4[[#This Row],[Databases]]*$R$322+Table4[[#This Row],[Websites]]*$S$322+Table4[[#This Row],[Newspaper]]*$T$322</f>
        <v>80</v>
      </c>
      <c r="V58">
        <f>SUM(Table4[[#This Row],[Report]:[Websites]])</f>
        <v>4</v>
      </c>
      <c r="W58" s="59">
        <v>1500</v>
      </c>
      <c r="X58" s="59"/>
      <c r="Y58" s="59">
        <v>15</v>
      </c>
      <c r="Z58" s="59">
        <v>2</v>
      </c>
      <c r="AA58" s="59"/>
      <c r="AB58" s="59"/>
      <c r="AC58" s="59">
        <v>1</v>
      </c>
      <c r="AD58" s="59">
        <v>5000000</v>
      </c>
      <c r="AE58" s="59">
        <v>15000000</v>
      </c>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row>
    <row r="59" spans="1:71" x14ac:dyDescent="0.25">
      <c r="B59" t="s">
        <v>1311</v>
      </c>
      <c r="C59" t="s">
        <v>451</v>
      </c>
      <c r="D59" t="s">
        <v>725</v>
      </c>
      <c r="E59" t="s">
        <v>727</v>
      </c>
      <c r="F59" s="3">
        <v>28853</v>
      </c>
      <c r="G59" s="3">
        <v>28858</v>
      </c>
      <c r="H59" t="s">
        <v>502</v>
      </c>
      <c r="I59" s="59">
        <v>1979</v>
      </c>
      <c r="J59" s="1" t="s">
        <v>1203</v>
      </c>
      <c r="K59" t="s">
        <v>726</v>
      </c>
      <c r="L59" t="s">
        <v>44</v>
      </c>
      <c r="M59" t="s">
        <v>44</v>
      </c>
      <c r="O59" s="8" t="s">
        <v>1202</v>
      </c>
      <c r="P59">
        <v>0</v>
      </c>
      <c r="Q59">
        <v>1</v>
      </c>
      <c r="R59">
        <v>0</v>
      </c>
      <c r="S59">
        <v>1</v>
      </c>
      <c r="T59">
        <v>0</v>
      </c>
      <c r="U59">
        <f>Table4[[#This Row],[Report]]*$P$322+Table4[[#This Row],[Journals]]*$Q$322+Table4[[#This Row],[Databases]]*$R$322+Table4[[#This Row],[Websites]]*$S$322+Table4[[#This Row],[Newspaper]]*$T$322</f>
        <v>40</v>
      </c>
      <c r="V59">
        <f>SUM(Table4[[#This Row],[Report]:[Websites]])</f>
        <v>2</v>
      </c>
      <c r="W59" s="59"/>
      <c r="X59" s="59"/>
      <c r="Y59" s="59"/>
      <c r="Z59" s="59"/>
      <c r="AA59" s="59"/>
      <c r="AB59" s="59"/>
      <c r="AC59" s="59">
        <v>2</v>
      </c>
      <c r="AD59" s="59"/>
      <c r="AE59" s="67">
        <v>10000000</v>
      </c>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row>
    <row r="60" spans="1:71" x14ac:dyDescent="0.25">
      <c r="B60" t="s">
        <v>1311</v>
      </c>
      <c r="C60" t="s">
        <v>320</v>
      </c>
      <c r="D60" t="s">
        <v>461</v>
      </c>
      <c r="E60" t="s">
        <v>669</v>
      </c>
      <c r="F60" s="10">
        <v>28899</v>
      </c>
      <c r="G60" s="10">
        <v>28920</v>
      </c>
      <c r="H60" t="s">
        <v>503</v>
      </c>
      <c r="I60" s="59">
        <v>1979</v>
      </c>
      <c r="J60" t="s">
        <v>1204</v>
      </c>
      <c r="K60" t="s">
        <v>403</v>
      </c>
      <c r="L60" t="s">
        <v>44</v>
      </c>
      <c r="M60" t="s">
        <v>44</v>
      </c>
      <c r="N60" t="s">
        <v>579</v>
      </c>
      <c r="O60" s="8" t="s">
        <v>1199</v>
      </c>
      <c r="P60">
        <v>1</v>
      </c>
      <c r="Q60">
        <v>1</v>
      </c>
      <c r="R60">
        <v>0</v>
      </c>
      <c r="S60">
        <v>2</v>
      </c>
      <c r="T60">
        <v>1</v>
      </c>
      <c r="U60">
        <f>Table4[[#This Row],[Report]]*$P$322+Table4[[#This Row],[Journals]]*$Q$322+Table4[[#This Row],[Databases]]*$R$322+Table4[[#This Row],[Websites]]*$S$322+Table4[[#This Row],[Newspaper]]*$T$322</f>
        <v>91</v>
      </c>
      <c r="V60">
        <f>SUM(Table4[[#This Row],[Report]:[Websites]])</f>
        <v>4</v>
      </c>
      <c r="W60" s="59"/>
      <c r="X60" s="59"/>
      <c r="Y60" s="59"/>
      <c r="Z60" s="59"/>
      <c r="AA60" s="59"/>
      <c r="AB60" s="59"/>
      <c r="AC60" s="59"/>
      <c r="AD60" s="59"/>
      <c r="AE60" s="59">
        <v>2500000</v>
      </c>
      <c r="AF60" s="59"/>
      <c r="AG60" s="59"/>
      <c r="AH60" s="59"/>
      <c r="AI60" s="59"/>
      <c r="AJ60" s="59"/>
      <c r="AK60" s="59"/>
      <c r="AL60" s="59"/>
      <c r="AM60" s="59"/>
      <c r="AN60" s="59"/>
      <c r="AO60" s="59"/>
      <c r="AP60" s="59"/>
      <c r="AQ60" s="59"/>
      <c r="AR60" s="59"/>
      <c r="AS60" s="59"/>
      <c r="AT60" s="59"/>
      <c r="AU60" s="63">
        <v>1000000</v>
      </c>
      <c r="AV60" s="59"/>
      <c r="AW60" s="59"/>
      <c r="AX60" s="59"/>
      <c r="AY60" s="59"/>
      <c r="AZ60" s="59"/>
      <c r="BA60" s="59"/>
      <c r="BB60" s="59">
        <v>30</v>
      </c>
      <c r="BC60" s="59"/>
      <c r="BD60" s="59">
        <v>26</v>
      </c>
      <c r="BE60" s="59"/>
      <c r="BF60" s="59"/>
      <c r="BG60" s="63">
        <v>150000</v>
      </c>
      <c r="BH60" s="59"/>
      <c r="BI60" s="59"/>
      <c r="BJ60" s="59"/>
      <c r="BK60" s="59"/>
      <c r="BL60" s="59"/>
      <c r="BM60" s="59"/>
      <c r="BN60" s="59"/>
      <c r="BO60" s="59"/>
      <c r="BP60" s="59"/>
      <c r="BQ60" s="59"/>
      <c r="BR60" s="59"/>
      <c r="BS60" s="59"/>
    </row>
    <row r="61" spans="1:71" s="5" customFormat="1" x14ac:dyDescent="0.25">
      <c r="A61"/>
      <c r="B61" t="s">
        <v>1303</v>
      </c>
      <c r="C61" t="s">
        <v>430</v>
      </c>
      <c r="D61"/>
      <c r="E61"/>
      <c r="F61" s="10">
        <v>28899</v>
      </c>
      <c r="G61" s="10">
        <v>28914</v>
      </c>
      <c r="H61" t="s">
        <v>506</v>
      </c>
      <c r="I61" s="59">
        <v>1979</v>
      </c>
      <c r="J61" s="1"/>
      <c r="K61" t="s">
        <v>1020</v>
      </c>
      <c r="L61" t="s">
        <v>1019</v>
      </c>
      <c r="M61" t="s">
        <v>36</v>
      </c>
      <c r="N61" t="s">
        <v>741</v>
      </c>
      <c r="O61" s="8" t="s">
        <v>1021</v>
      </c>
      <c r="P61">
        <v>0</v>
      </c>
      <c r="Q61">
        <v>0</v>
      </c>
      <c r="R61">
        <v>1</v>
      </c>
      <c r="S61">
        <v>2</v>
      </c>
      <c r="T61">
        <v>1</v>
      </c>
      <c r="U61">
        <f>Table4[[#This Row],[Report]]*$P$322+Table4[[#This Row],[Journals]]*$Q$322+Table4[[#This Row],[Databases]]*$R$322+Table4[[#This Row],[Websites]]*$S$322+Table4[[#This Row],[Newspaper]]*$T$322</f>
        <v>41</v>
      </c>
      <c r="V61">
        <f>SUM(Table4[[#This Row],[Report]:[Websites]])</f>
        <v>3</v>
      </c>
      <c r="W61" s="59"/>
      <c r="X61" s="59"/>
      <c r="Y61" s="59"/>
      <c r="Z61" s="59"/>
      <c r="AA61" s="59"/>
      <c r="AB61" s="59"/>
      <c r="AC61" s="59"/>
      <c r="AD61" s="59"/>
      <c r="AE61" s="59">
        <v>4090000</v>
      </c>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60"/>
    </row>
    <row r="62" spans="1:71" x14ac:dyDescent="0.25">
      <c r="B62" t="s">
        <v>1300</v>
      </c>
      <c r="C62" t="s">
        <v>435</v>
      </c>
      <c r="D62" t="s">
        <v>435</v>
      </c>
      <c r="E62" t="s">
        <v>594</v>
      </c>
      <c r="F62" s="3">
        <v>29008</v>
      </c>
      <c r="G62" s="3">
        <v>29008</v>
      </c>
      <c r="H62" t="s">
        <v>510</v>
      </c>
      <c r="I62" s="59">
        <v>1979</v>
      </c>
      <c r="K62" t="s">
        <v>436</v>
      </c>
      <c r="L62" t="s">
        <v>33</v>
      </c>
      <c r="M62" t="s">
        <v>33</v>
      </c>
      <c r="N62" t="s">
        <v>579</v>
      </c>
      <c r="O62" s="8" t="s">
        <v>926</v>
      </c>
      <c r="P62">
        <v>0</v>
      </c>
      <c r="Q62">
        <v>0</v>
      </c>
      <c r="R62">
        <v>2</v>
      </c>
      <c r="S62">
        <v>2</v>
      </c>
      <c r="T62">
        <v>0</v>
      </c>
      <c r="U62">
        <f>Table4[[#This Row],[Report]]*$P$322+Table4[[#This Row],[Journals]]*$Q$322+Table4[[#This Row],[Databases]]*$R$322+Table4[[#This Row],[Websites]]*$S$322+Table4[[#This Row],[Newspaper]]*$T$322</f>
        <v>60</v>
      </c>
      <c r="V62">
        <f>SUM(Table4[[#This Row],[Report]:[Websites]])</f>
        <v>4</v>
      </c>
      <c r="W62" s="59"/>
      <c r="X62" s="59"/>
      <c r="Y62" s="59"/>
      <c r="Z62" s="59"/>
      <c r="AA62" s="59"/>
      <c r="AB62" s="59"/>
      <c r="AC62" s="59"/>
      <c r="AD62" s="59">
        <v>3800000</v>
      </c>
      <c r="AE62" s="59">
        <v>3500000</v>
      </c>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row>
    <row r="63" spans="1:71" x14ac:dyDescent="0.25">
      <c r="A63" s="5">
        <v>271</v>
      </c>
      <c r="B63" s="5" t="s">
        <v>1300</v>
      </c>
      <c r="C63" t="s">
        <v>320</v>
      </c>
      <c r="D63" s="5" t="s">
        <v>137</v>
      </c>
      <c r="E63" s="5" t="s">
        <v>138</v>
      </c>
      <c r="F63" s="23">
        <v>28915</v>
      </c>
      <c r="G63" s="23">
        <v>28915</v>
      </c>
      <c r="H63" s="5" t="s">
        <v>503</v>
      </c>
      <c r="I63" s="60">
        <v>1979</v>
      </c>
      <c r="J63" s="5" t="s">
        <v>1201</v>
      </c>
      <c r="K63" s="5" t="s">
        <v>728</v>
      </c>
      <c r="L63" s="5" t="s">
        <v>33</v>
      </c>
      <c r="M63" s="5" t="s">
        <v>33</v>
      </c>
      <c r="N63" s="5" t="s">
        <v>579</v>
      </c>
      <c r="O63" s="43" t="s">
        <v>925</v>
      </c>
      <c r="P63" s="5">
        <v>0</v>
      </c>
      <c r="Q63" s="5">
        <v>1</v>
      </c>
      <c r="R63" s="5">
        <v>3</v>
      </c>
      <c r="S63" s="5">
        <v>1</v>
      </c>
      <c r="T63" s="5">
        <v>0</v>
      </c>
      <c r="U63" s="5">
        <f>Table4[[#This Row],[Report]]*$P$322+Table4[[#This Row],[Journals]]*$Q$322+Table4[[#This Row],[Databases]]*$R$322+Table4[[#This Row],[Websites]]*$S$322+Table4[[#This Row],[Newspaper]]*$T$322</f>
        <v>100</v>
      </c>
      <c r="V63" s="5">
        <f>SUM(Table4[[#This Row],[Report]:[Websites]])</f>
        <v>5</v>
      </c>
      <c r="W63" s="60"/>
      <c r="X63" s="60">
        <v>2000</v>
      </c>
      <c r="Y63" s="60">
        <v>10</v>
      </c>
      <c r="Z63" s="60">
        <v>5</v>
      </c>
      <c r="AA63" s="60"/>
      <c r="AB63" s="60"/>
      <c r="AC63" s="60">
        <v>15</v>
      </c>
      <c r="AD63" s="60">
        <v>19000000</v>
      </c>
      <c r="AE63" s="60">
        <v>41000000</v>
      </c>
      <c r="AF63" s="60"/>
      <c r="AG63" s="60"/>
      <c r="AH63" s="60"/>
      <c r="AI63" s="60"/>
      <c r="AJ63" s="60"/>
      <c r="AK63" s="60"/>
      <c r="AL63" s="60"/>
      <c r="AM63" s="60"/>
      <c r="AN63" s="60"/>
      <c r="AO63" s="60"/>
      <c r="AP63" s="60"/>
      <c r="AQ63" s="60"/>
      <c r="AR63" s="60"/>
      <c r="AS63" s="60"/>
      <c r="AT63" s="59"/>
      <c r="AU63" s="60"/>
      <c r="AV63" s="60">
        <v>1</v>
      </c>
      <c r="AW63" s="60"/>
      <c r="AX63" s="60"/>
      <c r="AY63" s="60"/>
      <c r="AZ63" s="60"/>
      <c r="BA63" s="60"/>
      <c r="BB63" s="60">
        <v>600</v>
      </c>
      <c r="BC63" s="60"/>
      <c r="BD63" s="60"/>
      <c r="BE63" s="60"/>
      <c r="BF63" s="60"/>
      <c r="BG63" s="60"/>
      <c r="BH63" s="60"/>
      <c r="BI63" s="60"/>
      <c r="BJ63" s="60"/>
      <c r="BK63" s="60"/>
      <c r="BL63" s="60"/>
      <c r="BM63" s="60"/>
      <c r="BN63" s="60"/>
      <c r="BO63" s="60"/>
      <c r="BP63" s="60"/>
      <c r="BQ63" s="60"/>
      <c r="BR63" s="60"/>
      <c r="BS63" s="59">
        <v>5000000</v>
      </c>
    </row>
    <row r="64" spans="1:71" x14ac:dyDescent="0.25">
      <c r="A64">
        <v>460</v>
      </c>
      <c r="B64" t="s">
        <v>1310</v>
      </c>
      <c r="C64" t="s">
        <v>487</v>
      </c>
      <c r="D64" t="s">
        <v>215</v>
      </c>
      <c r="E64" t="s">
        <v>216</v>
      </c>
      <c r="F64" s="10">
        <v>29173</v>
      </c>
      <c r="G64" s="10">
        <v>29173</v>
      </c>
      <c r="H64" t="s">
        <v>504</v>
      </c>
      <c r="I64" s="59">
        <v>1979</v>
      </c>
      <c r="K64" t="s">
        <v>330</v>
      </c>
      <c r="L64" t="s">
        <v>45</v>
      </c>
      <c r="M64" t="s">
        <v>45</v>
      </c>
      <c r="N64" t="s">
        <v>579</v>
      </c>
      <c r="O64" s="8" t="s">
        <v>927</v>
      </c>
      <c r="P64">
        <v>0</v>
      </c>
      <c r="Q64">
        <v>0</v>
      </c>
      <c r="R64">
        <v>3</v>
      </c>
      <c r="S64">
        <v>1</v>
      </c>
      <c r="T64">
        <v>0</v>
      </c>
      <c r="U64">
        <f>Table4[[#This Row],[Report]]*$P$322+Table4[[#This Row],[Journals]]*$Q$322+Table4[[#This Row],[Databases]]*$R$322+Table4[[#This Row],[Websites]]*$S$322+Table4[[#This Row],[Newspaper]]*$T$322</f>
        <v>70</v>
      </c>
      <c r="V64">
        <f>SUM(Table4[[#This Row],[Report]:[Websites]])</f>
        <v>4</v>
      </c>
      <c r="W64" s="59"/>
      <c r="X64" s="59">
        <v>5000</v>
      </c>
      <c r="Y64" s="59">
        <v>150</v>
      </c>
      <c r="Z64" s="59">
        <v>71</v>
      </c>
      <c r="AA64" s="59"/>
      <c r="AB64" s="59"/>
      <c r="AC64" s="59"/>
      <c r="AD64" s="59">
        <v>10000000</v>
      </c>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row>
    <row r="65" spans="1:71" x14ac:dyDescent="0.25">
      <c r="A65">
        <v>592</v>
      </c>
      <c r="B65" t="s">
        <v>1300</v>
      </c>
      <c r="C65" t="s">
        <v>430</v>
      </c>
      <c r="D65" t="s">
        <v>286</v>
      </c>
      <c r="E65" t="s">
        <v>287</v>
      </c>
      <c r="F65" s="3">
        <v>29271</v>
      </c>
      <c r="G65" s="3">
        <v>29271</v>
      </c>
      <c r="H65" t="s">
        <v>506</v>
      </c>
      <c r="I65" s="59">
        <v>1980</v>
      </c>
      <c r="K65" t="s">
        <v>332</v>
      </c>
      <c r="L65" t="s">
        <v>45</v>
      </c>
      <c r="M65" t="s">
        <v>45</v>
      </c>
      <c r="N65" t="s">
        <v>579</v>
      </c>
      <c r="O65" s="8" t="s">
        <v>931</v>
      </c>
      <c r="P65">
        <v>0</v>
      </c>
      <c r="Q65">
        <v>0</v>
      </c>
      <c r="R65">
        <v>3</v>
      </c>
      <c r="S65">
        <v>1</v>
      </c>
      <c r="T65">
        <v>0</v>
      </c>
      <c r="U65">
        <f>Table4[[#This Row],[Report]]*$P$322+Table4[[#This Row],[Journals]]*$Q$322+Table4[[#This Row],[Databases]]*$R$322+Table4[[#This Row],[Websites]]*$S$322+Table4[[#This Row],[Newspaper]]*$T$322</f>
        <v>70</v>
      </c>
      <c r="V65">
        <f>SUM(Table4[[#This Row],[Report]:[Websites]])</f>
        <v>4</v>
      </c>
      <c r="W65" s="59"/>
      <c r="X65" s="59">
        <v>500</v>
      </c>
      <c r="Y65" s="59">
        <v>150</v>
      </c>
      <c r="Z65" s="59">
        <v>40</v>
      </c>
      <c r="AA65" s="59"/>
      <c r="AB65" s="59"/>
      <c r="AC65" s="59"/>
      <c r="AD65" s="59">
        <v>13000000</v>
      </c>
      <c r="AE65" s="59">
        <v>34000000</v>
      </c>
      <c r="AF65" s="59"/>
      <c r="AG65" s="59"/>
      <c r="AH65" s="59"/>
      <c r="AI65" s="59"/>
      <c r="AJ65" s="59"/>
      <c r="AK65" s="59"/>
      <c r="AL65" s="59"/>
      <c r="AM65" s="59"/>
      <c r="AN65" s="59">
        <v>75</v>
      </c>
      <c r="AO65" s="59"/>
      <c r="AP65" s="59"/>
      <c r="AQ65" s="59"/>
      <c r="AR65" s="59"/>
      <c r="AS65" s="59"/>
      <c r="AT65" s="59"/>
      <c r="AU65" s="59"/>
      <c r="AV65" s="59"/>
      <c r="AW65" s="59"/>
      <c r="AX65" s="59"/>
      <c r="AY65" s="59"/>
      <c r="AZ65" s="59">
        <v>1</v>
      </c>
      <c r="BA65" s="59"/>
      <c r="BB65" s="59"/>
      <c r="BC65" s="59"/>
      <c r="BD65" s="59"/>
      <c r="BE65" s="59"/>
      <c r="BF65" s="59">
        <v>51</v>
      </c>
      <c r="BG65" s="59"/>
      <c r="BH65" s="59"/>
      <c r="BI65" s="59"/>
      <c r="BJ65" s="59"/>
      <c r="BK65" s="59"/>
      <c r="BL65" s="59"/>
      <c r="BM65" s="59"/>
      <c r="BN65" s="59"/>
      <c r="BO65" s="59"/>
      <c r="BP65" s="59"/>
      <c r="BQ65" s="59"/>
      <c r="BR65" s="59"/>
      <c r="BS65" s="59"/>
    </row>
    <row r="66" spans="1:71" s="47" customFormat="1" x14ac:dyDescent="0.25">
      <c r="A66">
        <v>471</v>
      </c>
      <c r="B66" t="s">
        <v>1299</v>
      </c>
      <c r="C66" t="s">
        <v>487</v>
      </c>
      <c r="D66" t="s">
        <v>219</v>
      </c>
      <c r="E66" t="s">
        <v>551</v>
      </c>
      <c r="F66" s="10">
        <v>29571</v>
      </c>
      <c r="G66" s="10">
        <v>29571</v>
      </c>
      <c r="H66" t="s">
        <v>505</v>
      </c>
      <c r="I66" s="59">
        <v>1980</v>
      </c>
      <c r="J66"/>
      <c r="K66" t="s">
        <v>334</v>
      </c>
      <c r="L66" t="s">
        <v>44</v>
      </c>
      <c r="M66" t="s">
        <v>44</v>
      </c>
      <c r="N66" t="s">
        <v>579</v>
      </c>
      <c r="O66" s="8" t="s">
        <v>932</v>
      </c>
      <c r="P66">
        <v>0</v>
      </c>
      <c r="Q66">
        <v>0</v>
      </c>
      <c r="R66">
        <v>3</v>
      </c>
      <c r="S66">
        <v>1</v>
      </c>
      <c r="T66">
        <v>3</v>
      </c>
      <c r="U66">
        <f>Table4[[#This Row],[Report]]*$P$322+Table4[[#This Row],[Journals]]*$Q$322+Table4[[#This Row],[Databases]]*$R$322+Table4[[#This Row],[Websites]]*$S$322+Table4[[#This Row],[Newspaper]]*$T$322</f>
        <v>73</v>
      </c>
      <c r="V66">
        <f>SUM(Table4[[#This Row],[Report]:[Websites]])</f>
        <v>4</v>
      </c>
      <c r="W66" s="59"/>
      <c r="X66" s="59">
        <v>25000</v>
      </c>
      <c r="Y66" s="59">
        <v>500</v>
      </c>
      <c r="Z66" s="59">
        <v>10</v>
      </c>
      <c r="AA66" s="59"/>
      <c r="AB66" s="59"/>
      <c r="AC66" s="59"/>
      <c r="AD66" s="59">
        <v>15000000</v>
      </c>
      <c r="AE66" s="59"/>
      <c r="AF66" s="59"/>
      <c r="AG66" s="59"/>
      <c r="AH66" s="59"/>
      <c r="AI66" s="59"/>
      <c r="AJ66" s="59"/>
      <c r="AK66" s="59"/>
      <c r="AL66" s="59"/>
      <c r="AM66" s="59"/>
      <c r="AN66" s="59"/>
      <c r="AO66" s="59"/>
      <c r="AP66" s="59">
        <v>15</v>
      </c>
      <c r="AQ66" s="59"/>
      <c r="AR66" s="59">
        <v>25</v>
      </c>
      <c r="AS66" s="59"/>
      <c r="AT66" s="59"/>
      <c r="AU66" s="59"/>
      <c r="AV66" s="59"/>
      <c r="AW66" s="59"/>
      <c r="AX66" s="59"/>
      <c r="AY66" s="59"/>
      <c r="AZ66" s="59"/>
      <c r="BA66" s="59"/>
      <c r="BB66" s="59">
        <v>5000</v>
      </c>
      <c r="BC66" s="59"/>
      <c r="BD66" s="59"/>
      <c r="BE66" s="59"/>
      <c r="BF66" s="59"/>
      <c r="BG66" s="59"/>
      <c r="BH66" s="59"/>
      <c r="BI66" s="59"/>
      <c r="BJ66" s="59"/>
      <c r="BK66" s="59"/>
      <c r="BL66" s="59"/>
      <c r="BM66" s="59"/>
      <c r="BN66" s="59"/>
      <c r="BO66" s="59"/>
      <c r="BP66" s="59"/>
      <c r="BQ66" s="59"/>
      <c r="BR66" s="59"/>
      <c r="BS66" s="62"/>
    </row>
    <row r="67" spans="1:71" x14ac:dyDescent="0.25">
      <c r="A67">
        <v>336</v>
      </c>
      <c r="B67" t="s">
        <v>1300</v>
      </c>
      <c r="C67" t="s">
        <v>430</v>
      </c>
      <c r="D67" t="s">
        <v>157</v>
      </c>
      <c r="E67" t="s">
        <v>158</v>
      </c>
      <c r="F67" s="3">
        <v>29190</v>
      </c>
      <c r="G67" s="3">
        <v>29252</v>
      </c>
      <c r="H67" t="s">
        <v>506</v>
      </c>
      <c r="I67" s="59">
        <v>1980</v>
      </c>
      <c r="K67" t="s">
        <v>331</v>
      </c>
      <c r="L67" t="s">
        <v>740</v>
      </c>
      <c r="M67" t="s">
        <v>36</v>
      </c>
      <c r="N67" t="s">
        <v>741</v>
      </c>
      <c r="O67" s="8" t="s">
        <v>928</v>
      </c>
      <c r="P67">
        <v>1</v>
      </c>
      <c r="Q67">
        <v>0</v>
      </c>
      <c r="R67">
        <v>3</v>
      </c>
      <c r="S67">
        <v>0</v>
      </c>
      <c r="T67">
        <v>3</v>
      </c>
      <c r="U67">
        <f>Table4[[#This Row],[Report]]*$P$322+Table4[[#This Row],[Journals]]*$Q$322+Table4[[#This Row],[Databases]]*$R$322+Table4[[#This Row],[Websites]]*$S$322+Table4[[#This Row],[Newspaper]]*$T$322</f>
        <v>103</v>
      </c>
      <c r="V67">
        <f>SUM(Table4[[#This Row],[Report]:[Websites]])</f>
        <v>4</v>
      </c>
      <c r="W67" s="59">
        <v>372</v>
      </c>
      <c r="X67" s="59">
        <v>5000</v>
      </c>
      <c r="Y67" s="59"/>
      <c r="Z67" s="59">
        <v>10</v>
      </c>
      <c r="AA67" s="59"/>
      <c r="AB67" s="59"/>
      <c r="AC67" s="59">
        <v>5</v>
      </c>
      <c r="AD67" s="63">
        <v>5500000</v>
      </c>
      <c r="AE67" s="59">
        <v>4090000</v>
      </c>
      <c r="AF67" s="59"/>
      <c r="AG67" s="59"/>
      <c r="AH67" s="59"/>
      <c r="AI67" s="59"/>
      <c r="AJ67" s="59"/>
      <c r="AK67" s="59"/>
      <c r="AL67" s="59"/>
      <c r="AM67" s="59"/>
      <c r="AN67" s="59"/>
      <c r="AO67" s="59"/>
      <c r="AP67" s="59"/>
      <c r="AQ67" s="59"/>
      <c r="AR67" s="59"/>
      <c r="AS67" s="59"/>
      <c r="AT67" s="59"/>
      <c r="AU67" s="59"/>
      <c r="AV67" s="59"/>
      <c r="AW67" s="59"/>
      <c r="AX67" s="59"/>
      <c r="AY67" s="59"/>
      <c r="AZ67" s="59"/>
      <c r="BA67" s="59"/>
      <c r="BB67" s="59">
        <v>20</v>
      </c>
      <c r="BC67" s="59"/>
      <c r="BD67" s="59">
        <v>28</v>
      </c>
      <c r="BE67" s="59"/>
      <c r="BF67" s="59"/>
      <c r="BG67" s="59"/>
      <c r="BH67" s="59"/>
      <c r="BI67" s="59"/>
      <c r="BJ67" s="59"/>
      <c r="BK67" s="59"/>
      <c r="BL67" s="59"/>
      <c r="BM67" s="59"/>
      <c r="BN67" s="59"/>
      <c r="BO67" s="59"/>
      <c r="BP67" s="59"/>
      <c r="BQ67" s="59"/>
      <c r="BR67" s="59"/>
      <c r="BS67" s="59"/>
    </row>
    <row r="68" spans="1:71" x14ac:dyDescent="0.25">
      <c r="B68" t="s">
        <v>1300</v>
      </c>
      <c r="C68" t="s">
        <v>320</v>
      </c>
      <c r="D68" t="s">
        <v>440</v>
      </c>
      <c r="E68" t="s">
        <v>550</v>
      </c>
      <c r="F68" s="10">
        <v>29248</v>
      </c>
      <c r="G68" s="10">
        <v>29256</v>
      </c>
      <c r="H68" t="s">
        <v>506</v>
      </c>
      <c r="I68" s="59">
        <v>1980</v>
      </c>
      <c r="K68" t="s">
        <v>439</v>
      </c>
      <c r="L68" t="s">
        <v>33</v>
      </c>
      <c r="M68" t="s">
        <v>33</v>
      </c>
      <c r="N68" t="s">
        <v>579</v>
      </c>
      <c r="O68" s="8" t="s">
        <v>930</v>
      </c>
      <c r="P68">
        <v>2</v>
      </c>
      <c r="Q68">
        <v>0</v>
      </c>
      <c r="R68">
        <v>2</v>
      </c>
      <c r="S68">
        <v>0</v>
      </c>
      <c r="T68">
        <v>0</v>
      </c>
      <c r="U68">
        <f>Table4[[#This Row],[Report]]*$P$322+Table4[[#This Row],[Journals]]*$Q$322+Table4[[#This Row],[Databases]]*$R$322+Table4[[#This Row],[Websites]]*$S$322+Table4[[#This Row],[Newspaper]]*$T$322</f>
        <v>120</v>
      </c>
      <c r="V68">
        <f>SUM(Table4[[#This Row],[Report]:[Websites]])</f>
        <v>4</v>
      </c>
      <c r="W68" s="59"/>
      <c r="X68" s="59"/>
      <c r="Y68" s="59"/>
      <c r="Z68" s="59">
        <v>7</v>
      </c>
      <c r="AA68" s="59"/>
      <c r="AB68" s="59"/>
      <c r="AC68" s="59">
        <v>2</v>
      </c>
      <c r="AD68" s="59">
        <v>2500000</v>
      </c>
      <c r="AE68" s="59">
        <v>11000000</v>
      </c>
      <c r="AF68" s="59"/>
      <c r="AG68" s="59"/>
      <c r="AH68" s="59"/>
      <c r="AI68" s="59"/>
      <c r="AJ68" s="59"/>
      <c r="AK68" s="59"/>
      <c r="AL68" s="59"/>
      <c r="AM68" s="59"/>
      <c r="AN68" s="59"/>
      <c r="AO68" s="59"/>
      <c r="AP68" s="59"/>
      <c r="AQ68" s="59"/>
      <c r="AR68" s="59"/>
      <c r="AS68" s="59"/>
      <c r="AT68" s="59"/>
      <c r="AU68" s="59"/>
      <c r="AV68" s="60">
        <v>1</v>
      </c>
      <c r="AW68" s="59"/>
      <c r="AX68" s="59"/>
      <c r="AY68" s="59"/>
      <c r="AZ68" s="59"/>
      <c r="BA68" s="59"/>
      <c r="BB68" s="59"/>
      <c r="BC68" s="59"/>
      <c r="BD68" s="59"/>
      <c r="BE68" s="59"/>
      <c r="BF68" s="59"/>
      <c r="BG68" s="59"/>
      <c r="BH68" s="59"/>
      <c r="BI68" s="59"/>
      <c r="BJ68" s="59"/>
      <c r="BK68" s="59"/>
      <c r="BL68" s="59"/>
      <c r="BM68" s="59"/>
      <c r="BN68" s="59"/>
      <c r="BO68" s="59"/>
      <c r="BP68" s="59"/>
      <c r="BQ68" s="59"/>
      <c r="BR68" s="59"/>
      <c r="BS68" s="59"/>
    </row>
    <row r="69" spans="1:71" x14ac:dyDescent="0.25">
      <c r="B69" t="s">
        <v>1311</v>
      </c>
      <c r="C69" t="s">
        <v>487</v>
      </c>
      <c r="F69" s="10">
        <v>29584</v>
      </c>
      <c r="G69" s="10">
        <v>29584</v>
      </c>
      <c r="H69" t="s">
        <v>505</v>
      </c>
      <c r="I69" s="59">
        <v>1980</v>
      </c>
      <c r="J69" s="1"/>
      <c r="K69" t="s">
        <v>683</v>
      </c>
      <c r="L69" t="s">
        <v>36</v>
      </c>
      <c r="M69" t="s">
        <v>36</v>
      </c>
      <c r="O69" s="8" t="s">
        <v>682</v>
      </c>
      <c r="P69">
        <v>0</v>
      </c>
      <c r="Q69">
        <v>1</v>
      </c>
      <c r="R69">
        <v>0</v>
      </c>
      <c r="S69">
        <v>0</v>
      </c>
      <c r="T69">
        <v>1</v>
      </c>
      <c r="U69">
        <f>Table4[[#This Row],[Report]]*$P$322+Table4[[#This Row],[Journals]]*$Q$322+Table4[[#This Row],[Databases]]*$R$322+Table4[[#This Row],[Websites]]*$S$322+Table4[[#This Row],[Newspaper]]*$T$322</f>
        <v>31</v>
      </c>
      <c r="V69">
        <f>SUM(Table4[[#This Row],[Report]:[Websites]])</f>
        <v>1</v>
      </c>
      <c r="W69" s="59"/>
      <c r="X69" s="59"/>
      <c r="Y69" s="59"/>
      <c r="Z69" s="59"/>
      <c r="AA69" s="59"/>
      <c r="AB69" s="59"/>
      <c r="AC69" s="59"/>
      <c r="AD69" s="59"/>
      <c r="AE69" s="59">
        <v>50000000</v>
      </c>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row>
    <row r="70" spans="1:71" x14ac:dyDescent="0.25">
      <c r="A70" s="47"/>
      <c r="B70" s="47" t="s">
        <v>1303</v>
      </c>
      <c r="C70" s="47" t="s">
        <v>430</v>
      </c>
      <c r="D70" s="47" t="s">
        <v>655</v>
      </c>
      <c r="E70" s="47" t="s">
        <v>656</v>
      </c>
      <c r="F70" s="48">
        <v>29528</v>
      </c>
      <c r="G70" s="48">
        <v>29528</v>
      </c>
      <c r="H70" s="47" t="s">
        <v>504</v>
      </c>
      <c r="I70" s="62">
        <v>1980</v>
      </c>
      <c r="J70" s="50"/>
      <c r="K70" s="47" t="s">
        <v>333</v>
      </c>
      <c r="L70" s="47" t="s">
        <v>36</v>
      </c>
      <c r="M70" s="47" t="s">
        <v>36</v>
      </c>
      <c r="N70" s="47"/>
      <c r="O70" s="49" t="s">
        <v>729</v>
      </c>
      <c r="P70" s="47">
        <v>1</v>
      </c>
      <c r="Q70" s="47">
        <v>0</v>
      </c>
      <c r="R70" s="47">
        <v>0</v>
      </c>
      <c r="S70" s="47">
        <v>1</v>
      </c>
      <c r="T70" s="47">
        <v>0</v>
      </c>
      <c r="U70" s="47">
        <f>Table4[[#This Row],[Report]]*$P$322+Table4[[#This Row],[Journals]]*$Q$322+Table4[[#This Row],[Databases]]*$R$322+Table4[[#This Row],[Websites]]*$S$322+Table4[[#This Row],[Newspaper]]*$T$322</f>
        <v>50</v>
      </c>
      <c r="V70" s="47">
        <f>SUM(Table4[[#This Row],[Report]:[Websites]])</f>
        <v>2</v>
      </c>
      <c r="W70" s="62"/>
      <c r="X70" s="62"/>
      <c r="Y70" s="62"/>
      <c r="Z70" s="62"/>
      <c r="AA70" s="62"/>
      <c r="AB70" s="62"/>
      <c r="AC70" s="62">
        <v>5</v>
      </c>
      <c r="AD70" s="62"/>
      <c r="AE70" s="68"/>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59"/>
    </row>
    <row r="71" spans="1:71" x14ac:dyDescent="0.25">
      <c r="B71" t="s">
        <v>1300</v>
      </c>
      <c r="C71" t="s">
        <v>320</v>
      </c>
      <c r="D71" t="s">
        <v>547</v>
      </c>
      <c r="E71" t="s">
        <v>548</v>
      </c>
      <c r="F71" s="10">
        <v>29266</v>
      </c>
      <c r="G71" s="10">
        <v>29269</v>
      </c>
      <c r="H71" t="s">
        <v>506</v>
      </c>
      <c r="I71" s="59">
        <v>1980</v>
      </c>
      <c r="K71" t="s">
        <v>439</v>
      </c>
      <c r="L71" t="s">
        <v>33</v>
      </c>
      <c r="M71" t="s">
        <v>33</v>
      </c>
      <c r="N71" t="s">
        <v>579</v>
      </c>
      <c r="O71" s="8" t="s">
        <v>623</v>
      </c>
      <c r="P71">
        <v>1</v>
      </c>
      <c r="Q71">
        <v>0</v>
      </c>
      <c r="R71">
        <v>1</v>
      </c>
      <c r="S71">
        <v>1</v>
      </c>
      <c r="T71">
        <v>0</v>
      </c>
      <c r="U71">
        <f>Table4[[#This Row],[Report]]*$P$322+Table4[[#This Row],[Journals]]*$Q$322+Table4[[#This Row],[Databases]]*$R$322+Table4[[#This Row],[Websites]]*$S$322+Table4[[#This Row],[Newspaper]]*$T$322</f>
        <v>70</v>
      </c>
      <c r="V71">
        <f>SUM(Table4[[#This Row],[Report]:[Websites]])</f>
        <v>3</v>
      </c>
      <c r="W71" s="59"/>
      <c r="X71" s="59"/>
      <c r="Y71" s="59"/>
      <c r="Z71" s="59"/>
      <c r="AA71" s="59"/>
      <c r="AB71" s="59"/>
      <c r="AC71" s="59"/>
      <c r="AD71" s="59">
        <v>4605000</v>
      </c>
      <c r="AE71" s="59">
        <v>5500000</v>
      </c>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row>
    <row r="72" spans="1:71" x14ac:dyDescent="0.25">
      <c r="B72" t="s">
        <v>1300</v>
      </c>
      <c r="C72" t="s">
        <v>320</v>
      </c>
      <c r="D72" t="s">
        <v>437</v>
      </c>
      <c r="E72" t="s">
        <v>549</v>
      </c>
      <c r="F72" s="10">
        <v>29225</v>
      </c>
      <c r="G72" s="10">
        <v>29231</v>
      </c>
      <c r="H72" t="s">
        <v>502</v>
      </c>
      <c r="I72" s="59">
        <v>1980</v>
      </c>
      <c r="K72" t="s">
        <v>438</v>
      </c>
      <c r="L72" t="s">
        <v>33</v>
      </c>
      <c r="M72" t="s">
        <v>33</v>
      </c>
      <c r="N72" t="s">
        <v>579</v>
      </c>
      <c r="O72" s="8" t="s">
        <v>929</v>
      </c>
      <c r="P72">
        <v>1</v>
      </c>
      <c r="Q72">
        <v>0</v>
      </c>
      <c r="R72">
        <v>3</v>
      </c>
      <c r="S72">
        <v>0</v>
      </c>
      <c r="T72">
        <v>0</v>
      </c>
      <c r="U72">
        <f>Table4[[#This Row],[Report]]*$P$322+Table4[[#This Row],[Journals]]*$Q$322+Table4[[#This Row],[Databases]]*$R$322+Table4[[#This Row],[Websites]]*$S$322+Table4[[#This Row],[Newspaper]]*$T$322</f>
        <v>100</v>
      </c>
      <c r="V72">
        <f>SUM(Table4[[#This Row],[Report]:[Websites]])</f>
        <v>4</v>
      </c>
      <c r="W72" s="59"/>
      <c r="X72" s="59"/>
      <c r="Y72" s="59"/>
      <c r="Z72" s="59">
        <v>5</v>
      </c>
      <c r="AA72" s="59"/>
      <c r="AB72" s="59"/>
      <c r="AC72" s="59"/>
      <c r="AD72" s="59">
        <v>2700000</v>
      </c>
      <c r="AE72" s="59">
        <v>3500000</v>
      </c>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row>
    <row r="73" spans="1:71" x14ac:dyDescent="0.25">
      <c r="B73" t="s">
        <v>1311</v>
      </c>
      <c r="C73" t="s">
        <v>487</v>
      </c>
      <c r="F73" s="10">
        <v>29919</v>
      </c>
      <c r="G73" s="10">
        <v>29919</v>
      </c>
      <c r="H73" t="s">
        <v>504</v>
      </c>
      <c r="I73" s="59">
        <v>1981</v>
      </c>
      <c r="K73" t="s">
        <v>690</v>
      </c>
      <c r="L73" t="s">
        <v>468</v>
      </c>
      <c r="M73" t="s">
        <v>44</v>
      </c>
      <c r="N73" t="s">
        <v>36</v>
      </c>
      <c r="O73" s="28" t="s">
        <v>578</v>
      </c>
      <c r="P73">
        <v>0</v>
      </c>
      <c r="Q73">
        <v>0</v>
      </c>
      <c r="R73">
        <v>1</v>
      </c>
      <c r="S73">
        <v>0</v>
      </c>
      <c r="T73">
        <v>2</v>
      </c>
      <c r="U73">
        <f>Table4[[#This Row],[Report]]*$P$322+Table4[[#This Row],[Journals]]*$Q$322+Table4[[#This Row],[Databases]]*$R$322+Table4[[#This Row],[Websites]]*$S$322+Table4[[#This Row],[Newspaper]]*$T$322</f>
        <v>22</v>
      </c>
      <c r="V73">
        <f>SUM(Table4[[#This Row],[Report]:[Websites]])</f>
        <v>1</v>
      </c>
      <c r="W73" s="59"/>
      <c r="X73" s="59"/>
      <c r="Y73" s="59"/>
      <c r="Z73" s="59"/>
      <c r="AA73" s="59"/>
      <c r="AB73" s="59"/>
      <c r="AC73" s="59"/>
      <c r="AD73" s="59"/>
      <c r="AE73" s="59">
        <v>7895000</v>
      </c>
      <c r="AF73" s="59"/>
      <c r="AG73" s="59"/>
      <c r="AH73" s="59"/>
      <c r="AI73" s="59"/>
      <c r="AJ73" s="59"/>
      <c r="AK73" s="59"/>
      <c r="AL73" s="59"/>
      <c r="AM73" s="59"/>
      <c r="AN73" s="60"/>
      <c r="AO73" s="60"/>
      <c r="AP73" s="59"/>
      <c r="AQ73" s="59"/>
      <c r="AR73" s="59"/>
      <c r="AS73" s="59"/>
      <c r="AT73" s="59"/>
      <c r="AU73" s="59"/>
      <c r="AV73" s="59"/>
      <c r="AW73" s="59"/>
      <c r="AX73" s="59"/>
      <c r="AY73" s="59"/>
      <c r="AZ73" s="59"/>
      <c r="BA73" s="59"/>
      <c r="BB73" s="59"/>
      <c r="BC73" s="59"/>
      <c r="BD73" s="59">
        <v>300</v>
      </c>
      <c r="BE73" s="59"/>
      <c r="BF73" s="59"/>
      <c r="BG73" s="59"/>
      <c r="BH73" s="59"/>
      <c r="BI73" s="59"/>
      <c r="BJ73" s="59"/>
      <c r="BK73" s="59"/>
      <c r="BL73" s="59"/>
      <c r="BM73" s="59"/>
      <c r="BN73" s="59"/>
      <c r="BO73" s="59"/>
      <c r="BP73" s="59"/>
      <c r="BQ73" s="59"/>
      <c r="BR73" s="59"/>
      <c r="BS73" s="59"/>
    </row>
    <row r="74" spans="1:71" x14ac:dyDescent="0.25">
      <c r="A74">
        <v>361</v>
      </c>
      <c r="B74" t="s">
        <v>1300</v>
      </c>
      <c r="C74" t="s">
        <v>451</v>
      </c>
      <c r="D74" t="s">
        <v>175</v>
      </c>
      <c r="E74" t="s">
        <v>176</v>
      </c>
      <c r="F74" s="3">
        <v>29618</v>
      </c>
      <c r="G74" s="3">
        <v>29618</v>
      </c>
      <c r="H74" t="s">
        <v>506</v>
      </c>
      <c r="I74" s="59">
        <v>1981</v>
      </c>
      <c r="K74" t="s">
        <v>335</v>
      </c>
      <c r="L74" t="s">
        <v>44</v>
      </c>
      <c r="M74" t="s">
        <v>44</v>
      </c>
      <c r="N74" t="s">
        <v>579</v>
      </c>
      <c r="O74" s="8" t="s">
        <v>982</v>
      </c>
      <c r="P74">
        <v>1</v>
      </c>
      <c r="Q74">
        <v>0</v>
      </c>
      <c r="R74">
        <v>3</v>
      </c>
      <c r="S74">
        <v>1</v>
      </c>
      <c r="T74">
        <v>4</v>
      </c>
      <c r="U74">
        <f>Table4[[#This Row],[Report]]*$P$322+Table4[[#This Row],[Journals]]*$Q$322+Table4[[#This Row],[Databases]]*$R$322+Table4[[#This Row],[Websites]]*$S$322+Table4[[#This Row],[Newspaper]]*$T$322</f>
        <v>114</v>
      </c>
      <c r="V74">
        <f>SUM(Table4[[#This Row],[Report]:[Websites]])</f>
        <v>5</v>
      </c>
      <c r="W74" s="59">
        <v>1500</v>
      </c>
      <c r="X74" s="59">
        <v>10000</v>
      </c>
      <c r="Y74" s="59">
        <v>1000</v>
      </c>
      <c r="Z74" s="59">
        <v>5</v>
      </c>
      <c r="AA74" s="59"/>
      <c r="AB74" s="59"/>
      <c r="AC74" s="59">
        <v>1</v>
      </c>
      <c r="AD74" s="59">
        <v>20000000</v>
      </c>
      <c r="AE74" s="59">
        <v>49000000</v>
      </c>
      <c r="AF74" s="59"/>
      <c r="AG74" s="59"/>
      <c r="AH74" s="59">
        <v>1</v>
      </c>
      <c r="AI74" s="59"/>
      <c r="AJ74" s="59"/>
      <c r="AK74" s="59"/>
      <c r="AL74" s="59"/>
      <c r="AM74" s="59"/>
      <c r="AN74" s="59"/>
      <c r="AO74" s="59"/>
      <c r="AP74" s="59"/>
      <c r="AQ74" s="59"/>
      <c r="AR74" s="59"/>
      <c r="AS74" s="59"/>
      <c r="AT74" s="59"/>
      <c r="AU74" s="59"/>
      <c r="AV74" s="59"/>
      <c r="AW74" s="59"/>
      <c r="AX74" s="59"/>
      <c r="AY74" s="59"/>
      <c r="AZ74" s="59"/>
      <c r="BA74" s="59"/>
      <c r="BB74" s="59">
        <v>2000</v>
      </c>
      <c r="BC74" s="59"/>
      <c r="BD74" s="59"/>
      <c r="BE74" s="59"/>
      <c r="BF74" s="59"/>
      <c r="BG74" s="59"/>
      <c r="BH74" s="59"/>
      <c r="BI74" s="59"/>
      <c r="BJ74" s="59"/>
      <c r="BK74" s="59"/>
      <c r="BL74" s="59"/>
      <c r="BM74" s="59"/>
      <c r="BN74" s="59"/>
      <c r="BO74" s="59"/>
      <c r="BP74" s="59"/>
      <c r="BQ74" s="59"/>
      <c r="BR74" s="59"/>
      <c r="BS74" s="59"/>
    </row>
    <row r="75" spans="1:71" x14ac:dyDescent="0.25">
      <c r="B75" t="s">
        <v>1308</v>
      </c>
      <c r="C75" t="s">
        <v>645</v>
      </c>
      <c r="D75" s="5"/>
      <c r="F75" s="3">
        <v>29618</v>
      </c>
      <c r="G75" s="3">
        <v>29618</v>
      </c>
      <c r="H75" t="s">
        <v>506</v>
      </c>
      <c r="I75" s="59">
        <v>1981</v>
      </c>
      <c r="K75" t="s">
        <v>627</v>
      </c>
      <c r="L75" t="s">
        <v>629</v>
      </c>
      <c r="M75" t="s">
        <v>45</v>
      </c>
      <c r="N75" t="s">
        <v>30</v>
      </c>
      <c r="O75" s="8" t="s">
        <v>730</v>
      </c>
      <c r="U75">
        <f>Table4[[#This Row],[Report]]*$P$322+Table4[[#This Row],[Journals]]*$Q$322+Table4[[#This Row],[Databases]]*$R$322+Table4[[#This Row],[Websites]]*$S$322+Table4[[#This Row],[Newspaper]]*$T$322</f>
        <v>0</v>
      </c>
      <c r="V75">
        <f>SUM(Table4[[#This Row],[Report]:[Websites]])</f>
        <v>0</v>
      </c>
      <c r="W75" s="59">
        <v>50000</v>
      </c>
      <c r="X75" s="59"/>
      <c r="Y75" s="59"/>
      <c r="Z75" s="59">
        <v>200</v>
      </c>
      <c r="AA75" s="59"/>
      <c r="AB75" s="59"/>
      <c r="AC75" s="59">
        <v>15</v>
      </c>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row>
    <row r="76" spans="1:71" x14ac:dyDescent="0.25">
      <c r="B76" t="s">
        <v>1311</v>
      </c>
      <c r="C76" t="s">
        <v>451</v>
      </c>
      <c r="F76" s="3">
        <v>29591</v>
      </c>
      <c r="G76" s="3">
        <v>29601</v>
      </c>
      <c r="H76" t="s">
        <v>502</v>
      </c>
      <c r="I76" s="59">
        <v>1981</v>
      </c>
      <c r="K76" t="s">
        <v>689</v>
      </c>
      <c r="L76" t="s">
        <v>44</v>
      </c>
      <c r="M76" t="s">
        <v>44</v>
      </c>
      <c r="N76" t="s">
        <v>579</v>
      </c>
      <c r="O76" s="8" t="s">
        <v>578</v>
      </c>
      <c r="P76">
        <v>0</v>
      </c>
      <c r="Q76">
        <v>0</v>
      </c>
      <c r="R76">
        <v>1</v>
      </c>
      <c r="S76">
        <v>0</v>
      </c>
      <c r="T76">
        <v>1</v>
      </c>
      <c r="U76">
        <f>Table4[[#This Row],[Report]]*$P$322+Table4[[#This Row],[Journals]]*$Q$322+Table4[[#This Row],[Databases]]*$R$322+Table4[[#This Row],[Websites]]*$S$322+Table4[[#This Row],[Newspaper]]*$T$322</f>
        <v>21</v>
      </c>
      <c r="V76">
        <f>SUM(Table4[[#This Row],[Report]:[Websites]])</f>
        <v>1</v>
      </c>
      <c r="W76" s="59"/>
      <c r="X76" s="59"/>
      <c r="Y76" s="59"/>
      <c r="Z76" s="59"/>
      <c r="AA76" s="59"/>
      <c r="AB76" s="59"/>
      <c r="AC76" s="59">
        <v>2</v>
      </c>
      <c r="AD76" s="59"/>
      <c r="AE76" s="59">
        <v>15000000</v>
      </c>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v>200000</v>
      </c>
      <c r="BO76" s="59"/>
      <c r="BP76" s="59"/>
      <c r="BQ76" s="59"/>
      <c r="BR76" s="59"/>
      <c r="BS76" s="59"/>
    </row>
    <row r="77" spans="1:71" x14ac:dyDescent="0.25">
      <c r="B77" t="s">
        <v>1311</v>
      </c>
      <c r="C77" t="s">
        <v>451</v>
      </c>
      <c r="F77" s="3">
        <v>29797</v>
      </c>
      <c r="G77" s="3">
        <v>29828</v>
      </c>
      <c r="H77" t="s">
        <v>513</v>
      </c>
      <c r="I77" s="59">
        <v>1981</v>
      </c>
      <c r="K77" t="s">
        <v>688</v>
      </c>
      <c r="L77" t="s">
        <v>30</v>
      </c>
      <c r="M77" t="s">
        <v>30</v>
      </c>
      <c r="N77" t="s">
        <v>579</v>
      </c>
      <c r="O77" s="28" t="s">
        <v>578</v>
      </c>
      <c r="P77">
        <v>0</v>
      </c>
      <c r="Q77">
        <v>0</v>
      </c>
      <c r="R77">
        <v>1</v>
      </c>
      <c r="S77">
        <v>0</v>
      </c>
      <c r="T77">
        <v>1</v>
      </c>
      <c r="U77">
        <f>Table4[[#This Row],[Report]]*$P$322+Table4[[#This Row],[Journals]]*$Q$322+Table4[[#This Row],[Databases]]*$R$322+Table4[[#This Row],[Websites]]*$S$322+Table4[[#This Row],[Newspaper]]*$T$322</f>
        <v>21</v>
      </c>
      <c r="V77">
        <f>SUM(Table4[[#This Row],[Report]:[Websites]])</f>
        <v>1</v>
      </c>
      <c r="W77" s="59"/>
      <c r="X77" s="59"/>
      <c r="Y77" s="59"/>
      <c r="Z77" s="59"/>
      <c r="AA77" s="59"/>
      <c r="AB77" s="59"/>
      <c r="AC77" s="59"/>
      <c r="AD77" s="59"/>
      <c r="AE77" s="67">
        <v>150000000</v>
      </c>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row>
    <row r="78" spans="1:71" x14ac:dyDescent="0.25">
      <c r="B78" t="s">
        <v>1311</v>
      </c>
      <c r="C78" t="s">
        <v>430</v>
      </c>
      <c r="E78" t="s">
        <v>556</v>
      </c>
      <c r="F78" s="10">
        <v>29966</v>
      </c>
      <c r="G78" s="10">
        <v>29997</v>
      </c>
      <c r="H78" t="s">
        <v>506</v>
      </c>
      <c r="I78" s="59">
        <v>1982</v>
      </c>
      <c r="K78" t="s">
        <v>692</v>
      </c>
      <c r="L78" t="s">
        <v>40</v>
      </c>
      <c r="M78" t="s">
        <v>40</v>
      </c>
      <c r="N78" t="s">
        <v>579</v>
      </c>
      <c r="O78" s="8" t="s">
        <v>734</v>
      </c>
      <c r="P78">
        <v>1</v>
      </c>
      <c r="Q78">
        <v>1</v>
      </c>
      <c r="R78">
        <v>0</v>
      </c>
      <c r="S78">
        <v>1</v>
      </c>
      <c r="T78">
        <v>0</v>
      </c>
      <c r="U78">
        <f>Table4[[#This Row],[Report]]*$P$322+Table4[[#This Row],[Journals]]*$Q$322+Table4[[#This Row],[Databases]]*$R$322+Table4[[#This Row],[Websites]]*$S$322+Table4[[#This Row],[Newspaper]]*$T$322</f>
        <v>80</v>
      </c>
      <c r="V78">
        <f>SUM(Table4[[#This Row],[Report]:[Websites]])</f>
        <v>3</v>
      </c>
      <c r="W78" s="59"/>
      <c r="X78" s="59">
        <v>200</v>
      </c>
      <c r="Y78" s="59"/>
      <c r="Z78" s="59">
        <v>10</v>
      </c>
      <c r="AA78" s="59"/>
      <c r="AB78" s="59"/>
      <c r="AC78" s="59">
        <v>1</v>
      </c>
      <c r="AD78" s="59"/>
      <c r="AE78" s="67">
        <v>5350000</v>
      </c>
      <c r="AF78" s="59"/>
      <c r="AG78" s="59"/>
      <c r="AH78" s="59"/>
      <c r="AI78" s="59"/>
      <c r="AJ78" s="59"/>
      <c r="AK78" s="59"/>
      <c r="AL78" s="59"/>
      <c r="AM78" s="59"/>
      <c r="AN78" s="59"/>
      <c r="AO78" s="59"/>
      <c r="AP78" s="59"/>
      <c r="AQ78" s="59"/>
      <c r="AR78" s="59"/>
      <c r="AS78" s="59"/>
      <c r="AT78" s="59"/>
      <c r="AU78" s="59"/>
      <c r="AV78" s="59"/>
      <c r="AW78" s="59"/>
      <c r="AX78" s="59"/>
      <c r="AY78" s="59"/>
      <c r="AZ78" s="59">
        <v>38</v>
      </c>
      <c r="BA78" s="59"/>
      <c r="BB78" s="59"/>
      <c r="BC78" s="59"/>
      <c r="BD78" s="59">
        <v>8</v>
      </c>
      <c r="BE78" s="59"/>
      <c r="BF78" s="59"/>
      <c r="BG78" s="59"/>
      <c r="BH78" s="59"/>
      <c r="BI78" s="59"/>
      <c r="BJ78" s="59"/>
      <c r="BK78" s="59"/>
      <c r="BL78" s="59"/>
      <c r="BM78" s="59"/>
      <c r="BN78" s="59"/>
      <c r="BO78" s="59"/>
      <c r="BP78" s="59">
        <v>3000</v>
      </c>
      <c r="BQ78" s="59"/>
      <c r="BR78" s="59"/>
      <c r="BS78" s="59"/>
    </row>
    <row r="79" spans="1:71" x14ac:dyDescent="0.25">
      <c r="B79" t="s">
        <v>1311</v>
      </c>
      <c r="C79" t="s">
        <v>320</v>
      </c>
      <c r="D79" t="s">
        <v>732</v>
      </c>
      <c r="E79" t="s">
        <v>554</v>
      </c>
      <c r="F79" s="10">
        <v>29966</v>
      </c>
      <c r="G79" s="10">
        <v>29971</v>
      </c>
      <c r="H79" t="s">
        <v>502</v>
      </c>
      <c r="I79" s="59">
        <v>1982</v>
      </c>
      <c r="K79" t="s">
        <v>691</v>
      </c>
      <c r="L79" t="s">
        <v>33</v>
      </c>
      <c r="M79" t="s">
        <v>33</v>
      </c>
      <c r="N79" t="s">
        <v>579</v>
      </c>
      <c r="O79" s="8" t="s">
        <v>733</v>
      </c>
      <c r="P79">
        <v>1</v>
      </c>
      <c r="Q79">
        <v>0</v>
      </c>
      <c r="R79">
        <v>0</v>
      </c>
      <c r="S79">
        <v>2</v>
      </c>
      <c r="T79">
        <v>0</v>
      </c>
      <c r="U79">
        <f>Table4[[#This Row],[Report]]*$P$322+Table4[[#This Row],[Journals]]*$Q$322+Table4[[#This Row],[Databases]]*$R$322+Table4[[#This Row],[Websites]]*$S$322+Table4[[#This Row],[Newspaper]]*$T$322</f>
        <v>60</v>
      </c>
      <c r="V79">
        <f>SUM(Table4[[#This Row],[Report]:[Websites]])</f>
        <v>3</v>
      </c>
      <c r="W79" s="59"/>
      <c r="X79" s="59"/>
      <c r="Y79" s="59"/>
      <c r="Z79" s="59"/>
      <c r="AA79" s="59"/>
      <c r="AB79" s="59"/>
      <c r="AC79" s="59"/>
      <c r="AD79" s="59"/>
      <c r="AE79" s="59">
        <v>10000000</v>
      </c>
      <c r="AF79" s="59"/>
      <c r="AG79" s="59"/>
      <c r="AH79" s="59"/>
      <c r="AI79" s="59"/>
      <c r="AJ79" s="59"/>
      <c r="AK79" s="59"/>
      <c r="AL79" s="62"/>
      <c r="AM79" s="62"/>
      <c r="AN79" s="62"/>
      <c r="AO79" s="62"/>
      <c r="AP79" s="59"/>
      <c r="AQ79" s="59"/>
      <c r="AR79" s="59"/>
      <c r="AS79" s="59"/>
      <c r="AT79" s="59"/>
      <c r="AU79" s="59"/>
      <c r="AV79" s="59"/>
      <c r="AW79" s="59"/>
      <c r="AX79" s="59"/>
      <c r="AY79" s="59"/>
      <c r="AZ79" s="59"/>
      <c r="BA79" s="59"/>
      <c r="BB79" s="59">
        <v>75</v>
      </c>
      <c r="BC79" s="59"/>
      <c r="BD79" s="59"/>
      <c r="BE79" s="59"/>
      <c r="BF79" s="59"/>
      <c r="BG79" s="59"/>
      <c r="BH79" s="59"/>
      <c r="BI79" s="59"/>
      <c r="BJ79" s="59"/>
      <c r="BK79" s="59"/>
      <c r="BL79" s="59"/>
      <c r="BM79" s="59"/>
      <c r="BN79" s="59"/>
      <c r="BO79" s="59"/>
      <c r="BP79" s="59">
        <v>100000</v>
      </c>
      <c r="BQ79" s="59"/>
      <c r="BR79" s="59"/>
      <c r="BS79" s="59"/>
    </row>
    <row r="80" spans="1:71" x14ac:dyDescent="0.25">
      <c r="B80" t="s">
        <v>1311</v>
      </c>
      <c r="C80" t="s">
        <v>487</v>
      </c>
      <c r="E80" t="s">
        <v>557</v>
      </c>
      <c r="F80" s="10">
        <v>30314</v>
      </c>
      <c r="G80" s="10">
        <v>30314</v>
      </c>
      <c r="H80" t="s">
        <v>505</v>
      </c>
      <c r="I80" s="59">
        <v>1982</v>
      </c>
      <c r="J80" t="s">
        <v>696</v>
      </c>
      <c r="K80" t="s">
        <v>1290</v>
      </c>
      <c r="L80" t="s">
        <v>36</v>
      </c>
      <c r="M80" t="s">
        <v>36</v>
      </c>
      <c r="O80" t="s">
        <v>1286</v>
      </c>
      <c r="P80">
        <v>0</v>
      </c>
      <c r="Q80">
        <v>1</v>
      </c>
      <c r="R80">
        <v>0</v>
      </c>
      <c r="S80">
        <v>1</v>
      </c>
      <c r="T80">
        <v>1</v>
      </c>
      <c r="U80">
        <f>Table4[[#This Row],[Report]]*$P$322+Table4[[#This Row],[Journals]]*$Q$322+Table4[[#This Row],[Databases]]*$R$322+Table4[[#This Row],[Websites]]*$S$322+Table4[[#This Row],[Newspaper]]*$T$322</f>
        <v>41</v>
      </c>
      <c r="V80">
        <f>SUM(Table4[[#This Row],[Report]:[Websites]])</f>
        <v>2</v>
      </c>
      <c r="W80" s="59">
        <v>151</v>
      </c>
      <c r="X80" s="59"/>
      <c r="Y80" s="59"/>
      <c r="Z80" s="59"/>
      <c r="AA80" s="59"/>
      <c r="AB80" s="59"/>
      <c r="AC80" s="59"/>
      <c r="AD80" s="59"/>
      <c r="AE80" s="67">
        <v>3700000</v>
      </c>
      <c r="AF80" s="59"/>
      <c r="AG80" s="59"/>
      <c r="AH80" s="59"/>
      <c r="AI80" s="59"/>
      <c r="AJ80" s="59"/>
      <c r="AK80" s="59"/>
      <c r="AL80" s="59"/>
      <c r="AM80" s="59"/>
      <c r="AN80" s="59"/>
      <c r="AO80" s="59"/>
      <c r="AP80" s="59"/>
      <c r="AQ80" s="59"/>
      <c r="AR80" s="59"/>
      <c r="AS80" s="59"/>
      <c r="AT80" s="59"/>
      <c r="AU80" s="59"/>
      <c r="AV80" s="59"/>
      <c r="AW80" s="59"/>
      <c r="AX80" s="59">
        <v>250</v>
      </c>
      <c r="AY80" s="59"/>
      <c r="AZ80" s="59"/>
      <c r="BA80" s="59"/>
      <c r="BB80" s="59"/>
      <c r="BC80" s="59"/>
      <c r="BD80" s="59">
        <v>9</v>
      </c>
      <c r="BE80" s="59"/>
      <c r="BF80" s="59"/>
      <c r="BG80" s="59"/>
      <c r="BH80" s="59"/>
      <c r="BI80" s="59"/>
      <c r="BJ80" s="59"/>
      <c r="BK80" s="59"/>
      <c r="BL80" s="59"/>
      <c r="BM80" s="59"/>
      <c r="BN80" s="59"/>
      <c r="BO80" s="59"/>
      <c r="BP80" s="59"/>
      <c r="BQ80" s="59"/>
      <c r="BR80" s="59"/>
      <c r="BS80" s="59"/>
    </row>
    <row r="81" spans="1:71" x14ac:dyDescent="0.25">
      <c r="B81" t="s">
        <v>1311</v>
      </c>
      <c r="C81" t="s">
        <v>487</v>
      </c>
      <c r="F81" s="10">
        <v>30300</v>
      </c>
      <c r="G81" s="10"/>
      <c r="H81" t="s">
        <v>505</v>
      </c>
      <c r="I81" s="59">
        <v>1982</v>
      </c>
      <c r="K81" t="s">
        <v>935</v>
      </c>
      <c r="L81" t="s">
        <v>44</v>
      </c>
      <c r="M81" t="s">
        <v>44</v>
      </c>
      <c r="O81" s="28" t="s">
        <v>1022</v>
      </c>
      <c r="P81">
        <v>0</v>
      </c>
      <c r="Q81">
        <v>0</v>
      </c>
      <c r="R81">
        <v>1</v>
      </c>
      <c r="S81">
        <v>1</v>
      </c>
      <c r="T81">
        <v>0</v>
      </c>
      <c r="U81">
        <f>Table4[[#This Row],[Report]]*$P$322+Table4[[#This Row],[Journals]]*$Q$322+Table4[[#This Row],[Databases]]*$R$322+Table4[[#This Row],[Websites]]*$S$322+Table4[[#This Row],[Newspaper]]*$T$322</f>
        <v>30</v>
      </c>
      <c r="V81">
        <f>SUM(Table4[[#This Row],[Report]:[Websites]])</f>
        <v>2</v>
      </c>
      <c r="W81" s="59"/>
      <c r="X81" s="59"/>
      <c r="Y81" s="59"/>
      <c r="Z81" s="59"/>
      <c r="AA81" s="59"/>
      <c r="AB81" s="59"/>
      <c r="AC81" s="59"/>
      <c r="AD81" s="59"/>
      <c r="AE81" s="59">
        <v>11767000</v>
      </c>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row>
    <row r="82" spans="1:71" x14ac:dyDescent="0.25">
      <c r="B82" t="s">
        <v>1311</v>
      </c>
      <c r="C82" t="s">
        <v>320</v>
      </c>
      <c r="D82" t="s">
        <v>552</v>
      </c>
      <c r="E82" t="s">
        <v>553</v>
      </c>
      <c r="F82" s="10">
        <v>30046</v>
      </c>
      <c r="G82" s="10">
        <v>30048</v>
      </c>
      <c r="H82" t="s">
        <v>507</v>
      </c>
      <c r="I82" s="59">
        <v>1982</v>
      </c>
      <c r="K82" t="s">
        <v>458</v>
      </c>
      <c r="L82" t="s">
        <v>459</v>
      </c>
      <c r="M82" t="s">
        <v>44</v>
      </c>
      <c r="N82" t="s">
        <v>116</v>
      </c>
      <c r="O82" s="8" t="s">
        <v>934</v>
      </c>
      <c r="P82">
        <v>2</v>
      </c>
      <c r="Q82">
        <v>0</v>
      </c>
      <c r="R82">
        <v>1</v>
      </c>
      <c r="S82">
        <v>0</v>
      </c>
      <c r="T82">
        <v>1</v>
      </c>
      <c r="U82">
        <f>Table4[[#This Row],[Report]]*$P$322+Table4[[#This Row],[Journals]]*$Q$322+Table4[[#This Row],[Databases]]*$R$322+Table4[[#This Row],[Websites]]*$S$322+Table4[[#This Row],[Newspaper]]*$T$322</f>
        <v>101</v>
      </c>
      <c r="V82">
        <f>SUM(Table4[[#This Row],[Report]:[Websites]])</f>
        <v>3</v>
      </c>
      <c r="W82" s="59"/>
      <c r="X82" s="59"/>
      <c r="Y82" s="59"/>
      <c r="Z82" s="59"/>
      <c r="AA82" s="59"/>
      <c r="AB82" s="59"/>
      <c r="AC82" s="59"/>
      <c r="AD82" s="59"/>
      <c r="AE82" s="59">
        <v>3600000</v>
      </c>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row>
    <row r="83" spans="1:71" x14ac:dyDescent="0.25">
      <c r="B83" t="s">
        <v>1300</v>
      </c>
      <c r="C83" t="s">
        <v>487</v>
      </c>
      <c r="F83" s="10">
        <v>30270</v>
      </c>
      <c r="G83" s="10">
        <v>30270</v>
      </c>
      <c r="H83" t="s">
        <v>504</v>
      </c>
      <c r="I83" s="59">
        <v>1982</v>
      </c>
      <c r="K83" t="s">
        <v>360</v>
      </c>
      <c r="L83" t="s">
        <v>30</v>
      </c>
      <c r="M83" t="s">
        <v>30</v>
      </c>
      <c r="N83" t="s">
        <v>579</v>
      </c>
      <c r="O83" s="8" t="s">
        <v>933</v>
      </c>
      <c r="P83">
        <v>0</v>
      </c>
      <c r="Q83">
        <v>0</v>
      </c>
      <c r="R83">
        <v>2</v>
      </c>
      <c r="S83">
        <v>1</v>
      </c>
      <c r="T83">
        <v>2</v>
      </c>
      <c r="U83">
        <f>Table4[[#This Row],[Report]]*$P$322+Table4[[#This Row],[Journals]]*$Q$322+Table4[[#This Row],[Databases]]*$R$322+Table4[[#This Row],[Websites]]*$S$322+Table4[[#This Row],[Newspaper]]*$T$322</f>
        <v>52</v>
      </c>
      <c r="V83">
        <f>SUM(Table4[[#This Row],[Report]:[Websites]])</f>
        <v>3</v>
      </c>
      <c r="W83" s="59">
        <v>40000</v>
      </c>
      <c r="X83" s="59"/>
      <c r="Y83" s="59">
        <v>50</v>
      </c>
      <c r="Z83" s="59">
        <v>25</v>
      </c>
      <c r="AA83" s="59"/>
      <c r="AB83" s="59"/>
      <c r="AC83" s="59">
        <v>2</v>
      </c>
      <c r="AD83" s="59">
        <v>10000000</v>
      </c>
      <c r="AE83" s="59">
        <v>19000000</v>
      </c>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row>
    <row r="84" spans="1:71" x14ac:dyDescent="0.25">
      <c r="A84">
        <v>347</v>
      </c>
      <c r="B84" t="s">
        <v>1303</v>
      </c>
      <c r="C84" t="s">
        <v>430</v>
      </c>
      <c r="D84" t="s">
        <v>167</v>
      </c>
      <c r="E84" t="s">
        <v>555</v>
      </c>
      <c r="F84" s="10">
        <v>30317</v>
      </c>
      <c r="G84" s="10">
        <v>30347</v>
      </c>
      <c r="H84" t="s">
        <v>502</v>
      </c>
      <c r="I84" s="59">
        <v>1983</v>
      </c>
      <c r="K84" t="s">
        <v>336</v>
      </c>
      <c r="L84" t="s">
        <v>36</v>
      </c>
      <c r="M84" t="s">
        <v>36</v>
      </c>
      <c r="N84" t="s">
        <v>579</v>
      </c>
      <c r="O84" s="8" t="s">
        <v>937</v>
      </c>
      <c r="P84">
        <v>0</v>
      </c>
      <c r="Q84">
        <v>1</v>
      </c>
      <c r="R84">
        <v>1</v>
      </c>
      <c r="S84">
        <v>1</v>
      </c>
      <c r="T84">
        <v>0</v>
      </c>
      <c r="U84">
        <f>Table4[[#This Row],[Report]]*$P$322+Table4[[#This Row],[Journals]]*$Q$322+Table4[[#This Row],[Databases]]*$R$322+Table4[[#This Row],[Websites]]*$S$322+Table4[[#This Row],[Newspaper]]*$T$322</f>
        <v>60</v>
      </c>
      <c r="V84">
        <f>SUM(Table4[[#This Row],[Report]:[Websites]])</f>
        <v>3</v>
      </c>
      <c r="W84" s="59"/>
      <c r="X84" s="59"/>
      <c r="Y84" s="59"/>
      <c r="Z84" s="59">
        <v>6</v>
      </c>
      <c r="AA84" s="59"/>
      <c r="AB84" s="59"/>
      <c r="AC84" s="59">
        <v>3</v>
      </c>
      <c r="AD84" s="59"/>
      <c r="AE84" s="67">
        <v>12000000</v>
      </c>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v>2</v>
      </c>
      <c r="BE84" s="59"/>
      <c r="BF84" s="59"/>
      <c r="BG84" s="59"/>
      <c r="BH84" s="59"/>
      <c r="BI84" s="59"/>
      <c r="BJ84" s="59"/>
      <c r="BK84" s="59"/>
      <c r="BL84" s="59"/>
      <c r="BM84" s="59"/>
      <c r="BN84" s="59"/>
      <c r="BO84" s="59"/>
      <c r="BP84" s="59"/>
      <c r="BQ84" s="59"/>
      <c r="BR84" s="59"/>
      <c r="BS84" s="59"/>
    </row>
    <row r="85" spans="1:71" x14ac:dyDescent="0.25">
      <c r="A85">
        <v>131</v>
      </c>
      <c r="B85" t="s">
        <v>1298</v>
      </c>
      <c r="C85" t="s">
        <v>430</v>
      </c>
      <c r="D85" t="s">
        <v>85</v>
      </c>
      <c r="E85" s="40" t="s">
        <v>1214</v>
      </c>
      <c r="F85" s="3">
        <v>30363</v>
      </c>
      <c r="G85" s="6">
        <v>30365</v>
      </c>
      <c r="H85" t="s">
        <v>506</v>
      </c>
      <c r="I85" s="59">
        <v>1983</v>
      </c>
      <c r="K85" t="s">
        <v>894</v>
      </c>
      <c r="L85" t="s">
        <v>86</v>
      </c>
      <c r="M85" t="s">
        <v>30</v>
      </c>
      <c r="N85" t="s">
        <v>45</v>
      </c>
      <c r="O85" s="8" t="s">
        <v>1215</v>
      </c>
      <c r="P85">
        <v>0</v>
      </c>
      <c r="Q85">
        <v>2</v>
      </c>
      <c r="R85">
        <v>1</v>
      </c>
      <c r="S85">
        <v>0</v>
      </c>
      <c r="T85">
        <v>0</v>
      </c>
      <c r="U85">
        <f>Table4[[#This Row],[Report]]*$P$322+Table4[[#This Row],[Journals]]*$Q$322+Table4[[#This Row],[Databases]]*$R$322+Table4[[#This Row],[Websites]]*$S$322+Table4[[#This Row],[Newspaper]]*$T$322</f>
        <v>80</v>
      </c>
      <c r="V85">
        <f>SUM(Table4[[#This Row],[Report]:[Websites]])</f>
        <v>3</v>
      </c>
      <c r="W85" s="59"/>
      <c r="X85" s="59">
        <v>250000</v>
      </c>
      <c r="Y85" s="59">
        <v>9000</v>
      </c>
      <c r="Z85" s="59">
        <f>Table4[[#This Row],[Minor]]+Table4[[#This Row],[Severe]]</f>
        <v>2676</v>
      </c>
      <c r="AA85" s="59">
        <v>2543</v>
      </c>
      <c r="AB85" s="59">
        <v>133</v>
      </c>
      <c r="AC85" s="59">
        <v>75</v>
      </c>
      <c r="AD85" s="59">
        <v>176000000</v>
      </c>
      <c r="AE85" s="59">
        <v>324000000</v>
      </c>
      <c r="AF85" s="59"/>
      <c r="AG85" s="59">
        <v>17500</v>
      </c>
      <c r="AH85" s="59"/>
      <c r="AI85" s="59"/>
      <c r="AJ85" s="59">
        <v>10000</v>
      </c>
      <c r="AK85" s="59"/>
      <c r="AL85" s="59"/>
      <c r="AM85" s="59"/>
      <c r="AN85" s="59"/>
      <c r="AO85" s="59"/>
      <c r="AP85" s="59"/>
      <c r="AQ85" s="59"/>
      <c r="AR85" s="59">
        <v>500</v>
      </c>
      <c r="AS85" s="59"/>
      <c r="AT85" s="59"/>
      <c r="AU85" s="59"/>
      <c r="AV85" s="59"/>
      <c r="AW85" s="59"/>
      <c r="AX85" s="59"/>
      <c r="AY85" s="59"/>
      <c r="AZ85" s="59">
        <v>7</v>
      </c>
      <c r="BA85" s="59"/>
      <c r="BB85" s="59">
        <v>178</v>
      </c>
      <c r="BC85" s="59"/>
      <c r="BD85" s="59">
        <v>2463</v>
      </c>
      <c r="BE85" s="59"/>
      <c r="BF85" s="59"/>
      <c r="BG85" s="59"/>
      <c r="BH85" s="59"/>
      <c r="BI85" s="59"/>
      <c r="BJ85" s="59">
        <v>350000</v>
      </c>
      <c r="BK85" s="59"/>
      <c r="BL85" s="59">
        <v>418000</v>
      </c>
      <c r="BM85" s="59"/>
      <c r="BN85" s="59"/>
      <c r="BO85" s="59"/>
      <c r="BP85" s="59">
        <v>345000</v>
      </c>
      <c r="BQ85" s="63">
        <v>300000000</v>
      </c>
      <c r="BR85" s="59"/>
      <c r="BS85" s="59"/>
    </row>
    <row r="86" spans="1:71" x14ac:dyDescent="0.25">
      <c r="B86" t="s">
        <v>1311</v>
      </c>
      <c r="C86" t="s">
        <v>451</v>
      </c>
      <c r="F86" s="10">
        <v>30367</v>
      </c>
      <c r="G86" s="10">
        <v>30379</v>
      </c>
      <c r="H86" t="s">
        <v>503</v>
      </c>
      <c r="I86" s="59">
        <v>1983</v>
      </c>
      <c r="K86" t="s">
        <v>694</v>
      </c>
      <c r="L86" t="s">
        <v>45</v>
      </c>
      <c r="M86" t="s">
        <v>45</v>
      </c>
      <c r="N86" t="s">
        <v>579</v>
      </c>
      <c r="O86" s="28" t="s">
        <v>1079</v>
      </c>
      <c r="P86">
        <v>1</v>
      </c>
      <c r="Q86">
        <v>0</v>
      </c>
      <c r="R86">
        <v>0</v>
      </c>
      <c r="S86">
        <v>1</v>
      </c>
      <c r="T86">
        <v>1</v>
      </c>
      <c r="U86">
        <f>Table4[[#This Row],[Report]]*$P$322+Table4[[#This Row],[Journals]]*$Q$322+Table4[[#This Row],[Databases]]*$R$322+Table4[[#This Row],[Websites]]*$S$322+Table4[[#This Row],[Newspaper]]*$T$322</f>
        <v>51</v>
      </c>
      <c r="V86">
        <f>SUM(Table4[[#This Row],[Report]:[Websites]])</f>
        <v>2</v>
      </c>
      <c r="W86" s="59"/>
      <c r="X86" s="59">
        <v>10000</v>
      </c>
      <c r="Y86" s="59"/>
      <c r="Z86" s="59">
        <v>10</v>
      </c>
      <c r="AA86" s="59"/>
      <c r="AB86" s="59"/>
      <c r="AC86" s="59"/>
      <c r="AD86" s="59"/>
      <c r="AE86" s="59">
        <v>7000000</v>
      </c>
      <c r="AF86" s="59"/>
      <c r="AG86" s="59"/>
      <c r="AH86" s="59"/>
      <c r="AI86" s="59"/>
      <c r="AJ86" s="59"/>
      <c r="AK86" s="59"/>
      <c r="AL86" s="59"/>
      <c r="AM86" s="59"/>
      <c r="AN86" s="59"/>
      <c r="AO86" s="59"/>
      <c r="AP86" s="59"/>
      <c r="AQ86" s="59"/>
      <c r="AR86" s="59"/>
      <c r="AS86" s="59"/>
      <c r="AT86" s="59"/>
      <c r="AU86" s="59"/>
      <c r="AV86" s="59"/>
      <c r="AW86" s="59"/>
      <c r="AX86" s="59"/>
      <c r="AY86" s="59"/>
      <c r="AZ86" s="59"/>
      <c r="BA86" s="59"/>
      <c r="BB86" s="59">
        <v>140</v>
      </c>
      <c r="BC86" s="59"/>
      <c r="BD86" s="59"/>
      <c r="BE86" s="59"/>
      <c r="BF86" s="59"/>
      <c r="BG86" s="59"/>
      <c r="BH86" s="59"/>
      <c r="BI86" s="59"/>
      <c r="BJ86" s="59"/>
      <c r="BK86" s="59"/>
      <c r="BL86" s="59"/>
      <c r="BM86" s="59"/>
      <c r="BN86" s="59"/>
      <c r="BO86" s="59"/>
      <c r="BP86" s="59"/>
      <c r="BQ86" s="59"/>
      <c r="BR86" s="59"/>
      <c r="BS86" s="59"/>
    </row>
    <row r="87" spans="1:71" x14ac:dyDescent="0.25">
      <c r="B87" t="s">
        <v>1311</v>
      </c>
      <c r="C87" t="s">
        <v>487</v>
      </c>
      <c r="F87" s="10">
        <v>30567</v>
      </c>
      <c r="G87" s="10">
        <v>30579</v>
      </c>
      <c r="H87" t="s">
        <v>536</v>
      </c>
      <c r="I87" s="59">
        <v>1983</v>
      </c>
      <c r="K87" t="s">
        <v>695</v>
      </c>
      <c r="L87" t="s">
        <v>30</v>
      </c>
      <c r="M87" t="s">
        <v>30</v>
      </c>
      <c r="N87" t="s">
        <v>579</v>
      </c>
      <c r="O87" s="28" t="s">
        <v>544</v>
      </c>
      <c r="P87">
        <v>0</v>
      </c>
      <c r="Q87">
        <v>0</v>
      </c>
      <c r="R87">
        <v>0</v>
      </c>
      <c r="S87">
        <v>1</v>
      </c>
      <c r="T87">
        <v>2</v>
      </c>
      <c r="U87">
        <f>Table4[[#This Row],[Report]]*$P$322+Table4[[#This Row],[Journals]]*$Q$322+Table4[[#This Row],[Databases]]*$R$322+Table4[[#This Row],[Websites]]*$S$322+Table4[[#This Row],[Newspaper]]*$T$322</f>
        <v>12</v>
      </c>
      <c r="V87">
        <f>SUM(Table4[[#This Row],[Report]:[Websites]])</f>
        <v>1</v>
      </c>
      <c r="W87" s="59">
        <v>40</v>
      </c>
      <c r="X87" s="59"/>
      <c r="Y87" s="59"/>
      <c r="Z87" s="59"/>
      <c r="AA87" s="59"/>
      <c r="AB87" s="59"/>
      <c r="AC87" s="59"/>
      <c r="AD87" s="59"/>
      <c r="AE87" s="59">
        <v>3000000</v>
      </c>
      <c r="AF87" s="59"/>
      <c r="AG87" s="59"/>
      <c r="AH87" s="59"/>
      <c r="AI87" s="59"/>
      <c r="AJ87" s="59"/>
      <c r="AK87" s="59"/>
      <c r="AL87" s="60"/>
      <c r="AM87" s="60"/>
      <c r="AN87" s="60"/>
      <c r="AO87" s="60"/>
      <c r="AP87" s="59"/>
      <c r="AQ87" s="59"/>
      <c r="AR87" s="59"/>
      <c r="AS87" s="59"/>
      <c r="AT87" s="59"/>
      <c r="AU87" s="59"/>
      <c r="AV87" s="59"/>
      <c r="AW87" s="59"/>
      <c r="AX87" s="59"/>
      <c r="AY87" s="59"/>
      <c r="AZ87" s="59"/>
      <c r="BA87" s="59"/>
      <c r="BB87" s="59">
        <v>100</v>
      </c>
      <c r="BC87" s="59"/>
      <c r="BD87" s="59"/>
      <c r="BE87" s="59"/>
      <c r="BF87" s="59"/>
      <c r="BG87" s="59"/>
      <c r="BH87" s="59"/>
      <c r="BI87" s="59"/>
      <c r="BJ87" s="59"/>
      <c r="BK87" s="59"/>
      <c r="BL87" s="59"/>
      <c r="BM87" s="59"/>
      <c r="BN87" s="59"/>
      <c r="BO87" s="59"/>
      <c r="BP87" s="59"/>
      <c r="BQ87" s="59"/>
      <c r="BR87" s="59"/>
      <c r="BS87" s="59"/>
    </row>
    <row r="88" spans="1:71" x14ac:dyDescent="0.25">
      <c r="B88" t="s">
        <v>1311</v>
      </c>
      <c r="C88" t="s">
        <v>451</v>
      </c>
      <c r="F88" s="3">
        <v>30437</v>
      </c>
      <c r="G88" s="3">
        <v>30497</v>
      </c>
      <c r="H88" t="s">
        <v>510</v>
      </c>
      <c r="I88" s="59">
        <v>1983</v>
      </c>
      <c r="J88" s="1"/>
      <c r="L88" t="s">
        <v>44</v>
      </c>
      <c r="M88" t="s">
        <v>44</v>
      </c>
      <c r="O88" s="8" t="s">
        <v>737</v>
      </c>
      <c r="P88">
        <v>0</v>
      </c>
      <c r="Q88">
        <v>0</v>
      </c>
      <c r="R88">
        <v>0</v>
      </c>
      <c r="S88">
        <v>1</v>
      </c>
      <c r="T88">
        <v>3</v>
      </c>
      <c r="U88">
        <f>Table4[[#This Row],[Report]]*$P$322+Table4[[#This Row],[Journals]]*$Q$322+Table4[[#This Row],[Databases]]*$R$322+Table4[[#This Row],[Websites]]*$S$322+Table4[[#This Row],[Newspaper]]*$T$322</f>
        <v>13</v>
      </c>
      <c r="V88">
        <f>SUM(Table4[[#This Row],[Report]:[Websites]])</f>
        <v>1</v>
      </c>
      <c r="W88" s="59"/>
      <c r="X88" s="59"/>
      <c r="Y88" s="59"/>
      <c r="Z88" s="59"/>
      <c r="AA88" s="59"/>
      <c r="AB88" s="59"/>
      <c r="AC88" s="59"/>
      <c r="AD88" s="59"/>
      <c r="AE88" s="59">
        <v>10000000</v>
      </c>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row>
    <row r="89" spans="1:71" x14ac:dyDescent="0.25">
      <c r="B89" t="s">
        <v>1311</v>
      </c>
      <c r="C89" t="s">
        <v>320</v>
      </c>
      <c r="D89" t="s">
        <v>463</v>
      </c>
      <c r="E89" t="s">
        <v>560</v>
      </c>
      <c r="F89" s="10">
        <v>30318</v>
      </c>
      <c r="G89" s="10">
        <v>30327</v>
      </c>
      <c r="H89" t="s">
        <v>502</v>
      </c>
      <c r="I89" s="59">
        <v>1983</v>
      </c>
      <c r="K89" t="s">
        <v>693</v>
      </c>
      <c r="L89" t="s">
        <v>33</v>
      </c>
      <c r="M89" t="s">
        <v>33</v>
      </c>
      <c r="N89" t="s">
        <v>579</v>
      </c>
      <c r="O89" s="8" t="s">
        <v>735</v>
      </c>
      <c r="P89">
        <v>1</v>
      </c>
      <c r="Q89">
        <v>0</v>
      </c>
      <c r="R89">
        <v>0</v>
      </c>
      <c r="S89">
        <v>1</v>
      </c>
      <c r="T89">
        <v>1</v>
      </c>
      <c r="U89">
        <f>Table4[[#This Row],[Report]]*$P$322+Table4[[#This Row],[Journals]]*$Q$322+Table4[[#This Row],[Databases]]*$R$322+Table4[[#This Row],[Websites]]*$S$322+Table4[[#This Row],[Newspaper]]*$T$322</f>
        <v>51</v>
      </c>
      <c r="V89">
        <f>SUM(Table4[[#This Row],[Report]:[Websites]])</f>
        <v>2</v>
      </c>
      <c r="W89" s="59"/>
      <c r="X89" s="59"/>
      <c r="Y89" s="59"/>
      <c r="Z89" s="59">
        <v>2</v>
      </c>
      <c r="AA89" s="59"/>
      <c r="AB89" s="59"/>
      <c r="AC89" s="59"/>
      <c r="AD89" s="59"/>
      <c r="AE89" s="59">
        <v>3000000</v>
      </c>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row>
    <row r="90" spans="1:71" x14ac:dyDescent="0.25">
      <c r="B90" t="s">
        <v>1311</v>
      </c>
      <c r="C90" t="s">
        <v>487</v>
      </c>
      <c r="F90" s="10">
        <v>30438</v>
      </c>
      <c r="G90" s="10">
        <v>30440</v>
      </c>
      <c r="H90" t="s">
        <v>518</v>
      </c>
      <c r="I90" s="59">
        <v>1983</v>
      </c>
      <c r="K90" t="s">
        <v>360</v>
      </c>
      <c r="L90" t="s">
        <v>30</v>
      </c>
      <c r="M90" t="s">
        <v>30</v>
      </c>
      <c r="N90" t="s">
        <v>579</v>
      </c>
      <c r="O90" s="8" t="s">
        <v>697</v>
      </c>
      <c r="P90">
        <v>2</v>
      </c>
      <c r="Q90">
        <v>0</v>
      </c>
      <c r="R90">
        <v>0</v>
      </c>
      <c r="S90">
        <v>0</v>
      </c>
      <c r="T90">
        <v>0</v>
      </c>
      <c r="U90">
        <f>Table4[[#This Row],[Report]]*$P$322+Table4[[#This Row],[Journals]]*$Q$322+Table4[[#This Row],[Databases]]*$R$322+Table4[[#This Row],[Websites]]*$S$322+Table4[[#This Row],[Newspaper]]*$T$322</f>
        <v>80</v>
      </c>
      <c r="V90">
        <f>SUM(Table4[[#This Row],[Report]:[Websites]])</f>
        <v>2</v>
      </c>
      <c r="W90" s="59"/>
      <c r="X90" s="59"/>
      <c r="Y90" s="59"/>
      <c r="Z90" s="59"/>
      <c r="AA90" s="59"/>
      <c r="AB90" s="59"/>
      <c r="AC90" s="59"/>
      <c r="AD90" s="59"/>
      <c r="AE90" s="59">
        <v>3000000</v>
      </c>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row>
    <row r="91" spans="1:71" x14ac:dyDescent="0.25">
      <c r="B91" t="s">
        <v>1300</v>
      </c>
      <c r="C91" t="s">
        <v>487</v>
      </c>
      <c r="F91" s="10">
        <v>30326</v>
      </c>
      <c r="G91" s="10">
        <v>30326</v>
      </c>
      <c r="H91" t="s">
        <v>502</v>
      </c>
      <c r="I91" s="59">
        <v>1983</v>
      </c>
      <c r="K91" t="s">
        <v>559</v>
      </c>
      <c r="L91" t="s">
        <v>44</v>
      </c>
      <c r="M91" t="s">
        <v>44</v>
      </c>
      <c r="N91" t="s">
        <v>579</v>
      </c>
      <c r="O91" s="8" t="s">
        <v>1023</v>
      </c>
      <c r="P91">
        <v>2</v>
      </c>
      <c r="Q91">
        <v>0</v>
      </c>
      <c r="R91">
        <v>0</v>
      </c>
      <c r="S91">
        <v>0</v>
      </c>
      <c r="T91">
        <v>0</v>
      </c>
      <c r="U91">
        <f>Table4[[#This Row],[Report]]*$P$322+Table4[[#This Row],[Journals]]*$Q$322+Table4[[#This Row],[Databases]]*$R$322+Table4[[#This Row],[Websites]]*$S$322+Table4[[#This Row],[Newspaper]]*$T$322</f>
        <v>80</v>
      </c>
      <c r="V91">
        <f>SUM(Table4[[#This Row],[Report]:[Websites]])</f>
        <v>2</v>
      </c>
      <c r="W91" s="59"/>
      <c r="X91" s="59"/>
      <c r="Y91" s="59"/>
      <c r="Z91" s="59"/>
      <c r="AA91" s="59"/>
      <c r="AB91" s="59"/>
      <c r="AC91" s="59"/>
      <c r="AD91" s="59">
        <v>2000000</v>
      </c>
      <c r="AE91" s="59">
        <v>1984000</v>
      </c>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row>
    <row r="92" spans="1:71" x14ac:dyDescent="0.25">
      <c r="B92" t="s">
        <v>1305</v>
      </c>
      <c r="C92" t="s">
        <v>487</v>
      </c>
      <c r="D92" t="s">
        <v>442</v>
      </c>
      <c r="F92" s="10">
        <v>30588</v>
      </c>
      <c r="G92" s="10">
        <v>30588</v>
      </c>
      <c r="H92" t="s">
        <v>536</v>
      </c>
      <c r="I92" s="59">
        <v>1983</v>
      </c>
      <c r="K92" t="s">
        <v>558</v>
      </c>
      <c r="L92" t="s">
        <v>36</v>
      </c>
      <c r="M92" t="s">
        <v>36</v>
      </c>
      <c r="N92" t="s">
        <v>579</v>
      </c>
      <c r="O92" s="28" t="s">
        <v>736</v>
      </c>
      <c r="P92">
        <v>0</v>
      </c>
      <c r="Q92">
        <v>0</v>
      </c>
      <c r="R92">
        <v>1</v>
      </c>
      <c r="S92">
        <v>1</v>
      </c>
      <c r="T92">
        <v>0</v>
      </c>
      <c r="U92">
        <f>Table4[[#This Row],[Report]]*$P$322+Table4[[#This Row],[Journals]]*$Q$322+Table4[[#This Row],[Databases]]*$R$322+Table4[[#This Row],[Websites]]*$S$322+Table4[[#This Row],[Newspaper]]*$T$322</f>
        <v>30</v>
      </c>
      <c r="V92">
        <f>SUM(Table4[[#This Row],[Report]:[Websites]])</f>
        <v>2</v>
      </c>
      <c r="W92" s="59"/>
      <c r="X92" s="59"/>
      <c r="Y92" s="59"/>
      <c r="Z92" s="59"/>
      <c r="AA92" s="59"/>
      <c r="AB92" s="59"/>
      <c r="AC92" s="59"/>
      <c r="AD92" s="59">
        <v>12000000</v>
      </c>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row>
    <row r="93" spans="1:71" x14ac:dyDescent="0.25">
      <c r="B93" t="s">
        <v>1309</v>
      </c>
      <c r="C93" t="s">
        <v>487</v>
      </c>
      <c r="D93" t="s">
        <v>493</v>
      </c>
      <c r="F93" s="10">
        <v>30471</v>
      </c>
      <c r="G93" s="10">
        <v>30563</v>
      </c>
      <c r="H93" t="s">
        <v>536</v>
      </c>
      <c r="I93" s="59">
        <v>1983</v>
      </c>
      <c r="K93" t="s">
        <v>441</v>
      </c>
      <c r="L93" t="s">
        <v>33</v>
      </c>
      <c r="M93" t="s">
        <v>33</v>
      </c>
      <c r="N93" t="s">
        <v>579</v>
      </c>
      <c r="O93" s="28" t="s">
        <v>938</v>
      </c>
      <c r="P93">
        <v>2</v>
      </c>
      <c r="Q93">
        <v>0</v>
      </c>
      <c r="R93">
        <v>2</v>
      </c>
      <c r="S93">
        <v>0</v>
      </c>
      <c r="T93">
        <v>1</v>
      </c>
      <c r="U93">
        <f>Table4[[#This Row],[Report]]*$P$322+Table4[[#This Row],[Journals]]*$Q$322+Table4[[#This Row],[Databases]]*$R$322+Table4[[#This Row],[Websites]]*$S$322+Table4[[#This Row],[Newspaper]]*$T$322</f>
        <v>121</v>
      </c>
      <c r="V93">
        <f>SUM(Table4[[#This Row],[Report]:[Websites]])</f>
        <v>4</v>
      </c>
      <c r="W93" s="59">
        <v>100000</v>
      </c>
      <c r="X93" s="59"/>
      <c r="Y93" s="59"/>
      <c r="Z93" s="59">
        <v>8</v>
      </c>
      <c r="AA93" s="59"/>
      <c r="AB93" s="59"/>
      <c r="AC93" s="67"/>
      <c r="AD93" s="59">
        <v>5773000</v>
      </c>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v>50</v>
      </c>
      <c r="BC93" s="59"/>
      <c r="BD93" s="59"/>
      <c r="BE93" s="59"/>
      <c r="BF93" s="59"/>
      <c r="BG93" s="59"/>
      <c r="BH93" s="59"/>
      <c r="BI93" s="59"/>
      <c r="BJ93" s="59"/>
      <c r="BK93" s="59"/>
      <c r="BL93" s="59"/>
      <c r="BM93" s="59"/>
      <c r="BN93" s="59"/>
      <c r="BO93" s="59"/>
      <c r="BP93" s="59"/>
      <c r="BQ93" s="59"/>
      <c r="BR93" s="59"/>
      <c r="BS93" s="59"/>
    </row>
    <row r="94" spans="1:71" x14ac:dyDescent="0.25">
      <c r="B94" t="s">
        <v>1300</v>
      </c>
      <c r="C94" t="s">
        <v>320</v>
      </c>
      <c r="D94" t="s">
        <v>443</v>
      </c>
      <c r="E94" t="s">
        <v>561</v>
      </c>
      <c r="F94" s="3">
        <v>30788</v>
      </c>
      <c r="G94" s="6">
        <v>30796</v>
      </c>
      <c r="H94" t="s">
        <v>503</v>
      </c>
      <c r="I94" s="59">
        <v>1984</v>
      </c>
      <c r="K94" t="s">
        <v>458</v>
      </c>
      <c r="L94" t="s">
        <v>459</v>
      </c>
      <c r="M94" t="s">
        <v>44</v>
      </c>
      <c r="N94" t="s">
        <v>116</v>
      </c>
      <c r="O94" s="8" t="s">
        <v>940</v>
      </c>
      <c r="P94">
        <v>0</v>
      </c>
      <c r="Q94">
        <v>0</v>
      </c>
      <c r="R94">
        <v>1</v>
      </c>
      <c r="S94">
        <v>2</v>
      </c>
      <c r="T94">
        <v>0</v>
      </c>
      <c r="U94">
        <f>Table4[[#This Row],[Report]]*$P$322+Table4[[#This Row],[Journals]]*$Q$322+Table4[[#This Row],[Databases]]*$R$322+Table4[[#This Row],[Websites]]*$S$322+Table4[[#This Row],[Newspaper]]*$T$322</f>
        <v>40</v>
      </c>
      <c r="V94">
        <f>SUM(Table4[[#This Row],[Report]:[Websites]])</f>
        <v>3</v>
      </c>
      <c r="W94" s="59"/>
      <c r="X94" s="59">
        <v>2000</v>
      </c>
      <c r="Y94" s="59">
        <v>400</v>
      </c>
      <c r="Z94" s="59">
        <v>2</v>
      </c>
      <c r="AA94" s="59"/>
      <c r="AB94" s="59"/>
      <c r="AC94" s="59">
        <v>1</v>
      </c>
      <c r="AD94" s="59">
        <v>5000000</v>
      </c>
      <c r="AE94" s="59">
        <v>12000000</v>
      </c>
      <c r="AF94" s="59"/>
      <c r="AG94" s="59"/>
      <c r="AH94" s="59"/>
      <c r="AI94" s="59"/>
      <c r="AJ94" s="59"/>
      <c r="AK94" s="59"/>
      <c r="AL94" s="59"/>
      <c r="AM94" s="59"/>
      <c r="AN94" s="59"/>
      <c r="AO94" s="59"/>
      <c r="AP94" s="59"/>
      <c r="AQ94" s="59"/>
      <c r="AR94" s="59"/>
      <c r="AS94" s="59"/>
      <c r="AT94" s="59">
        <v>20</v>
      </c>
      <c r="AU94" s="59"/>
      <c r="AV94" s="59">
        <v>1</v>
      </c>
      <c r="AW94" s="59"/>
      <c r="AX94" s="59"/>
      <c r="AY94" s="59"/>
      <c r="AZ94" s="59"/>
      <c r="BA94" s="59"/>
      <c r="BB94" s="59"/>
      <c r="BC94" s="59"/>
      <c r="BD94" s="59">
        <v>1</v>
      </c>
      <c r="BE94" s="59"/>
      <c r="BF94" s="59"/>
      <c r="BG94" s="59"/>
      <c r="BH94" s="59"/>
      <c r="BI94" s="59"/>
      <c r="BJ94" s="59"/>
      <c r="BK94" s="59"/>
      <c r="BL94" s="59"/>
      <c r="BM94" s="59"/>
      <c r="BN94" s="59"/>
      <c r="BO94" s="59"/>
      <c r="BP94" s="59"/>
      <c r="BQ94" s="59"/>
      <c r="BR94" s="59"/>
      <c r="BS94" s="59"/>
    </row>
    <row r="95" spans="1:71" x14ac:dyDescent="0.25">
      <c r="A95">
        <v>248</v>
      </c>
      <c r="B95" t="s">
        <v>1300</v>
      </c>
      <c r="C95" t="s">
        <v>451</v>
      </c>
      <c r="D95" t="s">
        <v>127</v>
      </c>
      <c r="E95" t="s">
        <v>128</v>
      </c>
      <c r="F95" s="10">
        <v>30991</v>
      </c>
      <c r="G95" s="10">
        <v>30998</v>
      </c>
      <c r="H95" t="s">
        <v>504</v>
      </c>
      <c r="I95" s="59">
        <v>1984</v>
      </c>
      <c r="K95" t="s">
        <v>684</v>
      </c>
      <c r="L95" t="s">
        <v>36</v>
      </c>
      <c r="M95" t="s">
        <v>36</v>
      </c>
      <c r="N95" t="s">
        <v>579</v>
      </c>
      <c r="O95" s="28" t="s">
        <v>1024</v>
      </c>
      <c r="P95">
        <v>1</v>
      </c>
      <c r="Q95">
        <v>3</v>
      </c>
      <c r="R95">
        <v>3</v>
      </c>
      <c r="S95">
        <v>0</v>
      </c>
      <c r="T95">
        <v>0</v>
      </c>
      <c r="U95">
        <f>Table4[[#This Row],[Report]]*$P$322+Table4[[#This Row],[Journals]]*$Q$322+Table4[[#This Row],[Databases]]*$R$322+Table4[[#This Row],[Websites]]*$S$322+Table4[[#This Row],[Newspaper]]*$T$322</f>
        <v>190</v>
      </c>
      <c r="V95">
        <f>SUM(Table4[[#This Row],[Report]:[Websites]])</f>
        <v>7</v>
      </c>
      <c r="W95" s="59"/>
      <c r="X95" s="59">
        <v>20000</v>
      </c>
      <c r="Y95" s="59">
        <v>400</v>
      </c>
      <c r="Z95" s="59">
        <v>20</v>
      </c>
      <c r="AA95" s="59"/>
      <c r="AB95" s="59"/>
      <c r="AC95" s="67">
        <v>1</v>
      </c>
      <c r="AD95" s="59">
        <v>80000000</v>
      </c>
      <c r="AE95" s="59">
        <v>100000000</v>
      </c>
      <c r="AF95" s="59"/>
      <c r="AG95" s="59"/>
      <c r="AH95" s="59"/>
      <c r="AI95" s="59"/>
      <c r="AJ95" s="59"/>
      <c r="AK95" s="59"/>
      <c r="AL95" s="60"/>
      <c r="AM95" s="60"/>
      <c r="AN95" s="60"/>
      <c r="AO95" s="60"/>
      <c r="AP95" s="59"/>
      <c r="AQ95" s="59"/>
      <c r="AR95" s="59"/>
      <c r="AS95" s="59"/>
      <c r="AT95" s="59">
        <v>2000</v>
      </c>
      <c r="AU95" s="59"/>
      <c r="AV95" s="59">
        <v>200</v>
      </c>
      <c r="AW95" s="59"/>
      <c r="AX95" s="59">
        <v>170</v>
      </c>
      <c r="AY95" s="59"/>
      <c r="AZ95" s="59"/>
      <c r="BA95" s="59"/>
      <c r="BB95" s="59">
        <v>2000</v>
      </c>
      <c r="BC95" s="59"/>
      <c r="BD95" s="59">
        <v>20</v>
      </c>
      <c r="BE95" s="59"/>
      <c r="BF95" s="59"/>
      <c r="BG95" s="59"/>
      <c r="BH95" s="59"/>
      <c r="BI95" s="59"/>
      <c r="BJ95" s="59"/>
      <c r="BK95" s="59"/>
      <c r="BL95" s="59"/>
      <c r="BM95" s="59"/>
      <c r="BN95" s="59"/>
      <c r="BO95" s="59"/>
      <c r="BP95" s="59"/>
      <c r="BQ95" s="59"/>
      <c r="BR95" s="59" t="s">
        <v>731</v>
      </c>
      <c r="BS95" s="59"/>
    </row>
    <row r="96" spans="1:71" x14ac:dyDescent="0.25">
      <c r="B96" t="s">
        <v>1300</v>
      </c>
      <c r="C96" t="s">
        <v>487</v>
      </c>
      <c r="E96" t="s">
        <v>768</v>
      </c>
      <c r="F96" s="10">
        <v>30729</v>
      </c>
      <c r="G96" s="10">
        <v>30730</v>
      </c>
      <c r="H96" t="s">
        <v>506</v>
      </c>
      <c r="I96" s="59">
        <v>1984</v>
      </c>
      <c r="J96" s="1"/>
      <c r="K96" t="s">
        <v>685</v>
      </c>
      <c r="L96" t="s">
        <v>36</v>
      </c>
      <c r="M96" t="s">
        <v>36</v>
      </c>
      <c r="O96" s="8" t="s">
        <v>782</v>
      </c>
      <c r="P96">
        <v>0</v>
      </c>
      <c r="Q96">
        <v>4</v>
      </c>
      <c r="R96">
        <v>0</v>
      </c>
      <c r="S96">
        <v>0</v>
      </c>
      <c r="T96">
        <v>0</v>
      </c>
      <c r="U96">
        <f>Table4[[#This Row],[Report]]*$P$322+Table4[[#This Row],[Journals]]*$Q$322+Table4[[#This Row],[Databases]]*$R$322+Table4[[#This Row],[Websites]]*$S$322+Table4[[#This Row],[Newspaper]]*$T$322</f>
        <v>120</v>
      </c>
      <c r="V96">
        <f>SUM(Table4[[#This Row],[Report]:[Websites]])</f>
        <v>4</v>
      </c>
      <c r="W96" s="59">
        <v>160</v>
      </c>
      <c r="X96" s="59"/>
      <c r="Y96" s="59"/>
      <c r="Z96" s="59"/>
      <c r="AA96" s="59"/>
      <c r="AB96" s="59"/>
      <c r="AC96" s="59"/>
      <c r="AD96" s="59">
        <v>5000000</v>
      </c>
      <c r="AE96" s="59">
        <v>6000000</v>
      </c>
      <c r="AF96" s="59">
        <v>487</v>
      </c>
      <c r="AG96" s="59"/>
      <c r="AH96" s="59"/>
      <c r="AI96" s="59"/>
      <c r="AJ96" s="59"/>
      <c r="AK96" s="59"/>
      <c r="AL96" s="59"/>
      <c r="AM96" s="59"/>
      <c r="AN96" s="59"/>
      <c r="AO96" s="59"/>
      <c r="AP96" s="59"/>
      <c r="AQ96" s="59"/>
      <c r="AR96" s="59"/>
      <c r="AS96" s="59"/>
      <c r="AT96" s="59"/>
      <c r="AU96" s="59"/>
      <c r="AV96" s="59"/>
      <c r="AW96" s="59"/>
      <c r="AX96" s="59"/>
      <c r="AY96" s="59"/>
      <c r="AZ96" s="59"/>
      <c r="BA96" s="59"/>
      <c r="BB96" s="59">
        <v>100</v>
      </c>
      <c r="BC96" s="59"/>
      <c r="BD96" s="59">
        <v>1</v>
      </c>
      <c r="BE96" s="59"/>
      <c r="BF96" s="59"/>
      <c r="BG96" s="59"/>
      <c r="BH96" s="59"/>
      <c r="BI96" s="59"/>
      <c r="BJ96" s="59"/>
      <c r="BK96" s="59"/>
      <c r="BL96" s="59"/>
      <c r="BM96" s="59"/>
      <c r="BN96" s="59"/>
      <c r="BO96" s="59"/>
      <c r="BP96" s="59"/>
      <c r="BQ96" s="59"/>
      <c r="BR96" s="59"/>
      <c r="BS96" s="59"/>
    </row>
    <row r="97" spans="1:71" x14ac:dyDescent="0.25">
      <c r="B97" t="s">
        <v>1311</v>
      </c>
      <c r="C97" t="s">
        <v>487</v>
      </c>
      <c r="F97" s="3">
        <v>30766</v>
      </c>
      <c r="G97" s="10">
        <v>30767</v>
      </c>
      <c r="H97" t="s">
        <v>503</v>
      </c>
      <c r="I97" s="59">
        <v>1984</v>
      </c>
      <c r="J97" s="1"/>
      <c r="K97" t="s">
        <v>360</v>
      </c>
      <c r="L97" t="s">
        <v>30</v>
      </c>
      <c r="M97" t="s">
        <v>30</v>
      </c>
      <c r="O97" s="8" t="s">
        <v>941</v>
      </c>
      <c r="P97">
        <v>0</v>
      </c>
      <c r="Q97">
        <v>0</v>
      </c>
      <c r="R97">
        <v>0</v>
      </c>
      <c r="S97">
        <v>2</v>
      </c>
      <c r="T97">
        <v>3</v>
      </c>
      <c r="U97">
        <f>Table4[[#This Row],[Report]]*$P$322+Table4[[#This Row],[Journals]]*$Q$322+Table4[[#This Row],[Databases]]*$R$322+Table4[[#This Row],[Websites]]*$S$322+Table4[[#This Row],[Newspaper]]*$T$322</f>
        <v>23</v>
      </c>
      <c r="V97">
        <f>SUM(Table4[[#This Row],[Report]:[Websites]])</f>
        <v>2</v>
      </c>
      <c r="W97" s="59"/>
      <c r="X97" s="59"/>
      <c r="Y97" s="59"/>
      <c r="Z97" s="59">
        <v>4</v>
      </c>
      <c r="AA97" s="59"/>
      <c r="AB97" s="59"/>
      <c r="AC97" s="59"/>
      <c r="AD97" s="59"/>
      <c r="AE97" s="59">
        <v>10000000</v>
      </c>
      <c r="AF97" s="59"/>
      <c r="AG97" s="59"/>
      <c r="AH97" s="59"/>
      <c r="AI97" s="59"/>
      <c r="AJ97" s="59"/>
      <c r="AK97" s="59"/>
      <c r="AL97" s="59"/>
      <c r="AM97" s="59"/>
      <c r="AN97" s="59"/>
      <c r="AO97" s="59"/>
      <c r="AP97" s="59"/>
      <c r="AQ97" s="59"/>
      <c r="AR97" s="59"/>
      <c r="AS97" s="59"/>
      <c r="AT97" s="59"/>
      <c r="AU97" s="59"/>
      <c r="AV97" s="59"/>
      <c r="AW97" s="59"/>
      <c r="AX97" s="59"/>
      <c r="AY97" s="59"/>
      <c r="AZ97" s="59"/>
      <c r="BA97" s="59"/>
      <c r="BB97" s="59">
        <v>100</v>
      </c>
      <c r="BC97" s="59"/>
      <c r="BD97" s="59"/>
      <c r="BE97" s="59"/>
      <c r="BF97" s="59"/>
      <c r="BG97" s="59"/>
      <c r="BH97" s="59"/>
      <c r="BI97" s="59"/>
      <c r="BJ97" s="59"/>
      <c r="BK97" s="59"/>
      <c r="BL97" s="59"/>
      <c r="BM97" s="59"/>
      <c r="BN97" s="59"/>
      <c r="BO97" s="59"/>
      <c r="BP97" s="59"/>
      <c r="BQ97" s="59"/>
      <c r="BR97" s="59"/>
      <c r="BS97" s="59"/>
    </row>
    <row r="98" spans="1:71" x14ac:dyDescent="0.25">
      <c r="A98">
        <v>196</v>
      </c>
      <c r="B98" t="s">
        <v>1303</v>
      </c>
      <c r="C98" t="s">
        <v>430</v>
      </c>
      <c r="D98" t="s">
        <v>109</v>
      </c>
      <c r="E98" t="s">
        <v>110</v>
      </c>
      <c r="F98" s="10">
        <v>31061</v>
      </c>
      <c r="G98" s="10">
        <v>31075</v>
      </c>
      <c r="H98" t="s">
        <v>502</v>
      </c>
      <c r="I98" s="59">
        <v>1985</v>
      </c>
      <c r="K98" t="s">
        <v>337</v>
      </c>
      <c r="L98" t="s">
        <v>30</v>
      </c>
      <c r="M98" t="s">
        <v>30</v>
      </c>
      <c r="N98" t="s">
        <v>579</v>
      </c>
      <c r="O98" s="8" t="s">
        <v>943</v>
      </c>
      <c r="P98">
        <v>1</v>
      </c>
      <c r="Q98">
        <v>0</v>
      </c>
      <c r="R98">
        <v>0</v>
      </c>
      <c r="S98">
        <v>1</v>
      </c>
      <c r="T98">
        <v>0</v>
      </c>
      <c r="U98">
        <f>Table4[[#This Row],[Report]]*$P$322+Table4[[#This Row],[Journals]]*$Q$322+Table4[[#This Row],[Databases]]*$R$322+Table4[[#This Row],[Websites]]*$S$322+Table4[[#This Row],[Newspaper]]*$T$322</f>
        <v>50</v>
      </c>
      <c r="V98">
        <f>SUM(Table4[[#This Row],[Report]:[Websites]])</f>
        <v>2</v>
      </c>
      <c r="W98" s="59"/>
      <c r="X98" s="59"/>
      <c r="Y98" s="59">
        <v>600</v>
      </c>
      <c r="Z98" s="59">
        <v>15</v>
      </c>
      <c r="AA98" s="59"/>
      <c r="AB98" s="59"/>
      <c r="AC98" s="59">
        <v>5</v>
      </c>
      <c r="AD98" s="59"/>
      <c r="AE98" s="59">
        <v>5500000</v>
      </c>
      <c r="AF98" s="59"/>
      <c r="AG98" s="59"/>
      <c r="AH98" s="59"/>
      <c r="AI98" s="59"/>
      <c r="AJ98" s="59"/>
      <c r="AK98" s="59"/>
      <c r="AL98" s="59"/>
      <c r="AM98" s="59"/>
      <c r="AN98" s="60"/>
      <c r="AO98" s="60"/>
      <c r="AP98" s="59"/>
      <c r="AQ98" s="59"/>
      <c r="AR98" s="59"/>
      <c r="AS98" s="59"/>
      <c r="AT98" s="59"/>
      <c r="AU98" s="59"/>
      <c r="AV98" s="59"/>
      <c r="AW98" s="59"/>
      <c r="AX98" s="59"/>
      <c r="AY98" s="59"/>
      <c r="AZ98" s="59">
        <v>500</v>
      </c>
      <c r="BA98" s="59"/>
      <c r="BB98" s="59"/>
      <c r="BC98" s="59"/>
      <c r="BD98" s="59">
        <v>180</v>
      </c>
      <c r="BE98" s="59"/>
      <c r="BF98" s="59"/>
      <c r="BG98" s="59"/>
      <c r="BH98" s="59"/>
      <c r="BI98" s="59"/>
      <c r="BJ98" s="59"/>
      <c r="BK98" s="59"/>
      <c r="BL98" s="59"/>
      <c r="BM98" s="59"/>
      <c r="BN98" s="59"/>
      <c r="BO98" s="59"/>
      <c r="BP98" s="59">
        <v>46000</v>
      </c>
      <c r="BQ98" s="59"/>
      <c r="BR98" s="59"/>
      <c r="BS98" s="59"/>
    </row>
    <row r="99" spans="1:71" x14ac:dyDescent="0.25">
      <c r="B99" t="s">
        <v>1300</v>
      </c>
      <c r="C99" t="s">
        <v>487</v>
      </c>
      <c r="D99" t="s">
        <v>442</v>
      </c>
      <c r="F99" s="10">
        <v>31065</v>
      </c>
      <c r="G99" s="10">
        <v>31065</v>
      </c>
      <c r="H99" t="s">
        <v>502</v>
      </c>
      <c r="I99" s="59">
        <v>1985</v>
      </c>
      <c r="K99" t="s">
        <v>393</v>
      </c>
      <c r="L99" t="s">
        <v>44</v>
      </c>
      <c r="M99" t="s">
        <v>44</v>
      </c>
      <c r="N99" t="s">
        <v>579</v>
      </c>
      <c r="O99" s="8" t="s">
        <v>1098</v>
      </c>
      <c r="P99">
        <v>0</v>
      </c>
      <c r="Q99">
        <v>0</v>
      </c>
      <c r="R99">
        <v>2</v>
      </c>
      <c r="S99">
        <v>1</v>
      </c>
      <c r="T99">
        <v>4</v>
      </c>
      <c r="U99">
        <f>Table4[[#This Row],[Report]]*$P$322+Table4[[#This Row],[Journals]]*$Q$322+Table4[[#This Row],[Databases]]*$R$322+Table4[[#This Row],[Websites]]*$S$322+Table4[[#This Row],[Newspaper]]*$T$322</f>
        <v>54</v>
      </c>
      <c r="V99">
        <f>SUM(Table4[[#This Row],[Report]:[Websites]])</f>
        <v>3</v>
      </c>
      <c r="W99" s="59">
        <v>50000</v>
      </c>
      <c r="X99" s="59">
        <v>80000</v>
      </c>
      <c r="Y99" s="59">
        <v>500</v>
      </c>
      <c r="Z99" s="59">
        <v>20</v>
      </c>
      <c r="AA99" s="59"/>
      <c r="AB99" s="59"/>
      <c r="AC99" s="59">
        <v>2</v>
      </c>
      <c r="AD99" s="59">
        <v>180000000</v>
      </c>
      <c r="AE99" s="59">
        <v>299000000</v>
      </c>
      <c r="AF99" s="59">
        <v>200</v>
      </c>
      <c r="AG99" s="59"/>
      <c r="AH99" s="59"/>
      <c r="AI99" s="59"/>
      <c r="AJ99" s="59"/>
      <c r="AK99" s="59"/>
      <c r="AL99" s="59"/>
      <c r="AM99" s="59"/>
      <c r="AN99" s="59"/>
      <c r="AO99" s="59"/>
      <c r="AP99" s="59"/>
      <c r="AQ99" s="59"/>
      <c r="AR99" s="59"/>
      <c r="AS99" s="59"/>
      <c r="AT99" s="59"/>
      <c r="AU99" s="59"/>
      <c r="AV99" s="59">
        <v>2</v>
      </c>
      <c r="AW99" s="59"/>
      <c r="AX99" s="59"/>
      <c r="AY99" s="59"/>
      <c r="AZ99" s="59"/>
      <c r="BA99" s="59"/>
      <c r="BB99" s="59"/>
      <c r="BC99" s="59"/>
      <c r="BD99" s="59"/>
      <c r="BE99" s="59"/>
      <c r="BF99" s="59"/>
      <c r="BG99" s="59"/>
      <c r="BH99" s="59"/>
      <c r="BI99" s="59"/>
      <c r="BJ99" s="59"/>
      <c r="BK99" s="59"/>
      <c r="BL99" s="59"/>
      <c r="BM99" s="59"/>
      <c r="BN99" s="59"/>
      <c r="BO99" s="59"/>
      <c r="BP99" s="59"/>
      <c r="BQ99" s="59"/>
      <c r="BR99" s="59"/>
      <c r="BS99" s="59"/>
    </row>
    <row r="100" spans="1:71" x14ac:dyDescent="0.25">
      <c r="B100" t="s">
        <v>1311</v>
      </c>
      <c r="C100" t="s">
        <v>430</v>
      </c>
      <c r="F100" s="10">
        <v>31109</v>
      </c>
      <c r="G100" s="10">
        <v>31112</v>
      </c>
      <c r="H100" t="s">
        <v>503</v>
      </c>
      <c r="I100" s="59">
        <v>1985</v>
      </c>
      <c r="K100" t="s">
        <v>478</v>
      </c>
      <c r="L100" t="s">
        <v>479</v>
      </c>
      <c r="M100" t="s">
        <v>130</v>
      </c>
      <c r="N100" t="s">
        <v>36</v>
      </c>
      <c r="O100" s="8" t="s">
        <v>942</v>
      </c>
      <c r="P100">
        <v>1</v>
      </c>
      <c r="Q100">
        <v>0</v>
      </c>
      <c r="R100">
        <v>1</v>
      </c>
      <c r="S100">
        <v>0</v>
      </c>
      <c r="T100">
        <v>5</v>
      </c>
      <c r="U100">
        <f>Table4[[#This Row],[Report]]*$P$322+Table4[[#This Row],[Journals]]*$Q$322+Table4[[#This Row],[Databases]]*$R$322+Table4[[#This Row],[Websites]]*$S$322+Table4[[#This Row],[Newspaper]]*$T$322</f>
        <v>65</v>
      </c>
      <c r="V100">
        <f>SUM(Table4[[#This Row],[Report]:[Websites]])</f>
        <v>2</v>
      </c>
      <c r="W100" s="59"/>
      <c r="X100" s="59"/>
      <c r="Y100" s="59"/>
      <c r="Z100" s="59">
        <v>3</v>
      </c>
      <c r="AA100" s="59"/>
      <c r="AB100" s="59"/>
      <c r="AC100" s="59">
        <v>1</v>
      </c>
      <c r="AD100" s="59"/>
      <c r="AE100" s="59">
        <v>5500000</v>
      </c>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row>
    <row r="101" spans="1:71" x14ac:dyDescent="0.25">
      <c r="B101" t="s">
        <v>1300</v>
      </c>
      <c r="C101" t="s">
        <v>487</v>
      </c>
      <c r="D101" t="s">
        <v>442</v>
      </c>
      <c r="F101" s="10">
        <v>31300</v>
      </c>
      <c r="G101" s="10">
        <v>31300</v>
      </c>
      <c r="H101" t="s">
        <v>536</v>
      </c>
      <c r="I101" s="59">
        <v>1985</v>
      </c>
      <c r="K101" t="s">
        <v>360</v>
      </c>
      <c r="L101" t="s">
        <v>30</v>
      </c>
      <c r="M101" t="s">
        <v>30</v>
      </c>
      <c r="N101" t="s">
        <v>579</v>
      </c>
      <c r="O101" s="8" t="s">
        <v>1283</v>
      </c>
      <c r="P101">
        <v>0</v>
      </c>
      <c r="Q101">
        <v>0</v>
      </c>
      <c r="R101">
        <v>2</v>
      </c>
      <c r="S101">
        <v>1</v>
      </c>
      <c r="T101">
        <v>0</v>
      </c>
      <c r="U101">
        <f>Table4[[#This Row],[Report]]*$P$322+Table4[[#This Row],[Journals]]*$Q$322+Table4[[#This Row],[Databases]]*$R$322+Table4[[#This Row],[Websites]]*$S$322+Table4[[#This Row],[Newspaper]]*$T$322</f>
        <v>50</v>
      </c>
      <c r="V101">
        <f>SUM(Table4[[#This Row],[Report]:[Websites]])</f>
        <v>3</v>
      </c>
      <c r="W101" s="59">
        <v>3000</v>
      </c>
      <c r="X101" s="59"/>
      <c r="Y101" s="59"/>
      <c r="Z101" s="59"/>
      <c r="AA101" s="59"/>
      <c r="AB101" s="59"/>
      <c r="AC101" s="59"/>
      <c r="AD101" s="59">
        <v>10000000</v>
      </c>
      <c r="AE101" s="59">
        <v>17000000</v>
      </c>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row>
    <row r="102" spans="1:71" x14ac:dyDescent="0.25">
      <c r="B102" t="s">
        <v>1300</v>
      </c>
      <c r="C102" t="s">
        <v>430</v>
      </c>
      <c r="E102" t="s">
        <v>202</v>
      </c>
      <c r="F102" s="10">
        <v>30930</v>
      </c>
      <c r="G102" s="10">
        <v>31093</v>
      </c>
      <c r="H102" t="s">
        <v>506</v>
      </c>
      <c r="I102" s="59">
        <v>1985</v>
      </c>
      <c r="K102" t="s">
        <v>338</v>
      </c>
      <c r="L102" t="s">
        <v>36</v>
      </c>
      <c r="M102" t="s">
        <v>36</v>
      </c>
      <c r="N102" t="s">
        <v>579</v>
      </c>
      <c r="O102" s="8" t="s">
        <v>1025</v>
      </c>
      <c r="P102">
        <v>1</v>
      </c>
      <c r="Q102">
        <v>1</v>
      </c>
      <c r="R102">
        <v>2</v>
      </c>
      <c r="S102">
        <v>1</v>
      </c>
      <c r="T102">
        <v>0</v>
      </c>
      <c r="U102">
        <f>Table4[[#This Row],[Report]]*$P$322+Table4[[#This Row],[Journals]]*$Q$322+Table4[[#This Row],[Databases]]*$R$322+Table4[[#This Row],[Websites]]*$S$322+Table4[[#This Row],[Newspaper]]*$T$322</f>
        <v>120</v>
      </c>
      <c r="V102">
        <f>SUM(Table4[[#This Row],[Report]:[Websites]])</f>
        <v>5</v>
      </c>
      <c r="W102" s="59"/>
      <c r="X102" s="59"/>
      <c r="Y102" s="59"/>
      <c r="Z102" s="59">
        <v>30</v>
      </c>
      <c r="AA102" s="59"/>
      <c r="AB102" s="59"/>
      <c r="AC102" s="59">
        <v>4</v>
      </c>
      <c r="AD102" s="59">
        <v>25000000</v>
      </c>
      <c r="AE102" s="59">
        <v>45000000</v>
      </c>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v>40000</v>
      </c>
      <c r="BQ102" s="59"/>
      <c r="BR102" s="59"/>
      <c r="BS102" s="59"/>
    </row>
    <row r="103" spans="1:71" x14ac:dyDescent="0.25">
      <c r="A103">
        <v>262</v>
      </c>
      <c r="B103" t="s">
        <v>1300</v>
      </c>
      <c r="C103" t="s">
        <v>451</v>
      </c>
      <c r="D103" t="s">
        <v>131</v>
      </c>
      <c r="E103" t="s">
        <v>132</v>
      </c>
      <c r="F103" s="10">
        <v>31628</v>
      </c>
      <c r="G103" s="10">
        <v>31630</v>
      </c>
      <c r="H103" t="s">
        <v>513</v>
      </c>
      <c r="I103" s="59">
        <v>1986</v>
      </c>
      <c r="K103" t="s">
        <v>384</v>
      </c>
      <c r="L103" t="s">
        <v>36</v>
      </c>
      <c r="M103" t="s">
        <v>36</v>
      </c>
      <c r="N103" t="s">
        <v>579</v>
      </c>
      <c r="O103" s="8" t="s">
        <v>1105</v>
      </c>
      <c r="P103">
        <v>2</v>
      </c>
      <c r="Q103">
        <v>2</v>
      </c>
      <c r="R103">
        <v>3</v>
      </c>
      <c r="S103">
        <v>0</v>
      </c>
      <c r="T103">
        <v>0</v>
      </c>
      <c r="U103">
        <f>Table4[[#This Row],[Report]]*$P$322+Table4[[#This Row],[Journals]]*$Q$322+Table4[[#This Row],[Databases]]*$R$322+Table4[[#This Row],[Websites]]*$S$322+Table4[[#This Row],[Newspaper]]*$T$322</f>
        <v>200</v>
      </c>
      <c r="V103">
        <f>SUM(Table4[[#This Row],[Report]:[Websites]])</f>
        <v>7</v>
      </c>
      <c r="W103" s="59"/>
      <c r="X103" s="59">
        <v>10000</v>
      </c>
      <c r="Y103" s="59">
        <v>100</v>
      </c>
      <c r="Z103" s="59">
        <v>30</v>
      </c>
      <c r="AA103" s="59"/>
      <c r="AB103" s="59"/>
      <c r="AC103" s="59">
        <v>6</v>
      </c>
      <c r="AD103" s="59">
        <v>35000000</v>
      </c>
      <c r="AE103" s="67">
        <v>100000000</v>
      </c>
      <c r="AF103" s="59"/>
      <c r="AG103" s="59"/>
      <c r="AH103" s="59"/>
      <c r="AI103" s="59"/>
      <c r="AJ103" s="59"/>
      <c r="AK103" s="59"/>
      <c r="AL103" s="60"/>
      <c r="AM103" s="60"/>
      <c r="AN103" s="60"/>
      <c r="AO103" s="60"/>
      <c r="AP103" s="59"/>
      <c r="AQ103" s="59"/>
      <c r="AR103" s="59"/>
      <c r="AS103" s="59"/>
      <c r="AT103" s="59"/>
      <c r="AU103" s="59"/>
      <c r="AV103" s="59"/>
      <c r="AW103" s="59"/>
      <c r="AX103" s="59">
        <f>51+115+224</f>
        <v>390</v>
      </c>
      <c r="AY103" s="59"/>
      <c r="AZ103" s="59"/>
      <c r="BA103" s="59"/>
      <c r="BB103" s="59">
        <f>585+968+695</f>
        <v>2248</v>
      </c>
      <c r="BC103" s="59"/>
      <c r="BD103" s="59"/>
      <c r="BE103" s="59"/>
      <c r="BF103" s="59"/>
      <c r="BG103" s="59"/>
      <c r="BH103" s="59"/>
      <c r="BI103" s="59"/>
      <c r="BJ103" s="59"/>
      <c r="BK103" s="59"/>
      <c r="BL103" s="59"/>
      <c r="BM103" s="59"/>
      <c r="BN103" s="63">
        <v>83300000</v>
      </c>
      <c r="BO103" s="63"/>
      <c r="BP103" s="59"/>
      <c r="BQ103" s="59"/>
      <c r="BR103" s="59"/>
      <c r="BS103" s="59"/>
    </row>
    <row r="104" spans="1:71" x14ac:dyDescent="0.25">
      <c r="A104">
        <v>41</v>
      </c>
      <c r="B104" t="s">
        <v>1300</v>
      </c>
      <c r="C104" t="s">
        <v>320</v>
      </c>
      <c r="D104" t="s">
        <v>53</v>
      </c>
      <c r="E104" t="s">
        <v>54</v>
      </c>
      <c r="F104" s="10">
        <v>31439</v>
      </c>
      <c r="G104" s="10">
        <v>31448</v>
      </c>
      <c r="H104" t="s">
        <v>506</v>
      </c>
      <c r="I104" s="59">
        <v>1986</v>
      </c>
      <c r="K104" t="s">
        <v>340</v>
      </c>
      <c r="L104" t="s">
        <v>44</v>
      </c>
      <c r="M104" t="s">
        <v>44</v>
      </c>
      <c r="N104" t="s">
        <v>579</v>
      </c>
      <c r="O104" s="8" t="s">
        <v>944</v>
      </c>
      <c r="P104">
        <v>1</v>
      </c>
      <c r="Q104">
        <v>3</v>
      </c>
      <c r="R104">
        <v>3</v>
      </c>
      <c r="S104">
        <v>0</v>
      </c>
      <c r="T104">
        <v>0</v>
      </c>
      <c r="U104">
        <f>Table4[[#This Row],[Report]]*$P$322+Table4[[#This Row],[Journals]]*$Q$322+Table4[[#This Row],[Databases]]*$R$322+Table4[[#This Row],[Websites]]*$S$322+Table4[[#This Row],[Newspaper]]*$T$322</f>
        <v>190</v>
      </c>
      <c r="V104">
        <f>SUM(Table4[[#This Row],[Report]:[Websites]])</f>
        <v>7</v>
      </c>
      <c r="W104" s="59"/>
      <c r="X104" s="59">
        <v>8000</v>
      </c>
      <c r="Y104" s="59">
        <v>200</v>
      </c>
      <c r="Z104" s="59">
        <v>12</v>
      </c>
      <c r="AA104" s="59"/>
      <c r="AB104" s="59"/>
      <c r="AC104" s="59">
        <v>3</v>
      </c>
      <c r="AD104" s="59">
        <v>40000000</v>
      </c>
      <c r="AE104" s="59">
        <v>130000000</v>
      </c>
      <c r="AF104" s="59"/>
      <c r="AG104" s="59"/>
      <c r="AH104" s="59"/>
      <c r="AI104" s="59"/>
      <c r="AJ104" s="59"/>
      <c r="AK104" s="59"/>
      <c r="AL104" s="60"/>
      <c r="AM104" s="60"/>
      <c r="AN104" s="60"/>
      <c r="AO104" s="60"/>
      <c r="AP104" s="59"/>
      <c r="AQ104" s="59"/>
      <c r="AR104" s="59"/>
      <c r="AS104" s="59"/>
      <c r="AT104" s="59"/>
      <c r="AU104" s="59"/>
      <c r="AV104" s="59">
        <v>12</v>
      </c>
      <c r="AW104" s="59"/>
      <c r="AX104" s="59">
        <v>1500</v>
      </c>
      <c r="AY104" s="59"/>
      <c r="AZ104" s="59"/>
      <c r="BA104" s="59"/>
      <c r="BB104" s="59">
        <v>500</v>
      </c>
      <c r="BC104" s="59"/>
      <c r="BD104" s="59">
        <v>70</v>
      </c>
      <c r="BE104" s="59"/>
      <c r="BF104" s="59"/>
      <c r="BG104" s="59"/>
      <c r="BH104" s="59"/>
      <c r="BI104" s="59"/>
      <c r="BJ104" s="59"/>
      <c r="BK104" s="59"/>
      <c r="BL104" s="59"/>
      <c r="BM104" s="59"/>
      <c r="BN104" s="59"/>
      <c r="BO104" s="59"/>
      <c r="BP104" s="59"/>
      <c r="BQ104" s="59"/>
      <c r="BR104" s="59"/>
      <c r="BS104" s="59"/>
    </row>
    <row r="105" spans="1:71" x14ac:dyDescent="0.25">
      <c r="A105">
        <v>28</v>
      </c>
      <c r="B105" t="s">
        <v>1300</v>
      </c>
      <c r="C105" t="s">
        <v>487</v>
      </c>
      <c r="D105" t="s">
        <v>46</v>
      </c>
      <c r="E105" t="s">
        <v>47</v>
      </c>
      <c r="F105" s="10">
        <v>31433</v>
      </c>
      <c r="G105" s="10">
        <v>31433</v>
      </c>
      <c r="H105" t="s">
        <v>502</v>
      </c>
      <c r="I105" s="59">
        <v>1986</v>
      </c>
      <c r="K105" t="s">
        <v>339</v>
      </c>
      <c r="L105" t="s">
        <v>36</v>
      </c>
      <c r="M105" t="s">
        <v>36</v>
      </c>
      <c r="N105" t="s">
        <v>579</v>
      </c>
      <c r="O105" s="8" t="s">
        <v>945</v>
      </c>
      <c r="P105">
        <v>0</v>
      </c>
      <c r="Q105">
        <v>1</v>
      </c>
      <c r="R105">
        <v>3</v>
      </c>
      <c r="S105">
        <v>1</v>
      </c>
      <c r="T105">
        <v>0</v>
      </c>
      <c r="U105">
        <f>Table4[[#This Row],[Report]]*$P$322+Table4[[#This Row],[Journals]]*$Q$322+Table4[[#This Row],[Databases]]*$R$322+Table4[[#This Row],[Websites]]*$S$322+Table4[[#This Row],[Newspaper]]*$T$322</f>
        <v>100</v>
      </c>
      <c r="V105">
        <f>SUM(Table4[[#This Row],[Report]:[Websites]])</f>
        <v>5</v>
      </c>
      <c r="W105" s="59"/>
      <c r="X105" s="59"/>
      <c r="Y105" s="59"/>
      <c r="Z105" s="59"/>
      <c r="AA105" s="59"/>
      <c r="AB105" s="59"/>
      <c r="AC105" s="59"/>
      <c r="AD105" s="59">
        <v>8000000</v>
      </c>
      <c r="AE105" s="59">
        <v>25000000</v>
      </c>
      <c r="AF105" s="59"/>
      <c r="AG105" s="59"/>
      <c r="AH105" s="59"/>
      <c r="AI105" s="59"/>
      <c r="AJ105" s="59"/>
      <c r="AK105" s="59"/>
      <c r="AL105" s="59"/>
      <c r="AM105" s="59"/>
      <c r="AN105" s="59"/>
      <c r="AO105" s="59"/>
      <c r="AP105" s="59"/>
      <c r="AQ105" s="59"/>
      <c r="AR105" s="59"/>
      <c r="AS105" s="59"/>
      <c r="AT105" s="59">
        <v>100</v>
      </c>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row>
    <row r="106" spans="1:71" x14ac:dyDescent="0.25">
      <c r="A106">
        <v>219</v>
      </c>
      <c r="B106" t="s">
        <v>1305</v>
      </c>
      <c r="C106" t="s">
        <v>487</v>
      </c>
      <c r="D106" t="s">
        <v>50</v>
      </c>
      <c r="E106" t="s">
        <v>117</v>
      </c>
      <c r="F106" s="10">
        <v>31688</v>
      </c>
      <c r="G106" s="10">
        <v>31688</v>
      </c>
      <c r="H106" t="s">
        <v>508</v>
      </c>
      <c r="I106" s="59">
        <v>1986</v>
      </c>
      <c r="K106" t="s">
        <v>325</v>
      </c>
      <c r="L106" t="s">
        <v>36</v>
      </c>
      <c r="M106" t="s">
        <v>36</v>
      </c>
      <c r="N106" t="s">
        <v>579</v>
      </c>
      <c r="O106" s="8" t="s">
        <v>946</v>
      </c>
      <c r="P106">
        <v>0</v>
      </c>
      <c r="Q106">
        <v>0</v>
      </c>
      <c r="R106">
        <v>3</v>
      </c>
      <c r="S106">
        <v>0</v>
      </c>
      <c r="T106">
        <v>1</v>
      </c>
      <c r="U106">
        <f>Table4[[#This Row],[Report]]*$P$322+Table4[[#This Row],[Journals]]*$Q$322+Table4[[#This Row],[Databases]]*$R$322+Table4[[#This Row],[Websites]]*$S$322+Table4[[#This Row],[Newspaper]]*$T$322</f>
        <v>61</v>
      </c>
      <c r="V106">
        <f>SUM(Table4[[#This Row],[Report]:[Websites]])</f>
        <v>3</v>
      </c>
      <c r="W106" s="59"/>
      <c r="X106" s="59"/>
      <c r="Y106" s="59">
        <v>120</v>
      </c>
      <c r="Z106" s="59">
        <v>10</v>
      </c>
      <c r="AA106" s="59"/>
      <c r="AB106" s="59"/>
      <c r="AC106" s="59"/>
      <c r="AD106" s="59">
        <v>104000000</v>
      </c>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row>
    <row r="107" spans="1:71" x14ac:dyDescent="0.25">
      <c r="A107">
        <v>188</v>
      </c>
      <c r="B107" t="s">
        <v>1310</v>
      </c>
      <c r="C107" t="s">
        <v>487</v>
      </c>
      <c r="D107" t="s">
        <v>101</v>
      </c>
      <c r="E107" t="s">
        <v>102</v>
      </c>
      <c r="F107" s="3">
        <v>31752</v>
      </c>
      <c r="G107" s="6">
        <v>31754</v>
      </c>
      <c r="H107" t="s">
        <v>505</v>
      </c>
      <c r="I107" s="59">
        <v>1986</v>
      </c>
      <c r="K107" t="s">
        <v>341</v>
      </c>
      <c r="L107" t="s">
        <v>45</v>
      </c>
      <c r="M107" t="s">
        <v>45</v>
      </c>
      <c r="N107" t="s">
        <v>579</v>
      </c>
      <c r="O107" s="8" t="s">
        <v>947</v>
      </c>
      <c r="P107">
        <v>0</v>
      </c>
      <c r="Q107">
        <v>1</v>
      </c>
      <c r="R107">
        <v>3</v>
      </c>
      <c r="S107">
        <v>0</v>
      </c>
      <c r="T107">
        <v>0</v>
      </c>
      <c r="U107">
        <f>Table4[[#This Row],[Report]]*$P$322+Table4[[#This Row],[Journals]]*$Q$322+Table4[[#This Row],[Databases]]*$R$322+Table4[[#This Row],[Websites]]*$S$322+Table4[[#This Row],[Newspaper]]*$T$322</f>
        <v>90</v>
      </c>
      <c r="V107">
        <f>SUM(Table4[[#This Row],[Report]:[Websites]])</f>
        <v>4</v>
      </c>
      <c r="W107" s="59"/>
      <c r="X107" s="59"/>
      <c r="Y107" s="59">
        <v>50</v>
      </c>
      <c r="Z107" s="59"/>
      <c r="AA107" s="59"/>
      <c r="AB107" s="59"/>
      <c r="AC107" s="59"/>
      <c r="AD107" s="59">
        <v>10000000</v>
      </c>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row>
    <row r="108" spans="1:71" s="47" customFormat="1" x14ac:dyDescent="0.25">
      <c r="A108" s="5"/>
      <c r="B108" s="5" t="s">
        <v>1311</v>
      </c>
      <c r="C108" s="5" t="s">
        <v>430</v>
      </c>
      <c r="D108" s="5" t="s">
        <v>657</v>
      </c>
      <c r="E108" s="5" t="s">
        <v>658</v>
      </c>
      <c r="F108" s="23">
        <v>31794</v>
      </c>
      <c r="G108" s="23">
        <v>31797</v>
      </c>
      <c r="H108" s="5" t="s">
        <v>502</v>
      </c>
      <c r="I108" s="60">
        <v>1987</v>
      </c>
      <c r="J108" s="26"/>
      <c r="K108" s="5" t="s">
        <v>659</v>
      </c>
      <c r="L108" s="5" t="s">
        <v>740</v>
      </c>
      <c r="M108" s="5" t="s">
        <v>36</v>
      </c>
      <c r="N108" s="5" t="s">
        <v>741</v>
      </c>
      <c r="O108" s="28" t="s">
        <v>742</v>
      </c>
      <c r="P108" s="5">
        <v>0</v>
      </c>
      <c r="Q108" s="5">
        <v>0</v>
      </c>
      <c r="R108" s="5">
        <v>0</v>
      </c>
      <c r="S108" s="5">
        <v>1</v>
      </c>
      <c r="T108" s="5">
        <v>2</v>
      </c>
      <c r="U108" s="5">
        <f>Table4[[#This Row],[Report]]*$P$322+Table4[[#This Row],[Journals]]*$Q$322+Table4[[#This Row],[Databases]]*$R$322+Table4[[#This Row],[Websites]]*$S$322+Table4[[#This Row],[Newspaper]]*$T$322</f>
        <v>12</v>
      </c>
      <c r="V108" s="5">
        <f>SUM(Table4[[#This Row],[Report]:[Websites]])</f>
        <v>1</v>
      </c>
      <c r="W108" s="60"/>
      <c r="X108" s="60"/>
      <c r="Y108" s="60"/>
      <c r="Z108" s="60">
        <v>10</v>
      </c>
      <c r="AA108" s="60"/>
      <c r="AB108" s="60"/>
      <c r="AC108" s="60">
        <v>4</v>
      </c>
      <c r="AD108" s="60"/>
      <c r="AE108" s="64">
        <v>3000000</v>
      </c>
      <c r="AF108" s="60"/>
      <c r="AG108" s="60"/>
      <c r="AH108" s="60"/>
      <c r="AI108" s="60"/>
      <c r="AJ108" s="60"/>
      <c r="AK108" s="60"/>
      <c r="AL108" s="60"/>
      <c r="AM108" s="60"/>
      <c r="AN108" s="59"/>
      <c r="AO108" s="59"/>
      <c r="AP108" s="60"/>
      <c r="AQ108" s="60"/>
      <c r="AR108" s="60"/>
      <c r="AS108" s="60"/>
      <c r="AT108" s="60"/>
      <c r="AU108" s="60"/>
      <c r="AV108" s="60"/>
      <c r="AW108" s="60"/>
      <c r="AX108" s="60"/>
      <c r="AY108" s="60"/>
      <c r="AZ108" s="60"/>
      <c r="BA108" s="60"/>
      <c r="BB108" s="60"/>
      <c r="BC108" s="60"/>
      <c r="BD108" s="60">
        <v>4</v>
      </c>
      <c r="BE108" s="60"/>
      <c r="BF108" s="60"/>
      <c r="BG108" s="60"/>
      <c r="BH108" s="60"/>
      <c r="BI108" s="60"/>
      <c r="BJ108" s="60"/>
      <c r="BK108" s="60"/>
      <c r="BL108" s="60"/>
      <c r="BM108" s="60"/>
      <c r="BN108" s="60"/>
      <c r="BO108" s="60"/>
      <c r="BP108" s="60">
        <v>25000</v>
      </c>
      <c r="BQ108" s="60"/>
      <c r="BR108" s="60"/>
      <c r="BS108" s="62"/>
    </row>
    <row r="109" spans="1:71" x14ac:dyDescent="0.25">
      <c r="B109" t="s">
        <v>1305</v>
      </c>
      <c r="C109" t="s">
        <v>451</v>
      </c>
      <c r="F109" s="10">
        <v>31907</v>
      </c>
      <c r="G109" s="10">
        <v>31908</v>
      </c>
      <c r="H109" t="s">
        <v>518</v>
      </c>
      <c r="I109" s="59">
        <v>1987</v>
      </c>
      <c r="K109" t="s">
        <v>699</v>
      </c>
      <c r="L109" t="s">
        <v>71</v>
      </c>
      <c r="M109" t="s">
        <v>36</v>
      </c>
      <c r="N109" t="s">
        <v>44</v>
      </c>
      <c r="O109" s="8" t="s">
        <v>544</v>
      </c>
      <c r="P109">
        <v>0</v>
      </c>
      <c r="Q109">
        <v>0</v>
      </c>
      <c r="R109">
        <v>0</v>
      </c>
      <c r="S109">
        <v>2</v>
      </c>
      <c r="T109">
        <v>1</v>
      </c>
      <c r="U109">
        <f>Table4[[#This Row],[Report]]*$P$322+Table4[[#This Row],[Journals]]*$Q$322+Table4[[#This Row],[Databases]]*$R$322+Table4[[#This Row],[Websites]]*$S$322+Table4[[#This Row],[Newspaper]]*$T$322</f>
        <v>21</v>
      </c>
      <c r="V109">
        <f>SUM(Table4[[#This Row],[Report]:[Websites]])</f>
        <v>2</v>
      </c>
      <c r="W109" s="59"/>
      <c r="X109" s="59"/>
      <c r="Y109" s="59"/>
      <c r="Z109" s="59"/>
      <c r="AA109" s="59"/>
      <c r="AB109" s="59"/>
      <c r="AC109" s="59">
        <v>4</v>
      </c>
      <c r="AD109" s="59">
        <v>5000000</v>
      </c>
      <c r="AE109" s="59">
        <v>9000000</v>
      </c>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row>
    <row r="110" spans="1:71" x14ac:dyDescent="0.25">
      <c r="B110" t="s">
        <v>1300</v>
      </c>
      <c r="C110" t="s">
        <v>430</v>
      </c>
      <c r="F110" s="10">
        <v>31810</v>
      </c>
      <c r="G110" s="10">
        <v>31811</v>
      </c>
      <c r="H110" t="s">
        <v>506</v>
      </c>
      <c r="I110" s="59">
        <v>1987</v>
      </c>
      <c r="K110" t="s">
        <v>480</v>
      </c>
      <c r="L110" t="s">
        <v>40</v>
      </c>
      <c r="M110" t="s">
        <v>40</v>
      </c>
      <c r="N110" t="s">
        <v>579</v>
      </c>
      <c r="O110" s="8" t="s">
        <v>948</v>
      </c>
      <c r="P110">
        <v>1</v>
      </c>
      <c r="Q110">
        <v>1</v>
      </c>
      <c r="R110">
        <v>1</v>
      </c>
      <c r="S110">
        <v>1</v>
      </c>
      <c r="T110">
        <v>1</v>
      </c>
      <c r="U110">
        <f>Table4[[#This Row],[Report]]*$P$322+Table4[[#This Row],[Journals]]*$Q$322+Table4[[#This Row],[Databases]]*$R$322+Table4[[#This Row],[Websites]]*$S$322+Table4[[#This Row],[Newspaper]]*$T$322</f>
        <v>101</v>
      </c>
      <c r="V110">
        <f>SUM(Table4[[#This Row],[Report]:[Websites]])</f>
        <v>4</v>
      </c>
      <c r="W110" s="59"/>
      <c r="X110" s="59"/>
      <c r="Y110" s="59"/>
      <c r="Z110" s="59"/>
      <c r="AA110" s="59"/>
      <c r="AB110" s="59"/>
      <c r="AC110" s="59"/>
      <c r="AD110" s="59">
        <v>7000000</v>
      </c>
      <c r="AE110" s="59">
        <v>12000000</v>
      </c>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row>
    <row r="111" spans="1:71" x14ac:dyDescent="0.25">
      <c r="B111" t="s">
        <v>1307</v>
      </c>
      <c r="C111" t="s">
        <v>451</v>
      </c>
      <c r="D111" t="s">
        <v>743</v>
      </c>
      <c r="F111" s="10">
        <v>32090</v>
      </c>
      <c r="G111" s="10">
        <v>32091</v>
      </c>
      <c r="H111" t="s">
        <v>504</v>
      </c>
      <c r="I111" s="59">
        <v>1987</v>
      </c>
      <c r="K111" t="s">
        <v>360</v>
      </c>
      <c r="L111" t="s">
        <v>30</v>
      </c>
      <c r="M111" t="s">
        <v>30</v>
      </c>
      <c r="N111" t="s">
        <v>579</v>
      </c>
      <c r="O111" s="28" t="s">
        <v>562</v>
      </c>
      <c r="P111">
        <v>0</v>
      </c>
      <c r="Q111">
        <v>0</v>
      </c>
      <c r="R111">
        <v>1</v>
      </c>
      <c r="S111">
        <v>1</v>
      </c>
      <c r="T111">
        <v>0</v>
      </c>
      <c r="U111">
        <f>Table4[[#This Row],[Report]]*$P$322+Table4[[#This Row],[Journals]]*$Q$322+Table4[[#This Row],[Databases]]*$R$322+Table4[[#This Row],[Websites]]*$S$322+Table4[[#This Row],[Newspaper]]*$T$322</f>
        <v>30</v>
      </c>
      <c r="V111">
        <f>SUM(Table4[[#This Row],[Report]:[Websites]])</f>
        <v>2</v>
      </c>
      <c r="W111" s="59"/>
      <c r="X111" s="59">
        <v>100000</v>
      </c>
      <c r="Y111" s="59"/>
      <c r="Z111" s="59">
        <v>3</v>
      </c>
      <c r="AA111" s="59"/>
      <c r="AB111" s="59"/>
      <c r="AC111" s="59"/>
      <c r="AD111" s="59">
        <v>8000000</v>
      </c>
      <c r="AE111" s="59">
        <v>12000000</v>
      </c>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row>
    <row r="112" spans="1:71" x14ac:dyDescent="0.25">
      <c r="B112" t="s">
        <v>1309</v>
      </c>
      <c r="C112" t="s">
        <v>487</v>
      </c>
      <c r="D112" t="s">
        <v>743</v>
      </c>
      <c r="F112" s="10">
        <v>31987</v>
      </c>
      <c r="G112" s="10">
        <v>31987</v>
      </c>
      <c r="H112" t="s">
        <v>565</v>
      </c>
      <c r="I112" s="59">
        <v>1987</v>
      </c>
      <c r="K112" t="s">
        <v>564</v>
      </c>
      <c r="L112" t="s">
        <v>563</v>
      </c>
      <c r="M112" t="s">
        <v>33</v>
      </c>
      <c r="N112" t="s">
        <v>579</v>
      </c>
      <c r="O112" s="8" t="s">
        <v>429</v>
      </c>
      <c r="P112">
        <v>0</v>
      </c>
      <c r="Q112">
        <v>0</v>
      </c>
      <c r="R112">
        <v>1</v>
      </c>
      <c r="S112">
        <v>1</v>
      </c>
      <c r="T112">
        <v>0</v>
      </c>
      <c r="U112">
        <f>Table4[[#This Row],[Report]]*$P$322+Table4[[#This Row],[Journals]]*$Q$322+Table4[[#This Row],[Databases]]*$R$322+Table4[[#This Row],[Websites]]*$S$322+Table4[[#This Row],[Newspaper]]*$T$322</f>
        <v>30</v>
      </c>
      <c r="V112">
        <f>SUM(Table4[[#This Row],[Report]:[Websites]])</f>
        <v>2</v>
      </c>
      <c r="W112" s="59"/>
      <c r="X112" s="59"/>
      <c r="Y112" s="59"/>
      <c r="Z112" s="59"/>
      <c r="AA112" s="59"/>
      <c r="AB112" s="59"/>
      <c r="AC112" s="59"/>
      <c r="AD112" s="59">
        <v>2000000</v>
      </c>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row>
    <row r="113" spans="1:71" x14ac:dyDescent="0.25">
      <c r="A113">
        <v>616</v>
      </c>
      <c r="B113" t="s">
        <v>1309</v>
      </c>
      <c r="C113" t="s">
        <v>320</v>
      </c>
      <c r="D113" t="s">
        <v>298</v>
      </c>
      <c r="E113" t="s">
        <v>299</v>
      </c>
      <c r="F113" s="10">
        <v>32284</v>
      </c>
      <c r="G113" s="10">
        <v>32285</v>
      </c>
      <c r="H113" t="s">
        <v>518</v>
      </c>
      <c r="I113" s="59">
        <v>1988</v>
      </c>
      <c r="K113" t="s">
        <v>464</v>
      </c>
      <c r="L113" t="s">
        <v>33</v>
      </c>
      <c r="M113" t="s">
        <v>33</v>
      </c>
      <c r="N113" t="s">
        <v>579</v>
      </c>
      <c r="O113" s="8" t="s">
        <v>949</v>
      </c>
      <c r="P113">
        <v>0</v>
      </c>
      <c r="Q113">
        <v>0</v>
      </c>
      <c r="R113">
        <v>2</v>
      </c>
      <c r="S113">
        <v>1</v>
      </c>
      <c r="T113">
        <v>5</v>
      </c>
      <c r="U113">
        <f>Table4[[#This Row],[Report]]*$P$322+Table4[[#This Row],[Journals]]*$Q$322+Table4[[#This Row],[Databases]]*$R$322+Table4[[#This Row],[Websites]]*$S$322+Table4[[#This Row],[Newspaper]]*$T$322</f>
        <v>55</v>
      </c>
      <c r="V113">
        <f>SUM(Table4[[#This Row],[Report]:[Websites]])</f>
        <v>3</v>
      </c>
      <c r="W113" s="59"/>
      <c r="X113" s="59"/>
      <c r="Y113" s="59"/>
      <c r="Z113" s="59"/>
      <c r="AA113" s="59"/>
      <c r="AB113" s="59"/>
      <c r="AC113" s="59"/>
      <c r="AD113" s="59">
        <v>20000000</v>
      </c>
      <c r="AE113" s="59"/>
      <c r="AF113" s="59"/>
      <c r="AG113" s="59"/>
      <c r="AH113" s="59"/>
      <c r="AI113" s="59"/>
      <c r="AJ113" s="60"/>
      <c r="AK113" s="60"/>
      <c r="AL113" s="59"/>
      <c r="AM113" s="59"/>
      <c r="AN113" s="59"/>
      <c r="AO113" s="59"/>
      <c r="AP113" s="59"/>
      <c r="AQ113" s="59"/>
      <c r="AR113" s="59"/>
      <c r="AS113" s="59"/>
      <c r="AT113" s="59">
        <v>90</v>
      </c>
      <c r="AU113" s="59"/>
      <c r="AV113" s="59">
        <v>1</v>
      </c>
      <c r="AW113" s="59"/>
      <c r="AX113" s="59"/>
      <c r="AY113" s="59"/>
      <c r="AZ113" s="59"/>
      <c r="BA113" s="59"/>
      <c r="BB113" s="59">
        <v>18</v>
      </c>
      <c r="BC113" s="59"/>
      <c r="BD113" s="59"/>
      <c r="BE113" s="59"/>
      <c r="BF113" s="59"/>
      <c r="BG113" s="59"/>
      <c r="BH113" s="59"/>
      <c r="BI113" s="59"/>
      <c r="BJ113" s="59"/>
      <c r="BK113" s="59"/>
      <c r="BL113" s="59"/>
      <c r="BM113" s="59"/>
      <c r="BN113" s="59"/>
      <c r="BO113" s="59"/>
      <c r="BP113" s="59"/>
      <c r="BQ113" s="59"/>
      <c r="BR113" s="59"/>
      <c r="BS113" s="59"/>
    </row>
    <row r="114" spans="1:71" x14ac:dyDescent="0.25">
      <c r="B114" t="s">
        <v>1309</v>
      </c>
      <c r="C114" t="s">
        <v>487</v>
      </c>
      <c r="E114" t="s">
        <v>681</v>
      </c>
      <c r="F114" s="10">
        <v>32408</v>
      </c>
      <c r="G114" s="10">
        <v>32408</v>
      </c>
      <c r="H114" t="s">
        <v>536</v>
      </c>
      <c r="I114" s="59">
        <v>1988</v>
      </c>
      <c r="K114" t="s">
        <v>444</v>
      </c>
      <c r="L114" t="s">
        <v>33</v>
      </c>
      <c r="M114" t="s">
        <v>33</v>
      </c>
      <c r="N114" t="s">
        <v>579</v>
      </c>
      <c r="O114" s="8" t="s">
        <v>783</v>
      </c>
      <c r="P114">
        <v>0</v>
      </c>
      <c r="Q114">
        <v>2</v>
      </c>
      <c r="R114">
        <v>1</v>
      </c>
      <c r="S114">
        <v>1</v>
      </c>
      <c r="T114">
        <v>0</v>
      </c>
      <c r="U114">
        <f>Table4[[#This Row],[Report]]*$P$322+Table4[[#This Row],[Journals]]*$Q$322+Table4[[#This Row],[Databases]]*$R$322+Table4[[#This Row],[Websites]]*$S$322+Table4[[#This Row],[Newspaper]]*$T$322</f>
        <v>90</v>
      </c>
      <c r="V114">
        <f>SUM(Table4[[#This Row],[Report]:[Websites]])</f>
        <v>4</v>
      </c>
      <c r="W114" s="59"/>
      <c r="X114" s="59">
        <v>100000</v>
      </c>
      <c r="Y114" s="59"/>
      <c r="Z114" s="59"/>
      <c r="AA114" s="59"/>
      <c r="AB114" s="59"/>
      <c r="AC114" s="59"/>
      <c r="AD114" s="59">
        <v>8000000</v>
      </c>
      <c r="AE114" s="59"/>
      <c r="AF114" s="59"/>
      <c r="AG114" s="59"/>
      <c r="AH114" s="59"/>
      <c r="AI114" s="59"/>
      <c r="AJ114" s="59"/>
      <c r="AK114" s="59"/>
      <c r="AL114" s="59"/>
      <c r="AM114" s="59"/>
      <c r="AN114" s="59"/>
      <c r="AO114" s="59"/>
      <c r="AP114" s="59"/>
      <c r="AQ114" s="59"/>
      <c r="AR114" s="59"/>
      <c r="AS114" s="59"/>
      <c r="AT114" s="59">
        <v>20</v>
      </c>
      <c r="AU114" s="59"/>
      <c r="AV114" s="59"/>
      <c r="AW114" s="59"/>
      <c r="AX114" s="59"/>
      <c r="AY114" s="59"/>
      <c r="AZ114" s="59"/>
      <c r="BA114" s="59"/>
      <c r="BB114" s="59">
        <v>200</v>
      </c>
      <c r="BC114" s="59"/>
      <c r="BD114" s="59"/>
      <c r="BE114" s="59"/>
      <c r="BF114" s="59"/>
      <c r="BG114" s="59"/>
      <c r="BH114" s="59"/>
      <c r="BI114" s="59"/>
      <c r="BJ114" s="59"/>
      <c r="BK114" s="59"/>
      <c r="BL114" s="59"/>
      <c r="BM114" s="59"/>
      <c r="BN114" s="59"/>
      <c r="BO114" s="59"/>
      <c r="BP114" s="59"/>
      <c r="BQ114" s="59"/>
      <c r="BR114" s="59"/>
      <c r="BS114" s="59"/>
    </row>
    <row r="115" spans="1:71" x14ac:dyDescent="0.25">
      <c r="B115" t="s">
        <v>1311</v>
      </c>
      <c r="C115" t="s">
        <v>320</v>
      </c>
      <c r="D115" t="s">
        <v>566</v>
      </c>
      <c r="E115" t="s">
        <v>673</v>
      </c>
      <c r="F115" s="10">
        <v>32194</v>
      </c>
      <c r="G115" s="10">
        <v>32203</v>
      </c>
      <c r="H115" t="s">
        <v>506</v>
      </c>
      <c r="I115" s="59">
        <v>1988</v>
      </c>
      <c r="K115" t="s">
        <v>370</v>
      </c>
      <c r="L115" t="s">
        <v>44</v>
      </c>
      <c r="M115" t="s">
        <v>44</v>
      </c>
      <c r="N115" t="s">
        <v>579</v>
      </c>
      <c r="O115" s="8" t="s">
        <v>1106</v>
      </c>
      <c r="P115">
        <v>0</v>
      </c>
      <c r="Q115">
        <v>0</v>
      </c>
      <c r="R115">
        <v>1</v>
      </c>
      <c r="S115">
        <v>1</v>
      </c>
      <c r="T115">
        <v>2</v>
      </c>
      <c r="U115">
        <f>Table4[[#This Row],[Report]]*$P$322+Table4[[#This Row],[Journals]]*$Q$322+Table4[[#This Row],[Databases]]*$R$322+Table4[[#This Row],[Websites]]*$S$322+Table4[[#This Row],[Newspaper]]*$T$322</f>
        <v>32</v>
      </c>
      <c r="V115">
        <f>SUM(Table4[[#This Row],[Report]:[Websites]])</f>
        <v>2</v>
      </c>
      <c r="W115" s="59"/>
      <c r="X115" s="59"/>
      <c r="Y115" s="59"/>
      <c r="Z115" s="59"/>
      <c r="AA115" s="59"/>
      <c r="AB115" s="59"/>
      <c r="AC115" s="59">
        <v>1</v>
      </c>
      <c r="AD115" s="59"/>
      <c r="AE115" s="59">
        <v>15000000</v>
      </c>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row>
    <row r="116" spans="1:71" x14ac:dyDescent="0.25">
      <c r="B116" t="s">
        <v>1311</v>
      </c>
      <c r="C116" t="s">
        <v>487</v>
      </c>
      <c r="D116" t="s">
        <v>483</v>
      </c>
      <c r="E116" t="s">
        <v>750</v>
      </c>
      <c r="F116" s="10">
        <v>32486</v>
      </c>
      <c r="G116" s="10">
        <v>32488</v>
      </c>
      <c r="H116" t="s">
        <v>505</v>
      </c>
      <c r="I116" s="59">
        <v>1988</v>
      </c>
      <c r="K116" t="s">
        <v>384</v>
      </c>
      <c r="L116" t="s">
        <v>36</v>
      </c>
      <c r="M116" t="s">
        <v>36</v>
      </c>
      <c r="N116" t="s">
        <v>579</v>
      </c>
      <c r="O116" s="8" t="s">
        <v>751</v>
      </c>
      <c r="P116">
        <v>0</v>
      </c>
      <c r="Q116">
        <v>1</v>
      </c>
      <c r="R116">
        <v>0</v>
      </c>
      <c r="S116">
        <v>1</v>
      </c>
      <c r="T116">
        <v>0</v>
      </c>
      <c r="U116">
        <f>Table4[[#This Row],[Report]]*$P$322+Table4[[#This Row],[Journals]]*$Q$322+Table4[[#This Row],[Databases]]*$R$322+Table4[[#This Row],[Websites]]*$S$322+Table4[[#This Row],[Newspaper]]*$T$322</f>
        <v>40</v>
      </c>
      <c r="V116">
        <f>SUM(Table4[[#This Row],[Report]:[Websites]])</f>
        <v>2</v>
      </c>
      <c r="W116" s="59"/>
      <c r="X116" s="59"/>
      <c r="Y116" s="59"/>
      <c r="Z116" s="59">
        <v>12</v>
      </c>
      <c r="AA116" s="59"/>
      <c r="AB116" s="59"/>
      <c r="AC116" s="59"/>
      <c r="AD116" s="59"/>
      <c r="AE116" s="59">
        <v>15000000</v>
      </c>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row>
    <row r="117" spans="1:71" x14ac:dyDescent="0.25">
      <c r="A117">
        <v>307</v>
      </c>
      <c r="B117" t="s">
        <v>1320</v>
      </c>
      <c r="C117" t="s">
        <v>451</v>
      </c>
      <c r="D117" t="s">
        <v>145</v>
      </c>
      <c r="E117" t="s">
        <v>146</v>
      </c>
      <c r="F117" s="10">
        <v>32233</v>
      </c>
      <c r="G117" s="10">
        <v>32235</v>
      </c>
      <c r="H117" t="s">
        <v>503</v>
      </c>
      <c r="I117" s="59">
        <v>1988</v>
      </c>
      <c r="K117" t="s">
        <v>343</v>
      </c>
      <c r="L117" t="s">
        <v>116</v>
      </c>
      <c r="M117" t="s">
        <v>116</v>
      </c>
      <c r="N117" t="s">
        <v>579</v>
      </c>
      <c r="O117" s="8" t="s">
        <v>1319</v>
      </c>
      <c r="P117">
        <v>0</v>
      </c>
      <c r="Q117">
        <v>0</v>
      </c>
      <c r="R117">
        <v>3</v>
      </c>
      <c r="S117">
        <v>1</v>
      </c>
      <c r="T117">
        <v>4</v>
      </c>
      <c r="U117">
        <f>Table4[[#This Row],[Report]]*$P$322+Table4[[#This Row],[Journals]]*$Q$322+Table4[[#This Row],[Databases]]*$R$322+Table4[[#This Row],[Websites]]*$S$322+Table4[[#This Row],[Newspaper]]*$T$322</f>
        <v>74</v>
      </c>
      <c r="V117">
        <f>SUM(Table4[[#This Row],[Report]:[Websites]])</f>
        <v>4</v>
      </c>
      <c r="W117" s="59">
        <v>300</v>
      </c>
      <c r="X117" s="59">
        <v>1500</v>
      </c>
      <c r="Y117" s="59"/>
      <c r="Z117" s="59">
        <v>20</v>
      </c>
      <c r="AA117" s="59"/>
      <c r="AB117" s="59"/>
      <c r="AC117" s="59">
        <v>3</v>
      </c>
      <c r="AD117" s="59">
        <v>10000000</v>
      </c>
      <c r="AE117" s="59">
        <v>3500000</v>
      </c>
      <c r="AF117" s="59"/>
      <c r="AG117" s="59"/>
      <c r="AH117" s="59"/>
      <c r="AI117" s="59"/>
      <c r="AJ117" s="59"/>
      <c r="AK117" s="59"/>
      <c r="AL117" s="59"/>
      <c r="AM117" s="59"/>
      <c r="AN117" s="59"/>
      <c r="AO117" s="59"/>
      <c r="AP117" s="59"/>
      <c r="AQ117" s="59"/>
      <c r="AR117" s="59"/>
      <c r="AS117" s="59"/>
      <c r="AT117" s="59"/>
      <c r="AU117" s="59"/>
      <c r="AV117" s="59"/>
      <c r="AW117" s="59"/>
      <c r="AX117" s="59">
        <v>25</v>
      </c>
      <c r="AY117" s="59"/>
      <c r="AZ117" s="59"/>
      <c r="BA117" s="59"/>
      <c r="BB117" s="59">
        <v>225</v>
      </c>
      <c r="BC117" s="59"/>
      <c r="BD117" s="59"/>
      <c r="BE117" s="59"/>
      <c r="BF117" s="59"/>
      <c r="BG117" s="59"/>
      <c r="BH117" s="59"/>
      <c r="BI117" s="59"/>
      <c r="BJ117" s="59"/>
      <c r="BK117" s="59"/>
      <c r="BL117" s="59"/>
      <c r="BM117" s="59"/>
      <c r="BN117" s="59"/>
      <c r="BO117" s="59"/>
      <c r="BP117" s="59"/>
      <c r="BQ117" s="59"/>
      <c r="BR117" s="59"/>
      <c r="BS117" s="59"/>
    </row>
    <row r="118" spans="1:71" x14ac:dyDescent="0.25">
      <c r="B118" t="s">
        <v>1300</v>
      </c>
      <c r="C118" t="s">
        <v>451</v>
      </c>
      <c r="F118" s="10">
        <v>32263</v>
      </c>
      <c r="G118" s="10">
        <v>32263</v>
      </c>
      <c r="H118" t="s">
        <v>507</v>
      </c>
      <c r="I118" s="59">
        <v>1988</v>
      </c>
      <c r="K118" t="s">
        <v>700</v>
      </c>
      <c r="L118" t="s">
        <v>36</v>
      </c>
      <c r="M118" t="s">
        <v>36</v>
      </c>
      <c r="N118" t="s">
        <v>579</v>
      </c>
      <c r="O118" s="8" t="s">
        <v>429</v>
      </c>
      <c r="P118">
        <v>0</v>
      </c>
      <c r="Q118">
        <v>0</v>
      </c>
      <c r="R118">
        <v>1</v>
      </c>
      <c r="S118">
        <v>1</v>
      </c>
      <c r="T118">
        <v>0</v>
      </c>
      <c r="U118">
        <f>Table4[[#This Row],[Report]]*$P$322+Table4[[#This Row],[Journals]]*$Q$322+Table4[[#This Row],[Databases]]*$R$322+Table4[[#This Row],[Websites]]*$S$322+Table4[[#This Row],[Newspaper]]*$T$322</f>
        <v>30</v>
      </c>
      <c r="V118">
        <f>SUM(Table4[[#This Row],[Report]:[Websites]])</f>
        <v>2</v>
      </c>
      <c r="W118" s="59">
        <v>8000</v>
      </c>
      <c r="X118" s="59"/>
      <c r="Y118" s="59">
        <v>400</v>
      </c>
      <c r="Z118" s="59">
        <v>5</v>
      </c>
      <c r="AA118" s="59"/>
      <c r="AB118" s="59"/>
      <c r="AC118" s="59"/>
      <c r="AD118" s="59">
        <v>25000000</v>
      </c>
      <c r="AE118" s="59">
        <v>36000000</v>
      </c>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row>
    <row r="119" spans="1:71" x14ac:dyDescent="0.25">
      <c r="B119" t="s">
        <v>1300</v>
      </c>
      <c r="C119" t="s">
        <v>451</v>
      </c>
      <c r="F119" s="10">
        <v>32477</v>
      </c>
      <c r="G119" s="10">
        <v>32477</v>
      </c>
      <c r="H119" t="s">
        <v>504</v>
      </c>
      <c r="I119" s="59">
        <v>1988</v>
      </c>
      <c r="K119" t="s">
        <v>568</v>
      </c>
      <c r="L119" t="s">
        <v>30</v>
      </c>
      <c r="M119" t="s">
        <v>30</v>
      </c>
      <c r="N119" t="s">
        <v>579</v>
      </c>
      <c r="O119" s="8" t="s">
        <v>429</v>
      </c>
      <c r="P119">
        <v>0</v>
      </c>
      <c r="Q119">
        <v>0</v>
      </c>
      <c r="R119">
        <v>1</v>
      </c>
      <c r="S119">
        <v>1</v>
      </c>
      <c r="T119">
        <v>0</v>
      </c>
      <c r="U119">
        <f>Table4[[#This Row],[Report]]*$P$322+Table4[[#This Row],[Journals]]*$Q$322+Table4[[#This Row],[Databases]]*$R$322+Table4[[#This Row],[Websites]]*$S$322+Table4[[#This Row],[Newspaper]]*$T$322</f>
        <v>30</v>
      </c>
      <c r="V119">
        <f>SUM(Table4[[#This Row],[Report]:[Websites]])</f>
        <v>2</v>
      </c>
      <c r="W119" s="59"/>
      <c r="X119" s="59"/>
      <c r="Y119" s="59"/>
      <c r="Z119" s="59"/>
      <c r="AA119" s="59"/>
      <c r="AB119" s="59"/>
      <c r="AC119" s="59">
        <v>2</v>
      </c>
      <c r="AD119" s="59">
        <v>11000000</v>
      </c>
      <c r="AE119" s="59">
        <v>15000000</v>
      </c>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row>
    <row r="120" spans="1:71" x14ac:dyDescent="0.25">
      <c r="A120">
        <v>465</v>
      </c>
      <c r="B120" t="s">
        <v>1300</v>
      </c>
      <c r="C120" t="s">
        <v>435</v>
      </c>
      <c r="D120" t="s">
        <v>217</v>
      </c>
      <c r="E120" t="s">
        <v>218</v>
      </c>
      <c r="F120" s="10">
        <v>32164</v>
      </c>
      <c r="G120" s="10">
        <v>32164</v>
      </c>
      <c r="H120" t="s">
        <v>502</v>
      </c>
      <c r="I120" s="59">
        <v>1988</v>
      </c>
      <c r="K120" t="s">
        <v>342</v>
      </c>
      <c r="L120" t="s">
        <v>116</v>
      </c>
      <c r="M120" t="s">
        <v>116</v>
      </c>
      <c r="N120" t="s">
        <v>579</v>
      </c>
      <c r="O120" s="8" t="s">
        <v>951</v>
      </c>
      <c r="P120">
        <v>0</v>
      </c>
      <c r="Q120">
        <v>1</v>
      </c>
      <c r="R120">
        <v>1</v>
      </c>
      <c r="S120">
        <v>1</v>
      </c>
      <c r="T120">
        <v>0</v>
      </c>
      <c r="U120">
        <f>Table4[[#This Row],[Report]]*$P$322+Table4[[#This Row],[Journals]]*$Q$322+Table4[[#This Row],[Databases]]*$R$322+Table4[[#This Row],[Websites]]*$S$322+Table4[[#This Row],[Newspaper]]*$T$322</f>
        <v>60</v>
      </c>
      <c r="V120">
        <f>SUM(Table4[[#This Row],[Report]:[Websites]])</f>
        <v>3</v>
      </c>
      <c r="W120" s="59"/>
      <c r="X120" s="59"/>
      <c r="Y120" s="59"/>
      <c r="Z120" s="59"/>
      <c r="AA120" s="59"/>
      <c r="AB120" s="59"/>
      <c r="AC120" s="59"/>
      <c r="AD120" s="59">
        <v>1000000</v>
      </c>
      <c r="AE120" s="59">
        <v>2500000</v>
      </c>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row>
    <row r="121" spans="1:71" x14ac:dyDescent="0.25">
      <c r="A121">
        <v>546</v>
      </c>
      <c r="B121" t="s">
        <v>1305</v>
      </c>
      <c r="C121" t="s">
        <v>451</v>
      </c>
      <c r="D121" t="s">
        <v>271</v>
      </c>
      <c r="E121" t="s">
        <v>567</v>
      </c>
      <c r="F121" s="10">
        <v>32240</v>
      </c>
      <c r="G121" s="10">
        <v>32283</v>
      </c>
      <c r="H121" t="s">
        <v>507</v>
      </c>
      <c r="I121" s="59">
        <v>1988</v>
      </c>
      <c r="K121" t="s">
        <v>484</v>
      </c>
      <c r="L121" t="s">
        <v>71</v>
      </c>
      <c r="M121" t="s">
        <v>36</v>
      </c>
      <c r="N121" t="s">
        <v>44</v>
      </c>
      <c r="O121" s="8" t="s">
        <v>950</v>
      </c>
      <c r="P121">
        <v>1</v>
      </c>
      <c r="Q121">
        <v>0</v>
      </c>
      <c r="R121">
        <v>2</v>
      </c>
      <c r="S121">
        <v>1</v>
      </c>
      <c r="T121">
        <v>0</v>
      </c>
      <c r="U121">
        <f>Table4[[#This Row],[Report]]*$P$322+Table4[[#This Row],[Journals]]*$Q$322+Table4[[#This Row],[Databases]]*$R$322+Table4[[#This Row],[Websites]]*$S$322+Table4[[#This Row],[Newspaper]]*$T$322</f>
        <v>90</v>
      </c>
      <c r="V121">
        <f>SUM(Table4[[#This Row],[Report]:[Websites]])</f>
        <v>4</v>
      </c>
      <c r="W121" s="59">
        <v>1150</v>
      </c>
      <c r="X121" s="59"/>
      <c r="Y121" s="59"/>
      <c r="Z121" s="59">
        <v>2</v>
      </c>
      <c r="AA121" s="59"/>
      <c r="AB121" s="59"/>
      <c r="AC121" s="59"/>
      <c r="AD121" s="59">
        <v>25000000</v>
      </c>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row>
    <row r="122" spans="1:71" x14ac:dyDescent="0.25">
      <c r="A122">
        <v>58</v>
      </c>
      <c r="B122" t="s">
        <v>1300</v>
      </c>
      <c r="C122" t="s">
        <v>435</v>
      </c>
      <c r="D122" t="s">
        <v>61</v>
      </c>
      <c r="E122" t="s">
        <v>62</v>
      </c>
      <c r="F122" s="10">
        <v>32870</v>
      </c>
      <c r="G122" s="10">
        <v>32871</v>
      </c>
      <c r="H122" t="s">
        <v>505</v>
      </c>
      <c r="I122" s="59">
        <v>1989</v>
      </c>
      <c r="K122" t="s">
        <v>346</v>
      </c>
      <c r="L122" t="s">
        <v>36</v>
      </c>
      <c r="M122" t="s">
        <v>36</v>
      </c>
      <c r="N122" t="s">
        <v>579</v>
      </c>
      <c r="O122" s="8" t="s">
        <v>952</v>
      </c>
      <c r="P122">
        <v>0</v>
      </c>
      <c r="Q122">
        <v>0</v>
      </c>
      <c r="R122">
        <v>3</v>
      </c>
      <c r="S122">
        <v>1</v>
      </c>
      <c r="T122">
        <v>0</v>
      </c>
      <c r="U122">
        <f>Table4[[#This Row],[Report]]*$P$322+Table4[[#This Row],[Journals]]*$Q$322+Table4[[#This Row],[Databases]]*$R$322+Table4[[#This Row],[Websites]]*$S$322+Table4[[#This Row],[Newspaper]]*$T$322</f>
        <v>70</v>
      </c>
      <c r="V122">
        <f>SUM(Table4[[#This Row],[Report]:[Websites]])</f>
        <v>4</v>
      </c>
      <c r="W122" s="59"/>
      <c r="X122" s="59">
        <v>300000</v>
      </c>
      <c r="Y122" s="59">
        <v>1000</v>
      </c>
      <c r="Z122" s="59">
        <v>160</v>
      </c>
      <c r="AA122" s="59"/>
      <c r="AB122" s="59"/>
      <c r="AC122" s="59">
        <v>13</v>
      </c>
      <c r="AD122" s="59">
        <v>862000000</v>
      </c>
      <c r="AE122" s="59">
        <v>1124000000</v>
      </c>
      <c r="AF122" s="59"/>
      <c r="AG122" s="59"/>
      <c r="AH122" s="59"/>
      <c r="AI122" s="59"/>
      <c r="AJ122" s="59"/>
      <c r="AK122" s="59"/>
      <c r="AL122" s="59"/>
      <c r="AM122" s="59"/>
      <c r="AN122" s="59"/>
      <c r="AO122" s="59"/>
      <c r="AP122" s="59"/>
      <c r="AQ122" s="59"/>
      <c r="AR122" s="59"/>
      <c r="AS122" s="59"/>
      <c r="AT122" s="59"/>
      <c r="AU122" s="59"/>
      <c r="AV122" s="59"/>
      <c r="AW122" s="59"/>
      <c r="AX122" s="59">
        <v>10000</v>
      </c>
      <c r="AY122" s="59"/>
      <c r="AZ122" s="59">
        <v>300</v>
      </c>
      <c r="BA122" s="59"/>
      <c r="BB122" s="59">
        <v>40000</v>
      </c>
      <c r="BC122" s="59"/>
      <c r="BD122" s="59"/>
      <c r="BE122" s="59"/>
      <c r="BF122" s="59"/>
      <c r="BG122" s="59"/>
      <c r="BH122" s="59"/>
      <c r="BI122" s="59"/>
      <c r="BJ122" s="59"/>
      <c r="BK122" s="59"/>
      <c r="BL122" s="59"/>
      <c r="BM122" s="59"/>
      <c r="BN122" s="59"/>
      <c r="BO122" s="59"/>
      <c r="BP122" s="59"/>
      <c r="BQ122" s="59"/>
      <c r="BR122" s="59"/>
      <c r="BS122" s="59"/>
    </row>
    <row r="123" spans="1:71" x14ac:dyDescent="0.25">
      <c r="A123">
        <v>552</v>
      </c>
      <c r="B123" t="s">
        <v>1300</v>
      </c>
      <c r="C123" t="s">
        <v>320</v>
      </c>
      <c r="D123" t="s">
        <v>276</v>
      </c>
      <c r="E123" t="s">
        <v>277</v>
      </c>
      <c r="F123" s="10">
        <v>32602</v>
      </c>
      <c r="G123" s="10">
        <v>32618</v>
      </c>
      <c r="H123" t="s">
        <v>507</v>
      </c>
      <c r="I123" s="59">
        <v>1989</v>
      </c>
      <c r="K123" t="s">
        <v>465</v>
      </c>
      <c r="L123" t="s">
        <v>71</v>
      </c>
      <c r="M123" t="s">
        <v>36</v>
      </c>
      <c r="N123" t="s">
        <v>44</v>
      </c>
      <c r="O123" s="8" t="s">
        <v>1026</v>
      </c>
      <c r="P123">
        <v>1</v>
      </c>
      <c r="Q123">
        <v>0</v>
      </c>
      <c r="R123">
        <v>3</v>
      </c>
      <c r="S123">
        <v>0</v>
      </c>
      <c r="T123">
        <v>0</v>
      </c>
      <c r="U123">
        <f>Table4[[#This Row],[Report]]*$P$322+Table4[[#This Row],[Journals]]*$Q$322+Table4[[#This Row],[Databases]]*$R$322+Table4[[#This Row],[Websites]]*$S$322+Table4[[#This Row],[Newspaper]]*$T$322</f>
        <v>100</v>
      </c>
      <c r="V123">
        <f>SUM(Table4[[#This Row],[Report]:[Websites]])</f>
        <v>4</v>
      </c>
      <c r="W123" s="59">
        <v>2300</v>
      </c>
      <c r="X123" s="59">
        <v>50</v>
      </c>
      <c r="Y123" s="59"/>
      <c r="Z123" s="59">
        <v>20</v>
      </c>
      <c r="AA123" s="59"/>
      <c r="AB123" s="59"/>
      <c r="AC123" s="59">
        <v>1</v>
      </c>
      <c r="AD123" s="59">
        <v>26000000</v>
      </c>
      <c r="AE123" s="59">
        <v>90000000</v>
      </c>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v>250</v>
      </c>
      <c r="BC123" s="59"/>
      <c r="BD123" s="59">
        <v>60</v>
      </c>
      <c r="BE123" s="59"/>
      <c r="BF123" s="59"/>
      <c r="BG123" s="59"/>
      <c r="BH123" s="59"/>
      <c r="BI123" s="59"/>
      <c r="BJ123" s="59"/>
      <c r="BK123" s="59"/>
      <c r="BL123" s="59"/>
      <c r="BM123" s="59"/>
      <c r="BN123" s="59"/>
      <c r="BO123" s="59"/>
      <c r="BP123" s="59"/>
      <c r="BQ123" s="59"/>
      <c r="BR123" s="59"/>
      <c r="BS123" s="59"/>
    </row>
    <row r="124" spans="1:71" x14ac:dyDescent="0.25">
      <c r="B124" t="s">
        <v>1311</v>
      </c>
      <c r="C124" t="s">
        <v>487</v>
      </c>
      <c r="D124" t="s">
        <v>570</v>
      </c>
      <c r="E124" t="s">
        <v>569</v>
      </c>
      <c r="F124" s="10">
        <v>32866</v>
      </c>
      <c r="G124" s="10">
        <v>32866</v>
      </c>
      <c r="H124" t="s">
        <v>505</v>
      </c>
      <c r="I124" s="59">
        <v>1989</v>
      </c>
      <c r="K124" t="s">
        <v>393</v>
      </c>
      <c r="L124" t="s">
        <v>44</v>
      </c>
      <c r="M124" t="s">
        <v>44</v>
      </c>
      <c r="N124" t="s">
        <v>579</v>
      </c>
      <c r="O124" s="8" t="s">
        <v>955</v>
      </c>
      <c r="P124">
        <v>0</v>
      </c>
      <c r="Q124">
        <v>0</v>
      </c>
      <c r="R124">
        <v>0</v>
      </c>
      <c r="S124">
        <v>2</v>
      </c>
      <c r="T124">
        <v>2</v>
      </c>
      <c r="U124">
        <f>Table4[[#This Row],[Report]]*$P$322+Table4[[#This Row],[Journals]]*$Q$322+Table4[[#This Row],[Databases]]*$R$322+Table4[[#This Row],[Websites]]*$S$322+Table4[[#This Row],[Newspaper]]*$T$322</f>
        <v>22</v>
      </c>
      <c r="V124">
        <f>SUM(Table4[[#This Row],[Report]:[Websites]])</f>
        <v>2</v>
      </c>
      <c r="W124" s="59"/>
      <c r="X124" s="59"/>
      <c r="Y124" s="59"/>
      <c r="Z124" s="59"/>
      <c r="AA124" s="59"/>
      <c r="AB124" s="59"/>
      <c r="AC124" s="59">
        <v>2</v>
      </c>
      <c r="AD124" s="59"/>
      <c r="AE124" s="59">
        <v>10000000</v>
      </c>
      <c r="AF124" s="59">
        <v>1500</v>
      </c>
      <c r="AG124" s="59"/>
      <c r="AH124" s="59"/>
      <c r="AI124" s="59"/>
      <c r="AJ124" s="59"/>
      <c r="AK124" s="59"/>
      <c r="AL124" s="59"/>
      <c r="AM124" s="59"/>
      <c r="AN124" s="59"/>
      <c r="AO124" s="59"/>
      <c r="AP124" s="59"/>
      <c r="AQ124" s="59"/>
      <c r="AR124" s="59"/>
      <c r="AS124" s="59"/>
      <c r="AT124" s="59"/>
      <c r="AU124" s="59"/>
      <c r="AV124" s="59"/>
      <c r="AW124" s="59"/>
      <c r="AX124" s="59">
        <v>1000</v>
      </c>
      <c r="AY124" s="59"/>
      <c r="AZ124" s="59">
        <v>500</v>
      </c>
      <c r="BA124" s="59"/>
      <c r="BB124" s="59"/>
      <c r="BC124" s="59"/>
      <c r="BD124" s="59"/>
      <c r="BE124" s="59"/>
      <c r="BF124" s="59"/>
      <c r="BG124" s="59"/>
      <c r="BH124" s="59"/>
      <c r="BI124" s="59"/>
      <c r="BJ124" s="59"/>
      <c r="BK124" s="59"/>
      <c r="BL124" s="59"/>
      <c r="BM124" s="59"/>
      <c r="BN124" s="59"/>
      <c r="BO124" s="59"/>
      <c r="BP124" s="59"/>
      <c r="BQ124" s="59"/>
      <c r="BR124" s="59"/>
      <c r="BS124" s="59"/>
    </row>
    <row r="125" spans="1:71" x14ac:dyDescent="0.25">
      <c r="B125" t="s">
        <v>1308</v>
      </c>
      <c r="C125" t="s">
        <v>645</v>
      </c>
      <c r="D125" s="5"/>
      <c r="E125" t="s">
        <v>628</v>
      </c>
      <c r="F125" s="10"/>
      <c r="G125" s="10">
        <v>32570</v>
      </c>
      <c r="H125" t="s">
        <v>503</v>
      </c>
      <c r="I125" s="59">
        <v>1989</v>
      </c>
      <c r="L125" t="s">
        <v>45</v>
      </c>
      <c r="M125" t="s">
        <v>45</v>
      </c>
      <c r="O125" s="8" t="s">
        <v>953</v>
      </c>
      <c r="U125">
        <f>Table4[[#This Row],[Report]]*$P$322+Table4[[#This Row],[Journals]]*$Q$322+Table4[[#This Row],[Databases]]*$R$322+Table4[[#This Row],[Websites]]*$S$322+Table4[[#This Row],[Newspaper]]*$T$322</f>
        <v>0</v>
      </c>
      <c r="V125">
        <f>SUM(Table4[[#This Row],[Report]:[Websites]])</f>
        <v>0</v>
      </c>
      <c r="W125" s="59"/>
      <c r="X125" s="59"/>
      <c r="Y125" s="59"/>
      <c r="Z125" s="59"/>
      <c r="AA125" s="59"/>
      <c r="AB125" s="59"/>
      <c r="AC125" s="59"/>
      <c r="AD125" s="59">
        <v>15000000</v>
      </c>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row>
    <row r="126" spans="1:71" x14ac:dyDescent="0.25">
      <c r="A126">
        <v>133</v>
      </c>
      <c r="B126" t="s">
        <v>1311</v>
      </c>
      <c r="C126" t="s">
        <v>451</v>
      </c>
      <c r="D126" t="s">
        <v>87</v>
      </c>
      <c r="E126" t="s">
        <v>1029</v>
      </c>
      <c r="F126" s="10">
        <v>32623</v>
      </c>
      <c r="G126" s="10">
        <v>32628</v>
      </c>
      <c r="H126" t="s">
        <v>507</v>
      </c>
      <c r="I126" s="59">
        <v>1989</v>
      </c>
      <c r="K126" t="s">
        <v>344</v>
      </c>
      <c r="L126" t="s">
        <v>44</v>
      </c>
      <c r="M126" t="s">
        <v>44</v>
      </c>
      <c r="N126" t="s">
        <v>579</v>
      </c>
      <c r="O126" s="28" t="s">
        <v>1028</v>
      </c>
      <c r="P126">
        <v>1</v>
      </c>
      <c r="Q126">
        <v>0</v>
      </c>
      <c r="R126">
        <v>1</v>
      </c>
      <c r="S126">
        <v>2</v>
      </c>
      <c r="T126">
        <v>0</v>
      </c>
      <c r="U126">
        <f>Table4[[#This Row],[Report]]*$P$322+Table4[[#This Row],[Journals]]*$Q$322+Table4[[#This Row],[Databases]]*$R$322+Table4[[#This Row],[Websites]]*$S$322+Table4[[#This Row],[Newspaper]]*$T$322</f>
        <v>80</v>
      </c>
      <c r="V126">
        <f>SUM(Table4[[#This Row],[Report]:[Websites]])</f>
        <v>4</v>
      </c>
      <c r="W126" s="59"/>
      <c r="X126" s="59">
        <v>5000</v>
      </c>
      <c r="Y126" s="59">
        <v>400</v>
      </c>
      <c r="Z126" s="59">
        <v>40</v>
      </c>
      <c r="AA126" s="59"/>
      <c r="AB126" s="59"/>
      <c r="AC126" s="59">
        <v>10</v>
      </c>
      <c r="AD126" s="59"/>
      <c r="AE126" s="59">
        <v>2500000</v>
      </c>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row>
    <row r="127" spans="1:71" x14ac:dyDescent="0.25">
      <c r="B127" t="s">
        <v>1300</v>
      </c>
      <c r="C127" t="s">
        <v>320</v>
      </c>
      <c r="D127" t="s">
        <v>446</v>
      </c>
      <c r="E127" t="s">
        <v>674</v>
      </c>
      <c r="F127" s="10">
        <v>32620</v>
      </c>
      <c r="G127" s="10">
        <v>32621</v>
      </c>
      <c r="H127" t="s">
        <v>507</v>
      </c>
      <c r="I127" s="59">
        <v>1989</v>
      </c>
      <c r="K127" t="s">
        <v>466</v>
      </c>
      <c r="L127" t="s">
        <v>33</v>
      </c>
      <c r="M127" t="s">
        <v>33</v>
      </c>
      <c r="N127" t="s">
        <v>579</v>
      </c>
      <c r="O127" s="28" t="s">
        <v>1027</v>
      </c>
      <c r="P127">
        <v>0</v>
      </c>
      <c r="Q127">
        <v>0</v>
      </c>
      <c r="R127">
        <v>2</v>
      </c>
      <c r="S127">
        <v>1</v>
      </c>
      <c r="T127">
        <v>0</v>
      </c>
      <c r="U127">
        <f>Table4[[#This Row],[Report]]*$P$322+Table4[[#This Row],[Journals]]*$Q$322+Table4[[#This Row],[Databases]]*$R$322+Table4[[#This Row],[Websites]]*$S$322+Table4[[#This Row],[Newspaper]]*$T$322</f>
        <v>50</v>
      </c>
      <c r="V127">
        <f>SUM(Table4[[#This Row],[Report]:[Websites]])</f>
        <v>3</v>
      </c>
      <c r="W127" s="59"/>
      <c r="X127" s="59"/>
      <c r="Y127" s="59"/>
      <c r="Z127" s="59"/>
      <c r="AA127" s="59"/>
      <c r="AB127" s="59"/>
      <c r="AC127" s="59">
        <v>4</v>
      </c>
      <c r="AD127" s="59">
        <v>20000000</v>
      </c>
      <c r="AE127" s="59">
        <v>20000000</v>
      </c>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row>
    <row r="128" spans="1:71" x14ac:dyDescent="0.25">
      <c r="A128">
        <v>69</v>
      </c>
      <c r="B128" t="s">
        <v>1300</v>
      </c>
      <c r="C128" t="s">
        <v>487</v>
      </c>
      <c r="D128" t="s">
        <v>67</v>
      </c>
      <c r="E128" t="s">
        <v>68</v>
      </c>
      <c r="F128" s="10">
        <v>32828</v>
      </c>
      <c r="G128" s="10">
        <v>32828</v>
      </c>
      <c r="H128" t="s">
        <v>504</v>
      </c>
      <c r="I128" s="59">
        <v>1989</v>
      </c>
      <c r="K128" t="s">
        <v>345</v>
      </c>
      <c r="L128" t="s">
        <v>30</v>
      </c>
      <c r="M128" t="s">
        <v>30</v>
      </c>
      <c r="N128" t="s">
        <v>579</v>
      </c>
      <c r="O128" s="8" t="s">
        <v>954</v>
      </c>
      <c r="P128">
        <v>2</v>
      </c>
      <c r="Q128">
        <v>0</v>
      </c>
      <c r="R128">
        <v>1</v>
      </c>
      <c r="S128">
        <v>0</v>
      </c>
      <c r="T128">
        <v>1</v>
      </c>
      <c r="U128">
        <f>Table4[[#This Row],[Report]]*$P$322+Table4[[#This Row],[Journals]]*$Q$322+Table4[[#This Row],[Databases]]*$R$322+Table4[[#This Row],[Websites]]*$S$322+Table4[[#This Row],[Newspaper]]*$T$322</f>
        <v>101</v>
      </c>
      <c r="V128">
        <f>SUM(Table4[[#This Row],[Report]:[Websites]])</f>
        <v>3</v>
      </c>
      <c r="W128" s="59"/>
      <c r="X128" s="59"/>
      <c r="Y128" s="59"/>
      <c r="Z128" s="59"/>
      <c r="AA128" s="59"/>
      <c r="AB128" s="59"/>
      <c r="AC128" s="59"/>
      <c r="AD128" s="59">
        <v>20000000</v>
      </c>
      <c r="AE128" s="59">
        <v>24000000</v>
      </c>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row>
    <row r="129" spans="1:71" x14ac:dyDescent="0.25">
      <c r="A129">
        <v>34</v>
      </c>
      <c r="B129" t="s">
        <v>1300</v>
      </c>
      <c r="C129" t="s">
        <v>487</v>
      </c>
      <c r="D129" t="s">
        <v>50</v>
      </c>
      <c r="E129" t="s">
        <v>51</v>
      </c>
      <c r="F129" s="10">
        <v>32950</v>
      </c>
      <c r="G129" s="10">
        <v>32950</v>
      </c>
      <c r="H129" t="s">
        <v>503</v>
      </c>
      <c r="I129" s="59">
        <v>1990</v>
      </c>
      <c r="K129" t="s">
        <v>325</v>
      </c>
      <c r="L129" t="s">
        <v>36</v>
      </c>
      <c r="M129" t="s">
        <v>36</v>
      </c>
      <c r="N129" t="s">
        <v>579</v>
      </c>
      <c r="O129" s="8" t="s">
        <v>1107</v>
      </c>
      <c r="P129">
        <v>3</v>
      </c>
      <c r="Q129">
        <v>1</v>
      </c>
      <c r="R129">
        <v>3</v>
      </c>
      <c r="S129">
        <v>2</v>
      </c>
      <c r="T129">
        <v>0</v>
      </c>
      <c r="U129">
        <f>Table4[[#This Row],[Report]]*$P$322+Table4[[#This Row],[Journals]]*$Q$322+Table4[[#This Row],[Databases]]*$R$322+Table4[[#This Row],[Websites]]*$S$322+Table4[[#This Row],[Newspaper]]*$T$322</f>
        <v>230</v>
      </c>
      <c r="V129">
        <f>SUM(Table4[[#This Row],[Report]:[Websites]])</f>
        <v>9</v>
      </c>
      <c r="W129" s="59"/>
      <c r="X129" s="59">
        <v>5000</v>
      </c>
      <c r="Y129" s="59">
        <v>100</v>
      </c>
      <c r="Z129" s="59">
        <v>25</v>
      </c>
      <c r="AA129" s="59"/>
      <c r="AB129" s="59"/>
      <c r="AC129" s="59"/>
      <c r="AD129" s="59">
        <v>319000000</v>
      </c>
      <c r="AE129" s="59">
        <v>710000000</v>
      </c>
      <c r="AF129" s="59">
        <v>3500</v>
      </c>
      <c r="AG129" s="59"/>
      <c r="AH129" s="59"/>
      <c r="AI129" s="59"/>
      <c r="AJ129" s="59"/>
      <c r="AK129" s="59"/>
      <c r="AL129" s="59"/>
      <c r="AM129" s="59"/>
      <c r="AN129" s="60"/>
      <c r="AO129" s="60"/>
      <c r="AP129" s="59"/>
      <c r="AQ129" s="59"/>
      <c r="AR129" s="59"/>
      <c r="AS129" s="59"/>
      <c r="AT129" s="59">
        <v>9000</v>
      </c>
      <c r="AU129" s="59"/>
      <c r="AV129" s="59"/>
      <c r="AW129" s="59"/>
      <c r="AX129" s="59"/>
      <c r="AY129" s="59"/>
      <c r="AZ129" s="59"/>
      <c r="BA129" s="59"/>
      <c r="BB129" s="59"/>
      <c r="BC129" s="59"/>
      <c r="BD129" s="59">
        <v>14000</v>
      </c>
      <c r="BE129" s="59"/>
      <c r="BF129" s="59"/>
      <c r="BG129" s="59"/>
      <c r="BH129" s="59"/>
      <c r="BI129" s="59"/>
      <c r="BJ129" s="59"/>
      <c r="BK129" s="59"/>
      <c r="BL129" s="59"/>
      <c r="BM129" s="59"/>
      <c r="BN129" s="59"/>
      <c r="BO129" s="59"/>
      <c r="BP129" s="59"/>
      <c r="BQ129" s="59"/>
      <c r="BR129" s="59"/>
      <c r="BS129" s="59"/>
    </row>
    <row r="130" spans="1:71" x14ac:dyDescent="0.25">
      <c r="B130" t="s">
        <v>1303</v>
      </c>
      <c r="C130" t="s">
        <v>430</v>
      </c>
      <c r="F130" s="10">
        <v>33227</v>
      </c>
      <c r="G130" s="10">
        <v>33237</v>
      </c>
      <c r="H130" t="s">
        <v>505</v>
      </c>
      <c r="I130" s="59">
        <v>1990</v>
      </c>
      <c r="K130" t="s">
        <v>572</v>
      </c>
      <c r="L130" t="s">
        <v>36</v>
      </c>
      <c r="M130" t="s">
        <v>36</v>
      </c>
      <c r="N130" t="s">
        <v>579</v>
      </c>
      <c r="O130" s="8" t="s">
        <v>562</v>
      </c>
      <c r="P130">
        <v>0</v>
      </c>
      <c r="Q130">
        <v>0</v>
      </c>
      <c r="R130">
        <v>1</v>
      </c>
      <c r="S130">
        <v>1</v>
      </c>
      <c r="T130">
        <v>2</v>
      </c>
      <c r="U130">
        <f>Table4[[#This Row],[Report]]*$P$322+Table4[[#This Row],[Journals]]*$Q$322+Table4[[#This Row],[Databases]]*$R$322+Table4[[#This Row],[Websites]]*$S$322+Table4[[#This Row],[Newspaper]]*$T$322</f>
        <v>32</v>
      </c>
      <c r="V130">
        <f>SUM(Table4[[#This Row],[Report]:[Websites]])</f>
        <v>2</v>
      </c>
      <c r="W130" s="59"/>
      <c r="X130" s="59">
        <v>5000</v>
      </c>
      <c r="Y130" s="59">
        <v>10</v>
      </c>
      <c r="Z130" s="59">
        <v>5</v>
      </c>
      <c r="AA130" s="59"/>
      <c r="AB130" s="59"/>
      <c r="AC130" s="59"/>
      <c r="AD130" s="59">
        <v>6000000</v>
      </c>
      <c r="AE130" s="59"/>
      <c r="AF130" s="59"/>
      <c r="AG130" s="59"/>
      <c r="AH130" s="59"/>
      <c r="AI130" s="59"/>
      <c r="AJ130" s="59"/>
      <c r="AK130" s="59"/>
      <c r="AL130" s="59"/>
      <c r="AM130" s="59"/>
      <c r="AN130" s="60"/>
      <c r="AO130" s="60"/>
      <c r="AP130" s="59"/>
      <c r="AQ130" s="59"/>
      <c r="AR130" s="59"/>
      <c r="AS130" s="59"/>
      <c r="AT130" s="59"/>
      <c r="AU130" s="59"/>
      <c r="AV130" s="59"/>
      <c r="AW130" s="59"/>
      <c r="AX130" s="59"/>
      <c r="AY130" s="59"/>
      <c r="AZ130" s="59"/>
      <c r="BA130" s="59"/>
      <c r="BB130" s="59"/>
      <c r="BC130" s="59"/>
      <c r="BD130" s="59">
        <v>8</v>
      </c>
      <c r="BE130" s="59"/>
      <c r="BF130" s="59"/>
      <c r="BG130" s="59"/>
      <c r="BH130" s="59"/>
      <c r="BI130" s="59"/>
      <c r="BJ130" s="59"/>
      <c r="BK130" s="59"/>
      <c r="BL130" s="59"/>
      <c r="BM130" s="59"/>
      <c r="BN130" s="59"/>
      <c r="BO130" s="59"/>
      <c r="BP130" s="59">
        <v>176200</v>
      </c>
      <c r="BQ130" s="59"/>
      <c r="BR130" s="59"/>
      <c r="BS130" s="59"/>
    </row>
    <row r="131" spans="1:71" x14ac:dyDescent="0.25">
      <c r="A131">
        <v>50</v>
      </c>
      <c r="B131" t="s">
        <v>1300</v>
      </c>
      <c r="C131" t="s">
        <v>451</v>
      </c>
      <c r="D131" t="s">
        <v>58</v>
      </c>
      <c r="E131" t="s">
        <v>59</v>
      </c>
      <c r="F131" s="10">
        <v>32984</v>
      </c>
      <c r="G131" s="10">
        <v>32993</v>
      </c>
      <c r="H131" t="s">
        <v>507</v>
      </c>
      <c r="I131" s="59">
        <v>1990</v>
      </c>
      <c r="K131" t="s">
        <v>957</v>
      </c>
      <c r="L131" t="s">
        <v>60</v>
      </c>
      <c r="M131" t="s">
        <v>36</v>
      </c>
      <c r="N131" t="s">
        <v>591</v>
      </c>
      <c r="O131" s="8" t="s">
        <v>984</v>
      </c>
      <c r="P131">
        <v>1</v>
      </c>
      <c r="Q131">
        <v>6</v>
      </c>
      <c r="R131">
        <v>3</v>
      </c>
      <c r="S131">
        <v>1</v>
      </c>
      <c r="T131">
        <v>7</v>
      </c>
      <c r="U131">
        <f>Table4[[#This Row],[Report]]*$P$322+Table4[[#This Row],[Journals]]*$Q$322+Table4[[#This Row],[Databases]]*$R$322+Table4[[#This Row],[Websites]]*$S$322+Table4[[#This Row],[Newspaper]]*$T$322</f>
        <v>297</v>
      </c>
      <c r="V131">
        <f>SUM(Table4[[#This Row],[Report]:[Websites]])</f>
        <v>11</v>
      </c>
      <c r="W131" s="59">
        <v>3500</v>
      </c>
      <c r="X131" s="59">
        <v>17000</v>
      </c>
      <c r="Y131" s="59">
        <v>5000</v>
      </c>
      <c r="Z131" s="59">
        <v>60</v>
      </c>
      <c r="AA131" s="59"/>
      <c r="AB131" s="59"/>
      <c r="AC131" s="59">
        <v>6</v>
      </c>
      <c r="AD131" s="59">
        <v>30000000</v>
      </c>
      <c r="AE131" s="59">
        <v>200000000</v>
      </c>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v>500</v>
      </c>
      <c r="BC131" s="59"/>
      <c r="BD131" s="59">
        <v>150</v>
      </c>
      <c r="BE131" s="59"/>
      <c r="BF131" s="59"/>
      <c r="BG131" s="59"/>
      <c r="BH131" s="59"/>
      <c r="BI131" s="59"/>
      <c r="BJ131" s="59"/>
      <c r="BK131" s="59"/>
      <c r="BL131" s="59"/>
      <c r="BM131" s="59"/>
      <c r="BN131" s="59"/>
      <c r="BO131" s="59"/>
      <c r="BP131" s="59"/>
      <c r="BQ131" s="59"/>
      <c r="BR131" s="59"/>
      <c r="BS131" s="59"/>
    </row>
    <row r="132" spans="1:71" x14ac:dyDescent="0.25">
      <c r="B132" t="s">
        <v>1308</v>
      </c>
      <c r="C132" t="s">
        <v>645</v>
      </c>
      <c r="D132" s="5"/>
      <c r="F132" s="3"/>
      <c r="G132" s="3">
        <v>32874</v>
      </c>
      <c r="H132" t="s">
        <v>502</v>
      </c>
      <c r="I132" s="59">
        <v>1990</v>
      </c>
      <c r="K132" t="s">
        <v>626</v>
      </c>
      <c r="L132" t="s">
        <v>629</v>
      </c>
      <c r="M132" t="s">
        <v>45</v>
      </c>
      <c r="N132" t="s">
        <v>30</v>
      </c>
      <c r="O132" s="28" t="s">
        <v>544</v>
      </c>
      <c r="U132">
        <f>Table4[[#This Row],[Report]]*$P$322+Table4[[#This Row],[Journals]]*$Q$322+Table4[[#This Row],[Databases]]*$R$322+Table4[[#This Row],[Websites]]*$S$322+Table4[[#This Row],[Newspaper]]*$T$322</f>
        <v>0</v>
      </c>
      <c r="V132">
        <f>SUM(Table4[[#This Row],[Report]:[Websites]])</f>
        <v>0</v>
      </c>
      <c r="W132" s="59">
        <v>150000</v>
      </c>
      <c r="X132" s="59"/>
      <c r="Y132" s="59"/>
      <c r="Z132" s="59">
        <v>100</v>
      </c>
      <c r="AA132" s="59"/>
      <c r="AB132" s="59"/>
      <c r="AC132" s="59">
        <v>5</v>
      </c>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row>
    <row r="133" spans="1:71" x14ac:dyDescent="0.25">
      <c r="B133" t="s">
        <v>1308</v>
      </c>
      <c r="C133" t="s">
        <v>645</v>
      </c>
      <c r="D133" s="5"/>
      <c r="F133" s="10">
        <v>33208</v>
      </c>
      <c r="G133" s="10">
        <v>33237</v>
      </c>
      <c r="H133" t="s">
        <v>502</v>
      </c>
      <c r="I133" s="59">
        <v>1990</v>
      </c>
      <c r="K133" t="s">
        <v>360</v>
      </c>
      <c r="L133" t="s">
        <v>30</v>
      </c>
      <c r="M133" t="s">
        <v>30</v>
      </c>
      <c r="O133" s="28" t="s">
        <v>454</v>
      </c>
      <c r="U133">
        <f>Table4[[#This Row],[Report]]*$P$322+Table4[[#This Row],[Journals]]*$Q$322+Table4[[#This Row],[Databases]]*$R$322+Table4[[#This Row],[Websites]]*$S$322+Table4[[#This Row],[Newspaper]]*$T$322</f>
        <v>0</v>
      </c>
      <c r="V133">
        <f>SUM(Table4[[#This Row],[Report]:[Websites]])</f>
        <v>0</v>
      </c>
      <c r="W133" s="59">
        <v>500000</v>
      </c>
      <c r="X133" s="59"/>
      <c r="Y133" s="59"/>
      <c r="Z133" s="59">
        <v>60</v>
      </c>
      <c r="AA133" s="59"/>
      <c r="AB133" s="59"/>
      <c r="AC133" s="59">
        <v>4</v>
      </c>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row>
    <row r="134" spans="1:71" x14ac:dyDescent="0.25">
      <c r="B134" t="s">
        <v>1311</v>
      </c>
      <c r="C134" t="s">
        <v>487</v>
      </c>
      <c r="D134" t="s">
        <v>749</v>
      </c>
      <c r="E134" t="s">
        <v>748</v>
      </c>
      <c r="F134" s="3">
        <v>33229</v>
      </c>
      <c r="G134" s="6">
        <v>33229</v>
      </c>
      <c r="H134" t="s">
        <v>505</v>
      </c>
      <c r="I134" s="59">
        <v>1990</v>
      </c>
      <c r="J134" s="1"/>
      <c r="K134" t="s">
        <v>360</v>
      </c>
      <c r="L134" t="s">
        <v>30</v>
      </c>
      <c r="M134" t="s">
        <v>30</v>
      </c>
      <c r="O134" s="8" t="s">
        <v>747</v>
      </c>
      <c r="P134">
        <v>0</v>
      </c>
      <c r="Q134">
        <v>1</v>
      </c>
      <c r="R134">
        <v>0</v>
      </c>
      <c r="S134">
        <v>0</v>
      </c>
      <c r="T134">
        <v>0</v>
      </c>
      <c r="U134">
        <f>Table4[[#This Row],[Report]]*$P$322+Table4[[#This Row],[Journals]]*$Q$322+Table4[[#This Row],[Databases]]*$R$322+Table4[[#This Row],[Websites]]*$S$322+Table4[[#This Row],[Newspaper]]*$T$322</f>
        <v>30</v>
      </c>
      <c r="V134">
        <f>SUM(Table4[[#This Row],[Report]:[Websites]])</f>
        <v>1</v>
      </c>
      <c r="W134" s="59"/>
      <c r="X134" s="59"/>
      <c r="Y134" s="59"/>
      <c r="Z134" s="59"/>
      <c r="AA134" s="59"/>
      <c r="AB134" s="59"/>
      <c r="AC134" s="59"/>
      <c r="AD134" s="59"/>
      <c r="AE134" s="59">
        <v>10000000</v>
      </c>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row>
    <row r="135" spans="1:71" x14ac:dyDescent="0.25">
      <c r="B135" t="s">
        <v>1311</v>
      </c>
      <c r="C135" t="s">
        <v>320</v>
      </c>
      <c r="D135" t="s">
        <v>573</v>
      </c>
      <c r="E135" t="s">
        <v>676</v>
      </c>
      <c r="F135" s="3">
        <v>32947</v>
      </c>
      <c r="G135" s="3">
        <v>32958</v>
      </c>
      <c r="H135" t="s">
        <v>503</v>
      </c>
      <c r="I135" s="59">
        <v>1990</v>
      </c>
      <c r="L135" t="s">
        <v>44</v>
      </c>
      <c r="M135" t="s">
        <v>44</v>
      </c>
      <c r="N135" t="s">
        <v>579</v>
      </c>
      <c r="O135" s="8" t="s">
        <v>956</v>
      </c>
      <c r="P135">
        <v>0</v>
      </c>
      <c r="Q135">
        <v>2</v>
      </c>
      <c r="R135">
        <v>0</v>
      </c>
      <c r="S135">
        <v>1</v>
      </c>
      <c r="T135">
        <v>4</v>
      </c>
      <c r="U135">
        <f>Table4[[#This Row],[Report]]*$P$322+Table4[[#This Row],[Journals]]*$Q$322+Table4[[#This Row],[Databases]]*$R$322+Table4[[#This Row],[Websites]]*$S$322+Table4[[#This Row],[Newspaper]]*$T$322</f>
        <v>74</v>
      </c>
      <c r="V135">
        <f>SUM(Table4[[#This Row],[Report]:[Websites]])</f>
        <v>3</v>
      </c>
      <c r="W135" s="59"/>
      <c r="X135" s="59"/>
      <c r="Y135" s="59"/>
      <c r="Z135" s="59"/>
      <c r="AA135" s="59"/>
      <c r="AB135" s="59"/>
      <c r="AC135" s="59"/>
      <c r="AD135" s="59"/>
      <c r="AE135" s="59">
        <v>15000000</v>
      </c>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row>
    <row r="136" spans="1:71" x14ac:dyDescent="0.25">
      <c r="B136" t="s">
        <v>1300</v>
      </c>
      <c r="C136" t="s">
        <v>487</v>
      </c>
      <c r="F136" s="10">
        <v>32911</v>
      </c>
      <c r="G136" s="3">
        <v>32911</v>
      </c>
      <c r="H136" t="s">
        <v>506</v>
      </c>
      <c r="I136" s="59">
        <v>1990</v>
      </c>
      <c r="K136" t="s">
        <v>379</v>
      </c>
      <c r="L136" t="s">
        <v>36</v>
      </c>
      <c r="M136" t="s">
        <v>36</v>
      </c>
      <c r="N136" t="s">
        <v>579</v>
      </c>
      <c r="O136" s="8" t="s">
        <v>429</v>
      </c>
      <c r="P136">
        <v>0</v>
      </c>
      <c r="Q136">
        <v>0</v>
      </c>
      <c r="R136">
        <v>1</v>
      </c>
      <c r="S136">
        <v>1</v>
      </c>
      <c r="T136">
        <v>0</v>
      </c>
      <c r="U136">
        <f>Table4[[#This Row],[Report]]*$P$322+Table4[[#This Row],[Journals]]*$Q$322+Table4[[#This Row],[Databases]]*$R$322+Table4[[#This Row],[Websites]]*$S$322+Table4[[#This Row],[Newspaper]]*$T$322</f>
        <v>30</v>
      </c>
      <c r="V136">
        <f>SUM(Table4[[#This Row],[Report]:[Websites]])</f>
        <v>2</v>
      </c>
      <c r="W136" s="59"/>
      <c r="X136" s="59">
        <v>3000</v>
      </c>
      <c r="Y136" s="59">
        <v>10</v>
      </c>
      <c r="Z136" s="59">
        <v>2</v>
      </c>
      <c r="AA136" s="59"/>
      <c r="AB136" s="59"/>
      <c r="AC136" s="59"/>
      <c r="AD136" s="59">
        <v>9000000</v>
      </c>
      <c r="AE136" s="59">
        <v>12000000</v>
      </c>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row>
    <row r="137" spans="1:71" x14ac:dyDescent="0.25">
      <c r="B137" t="s">
        <v>1300</v>
      </c>
      <c r="C137" t="s">
        <v>487</v>
      </c>
      <c r="F137" s="3">
        <v>33086</v>
      </c>
      <c r="G137" s="3">
        <v>33088</v>
      </c>
      <c r="H137" t="s">
        <v>513</v>
      </c>
      <c r="I137" s="59">
        <v>1990</v>
      </c>
      <c r="K137" t="s">
        <v>384</v>
      </c>
      <c r="L137" t="s">
        <v>36</v>
      </c>
      <c r="M137" t="s">
        <v>36</v>
      </c>
      <c r="N137" t="s">
        <v>579</v>
      </c>
      <c r="O137" s="8" t="s">
        <v>429</v>
      </c>
      <c r="P137">
        <v>0</v>
      </c>
      <c r="Q137">
        <v>0</v>
      </c>
      <c r="R137">
        <v>1</v>
      </c>
      <c r="S137">
        <v>1</v>
      </c>
      <c r="T137">
        <v>0</v>
      </c>
      <c r="U137">
        <f>Table4[[#This Row],[Report]]*$P$322+Table4[[#This Row],[Journals]]*$Q$322+Table4[[#This Row],[Databases]]*$R$322+Table4[[#This Row],[Websites]]*$S$322+Table4[[#This Row],[Newspaper]]*$T$322</f>
        <v>30</v>
      </c>
      <c r="V137">
        <f>SUM(Table4[[#This Row],[Report]:[Websites]])</f>
        <v>2</v>
      </c>
      <c r="W137" s="59"/>
      <c r="X137" s="59">
        <v>10000</v>
      </c>
      <c r="Y137" s="59">
        <v>20</v>
      </c>
      <c r="Z137" s="59">
        <v>10</v>
      </c>
      <c r="AA137" s="59"/>
      <c r="AB137" s="59"/>
      <c r="AC137" s="59">
        <v>2</v>
      </c>
      <c r="AD137" s="59">
        <v>12000000</v>
      </c>
      <c r="AE137" s="59">
        <v>15000000</v>
      </c>
      <c r="AF137" s="59">
        <v>1500</v>
      </c>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row>
    <row r="138" spans="1:71" x14ac:dyDescent="0.25">
      <c r="A138">
        <v>434</v>
      </c>
      <c r="B138" t="s">
        <v>1300</v>
      </c>
      <c r="C138" t="s">
        <v>320</v>
      </c>
      <c r="D138" t="s">
        <v>207</v>
      </c>
      <c r="E138" t="s">
        <v>208</v>
      </c>
      <c r="F138" s="3">
        <v>32907</v>
      </c>
      <c r="G138" s="3">
        <v>32911</v>
      </c>
      <c r="H138" t="s">
        <v>506</v>
      </c>
      <c r="I138" s="59">
        <v>1990</v>
      </c>
      <c r="K138" t="s">
        <v>467</v>
      </c>
      <c r="L138" t="s">
        <v>468</v>
      </c>
      <c r="M138" t="s">
        <v>44</v>
      </c>
      <c r="N138" t="s">
        <v>36</v>
      </c>
      <c r="O138" s="8" t="s">
        <v>983</v>
      </c>
      <c r="P138" s="8">
        <v>1</v>
      </c>
      <c r="Q138" s="8">
        <v>0</v>
      </c>
      <c r="R138" s="8">
        <v>2</v>
      </c>
      <c r="S138" s="8">
        <v>1</v>
      </c>
      <c r="T138" s="8">
        <v>5</v>
      </c>
      <c r="U138" s="8">
        <f>Table4[[#This Row],[Report]]*$P$322+Table4[[#This Row],[Journals]]*$Q$322+Table4[[#This Row],[Databases]]*$R$322+Table4[[#This Row],[Websites]]*$S$322+Table4[[#This Row],[Newspaper]]*$T$322</f>
        <v>95</v>
      </c>
      <c r="V138" s="8">
        <f>SUM(Table4[[#This Row],[Report]:[Websites]])</f>
        <v>4</v>
      </c>
      <c r="W138" s="59"/>
      <c r="X138" s="59"/>
      <c r="Y138" s="59"/>
      <c r="Z138" s="59"/>
      <c r="AA138" s="59"/>
      <c r="AB138" s="59"/>
      <c r="AC138" s="59">
        <v>6</v>
      </c>
      <c r="AD138" s="59">
        <v>33000000</v>
      </c>
      <c r="AE138" s="59">
        <v>36000000</v>
      </c>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row>
    <row r="139" spans="1:71" x14ac:dyDescent="0.25">
      <c r="B139" t="s">
        <v>1300</v>
      </c>
      <c r="C139" t="s">
        <v>487</v>
      </c>
      <c r="D139" t="s">
        <v>452</v>
      </c>
      <c r="F139" s="3">
        <v>32907</v>
      </c>
      <c r="G139" s="3">
        <v>32907</v>
      </c>
      <c r="H139" t="s">
        <v>506</v>
      </c>
      <c r="I139" s="59">
        <v>1990</v>
      </c>
      <c r="K139" t="s">
        <v>384</v>
      </c>
      <c r="L139" t="s">
        <v>36</v>
      </c>
      <c r="M139" t="s">
        <v>36</v>
      </c>
      <c r="N139" t="s">
        <v>579</v>
      </c>
      <c r="O139" s="8" t="s">
        <v>1030</v>
      </c>
      <c r="P139">
        <v>1</v>
      </c>
      <c r="Q139">
        <v>1</v>
      </c>
      <c r="R139">
        <v>1</v>
      </c>
      <c r="S139">
        <v>1</v>
      </c>
      <c r="T139">
        <v>2</v>
      </c>
      <c r="U139">
        <f>Table4[[#This Row],[Report]]*$P$322+Table4[[#This Row],[Journals]]*$Q$322+Table4[[#This Row],[Databases]]*$R$322+Table4[[#This Row],[Websites]]*$S$322+Table4[[#This Row],[Newspaper]]*$T$322</f>
        <v>102</v>
      </c>
      <c r="V139">
        <f>SUM(Table4[[#This Row],[Report]:[Websites]])</f>
        <v>4</v>
      </c>
      <c r="W139" s="59"/>
      <c r="X139" s="59">
        <v>5000</v>
      </c>
      <c r="Y139" s="59">
        <v>20</v>
      </c>
      <c r="Z139" s="59">
        <v>5</v>
      </c>
      <c r="AA139" s="59"/>
      <c r="AB139" s="59"/>
      <c r="AC139" s="59"/>
      <c r="AD139" s="59">
        <v>10000000</v>
      </c>
      <c r="AE139" s="59">
        <v>30000000</v>
      </c>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row>
    <row r="140" spans="1:71" x14ac:dyDescent="0.25">
      <c r="B140" t="s">
        <v>1298</v>
      </c>
      <c r="C140" t="s">
        <v>320</v>
      </c>
      <c r="D140" t="s">
        <v>447</v>
      </c>
      <c r="E140" t="s">
        <v>675</v>
      </c>
      <c r="F140" s="3">
        <v>33225</v>
      </c>
      <c r="G140" s="6">
        <v>33234</v>
      </c>
      <c r="H140" t="s">
        <v>505</v>
      </c>
      <c r="I140" s="59">
        <v>1990</v>
      </c>
      <c r="J140" t="s">
        <v>403</v>
      </c>
      <c r="K140" t="s">
        <v>378</v>
      </c>
      <c r="L140" t="s">
        <v>44</v>
      </c>
      <c r="M140" t="s">
        <v>44</v>
      </c>
      <c r="N140" t="s">
        <v>579</v>
      </c>
      <c r="O140" s="28" t="s">
        <v>1200</v>
      </c>
      <c r="P140">
        <v>0</v>
      </c>
      <c r="Q140">
        <v>0</v>
      </c>
      <c r="R140">
        <v>2</v>
      </c>
      <c r="S140">
        <v>1</v>
      </c>
      <c r="T140">
        <v>13</v>
      </c>
      <c r="U140">
        <f>Table4[[#This Row],[Report]]*$P$322+Table4[[#This Row],[Journals]]*$Q$322+Table4[[#This Row],[Databases]]*$R$322+Table4[[#This Row],[Websites]]*$S$322+Table4[[#This Row],[Newspaper]]*$T$322</f>
        <v>63</v>
      </c>
      <c r="V140">
        <f>SUM(Table4[[#This Row],[Report]:[Websites]])</f>
        <v>3</v>
      </c>
      <c r="W140" s="59"/>
      <c r="X140" s="59"/>
      <c r="Y140" s="59"/>
      <c r="Z140" s="59"/>
      <c r="AA140" s="59"/>
      <c r="AB140" s="59"/>
      <c r="AC140" s="59">
        <v>6</v>
      </c>
      <c r="AD140" s="59">
        <v>62000000</v>
      </c>
      <c r="AE140" s="59">
        <v>155600000</v>
      </c>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v>40</v>
      </c>
      <c r="BC140" s="59"/>
      <c r="BD140" s="59">
        <v>2</v>
      </c>
      <c r="BE140" s="59"/>
      <c r="BF140" s="59"/>
      <c r="BG140" s="59"/>
      <c r="BH140" s="59"/>
      <c r="BI140" s="59"/>
      <c r="BJ140" s="59"/>
      <c r="BK140" s="59"/>
      <c r="BL140" s="59"/>
      <c r="BM140" s="59"/>
      <c r="BN140" s="59"/>
      <c r="BO140" s="59"/>
      <c r="BP140" s="59"/>
      <c r="BQ140" s="59"/>
      <c r="BR140" s="59"/>
      <c r="BS140" s="59"/>
    </row>
    <row r="141" spans="1:71" x14ac:dyDescent="0.25">
      <c r="A141">
        <v>122</v>
      </c>
      <c r="B141" t="s">
        <v>1300</v>
      </c>
      <c r="C141" t="s">
        <v>451</v>
      </c>
      <c r="D141" t="s">
        <v>81</v>
      </c>
      <c r="E141" t="s">
        <v>571</v>
      </c>
      <c r="F141" s="10">
        <v>33230</v>
      </c>
      <c r="G141" s="10">
        <v>33245</v>
      </c>
      <c r="H141" t="s">
        <v>502</v>
      </c>
      <c r="I141" s="59">
        <v>1991</v>
      </c>
      <c r="K141" t="s">
        <v>347</v>
      </c>
      <c r="L141" t="s">
        <v>459</v>
      </c>
      <c r="M141" t="s">
        <v>44</v>
      </c>
      <c r="N141" t="s">
        <v>116</v>
      </c>
      <c r="O141" s="28" t="s">
        <v>985</v>
      </c>
      <c r="P141">
        <v>1</v>
      </c>
      <c r="Q141">
        <v>0</v>
      </c>
      <c r="R141">
        <v>3</v>
      </c>
      <c r="S141">
        <v>1</v>
      </c>
      <c r="T141">
        <v>9</v>
      </c>
      <c r="U141">
        <f>Table4[[#This Row],[Report]]*$P$322+Table4[[#This Row],[Journals]]*$Q$322+Table4[[#This Row],[Databases]]*$R$322+Table4[[#This Row],[Websites]]*$S$322+Table4[[#This Row],[Newspaper]]*$T$322</f>
        <v>119</v>
      </c>
      <c r="V141">
        <f>SUM(Table4[[#This Row],[Report]:[Websites]])</f>
        <v>5</v>
      </c>
      <c r="W141" s="59"/>
      <c r="X141" s="59">
        <v>30000</v>
      </c>
      <c r="Y141" s="59">
        <v>200</v>
      </c>
      <c r="Z141" s="59">
        <v>35</v>
      </c>
      <c r="AA141" s="59"/>
      <c r="AB141" s="59"/>
      <c r="AC141" s="59">
        <v>6</v>
      </c>
      <c r="AD141" s="59">
        <v>32000000</v>
      </c>
      <c r="AE141" s="59">
        <v>100000000</v>
      </c>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v>50</v>
      </c>
      <c r="BE141" s="59"/>
      <c r="BF141" s="59"/>
      <c r="BG141" s="59"/>
      <c r="BH141" s="59"/>
      <c r="BI141" s="59"/>
      <c r="BJ141" s="59"/>
      <c r="BK141" s="59"/>
      <c r="BL141" s="59"/>
      <c r="BM141" s="59"/>
      <c r="BN141" s="59"/>
      <c r="BO141" s="59"/>
      <c r="BP141" s="59"/>
      <c r="BQ141" s="59"/>
      <c r="BR141" s="59" t="s">
        <v>753</v>
      </c>
      <c r="BS141" s="59"/>
    </row>
    <row r="142" spans="1:71" x14ac:dyDescent="0.25">
      <c r="A142">
        <v>91</v>
      </c>
      <c r="B142" t="s">
        <v>1300</v>
      </c>
      <c r="C142" t="s">
        <v>451</v>
      </c>
      <c r="D142" t="s">
        <v>574</v>
      </c>
      <c r="E142" t="s">
        <v>704</v>
      </c>
      <c r="F142" s="10">
        <v>33276</v>
      </c>
      <c r="G142" s="10">
        <v>33279</v>
      </c>
      <c r="H142" t="s">
        <v>506</v>
      </c>
      <c r="I142" s="59">
        <v>1991</v>
      </c>
      <c r="K142" t="s">
        <v>531</v>
      </c>
      <c r="L142" t="s">
        <v>44</v>
      </c>
      <c r="M142" t="s">
        <v>44</v>
      </c>
      <c r="N142" t="s">
        <v>579</v>
      </c>
      <c r="O142" s="8" t="s">
        <v>986</v>
      </c>
      <c r="P142">
        <v>1</v>
      </c>
      <c r="Q142">
        <v>0</v>
      </c>
      <c r="R142">
        <v>1</v>
      </c>
      <c r="S142">
        <v>1</v>
      </c>
      <c r="T142">
        <v>6</v>
      </c>
      <c r="U142">
        <f>Table4[[#This Row],[Report]]*$P$322+Table4[[#This Row],[Journals]]*$Q$322+Table4[[#This Row],[Databases]]*$R$322+Table4[[#This Row],[Websites]]*$S$322+Table4[[#This Row],[Newspaper]]*$T$322</f>
        <v>76</v>
      </c>
      <c r="V142">
        <f>SUM(Table4[[#This Row],[Report]:[Websites]])</f>
        <v>3</v>
      </c>
      <c r="W142" s="59">
        <v>150</v>
      </c>
      <c r="X142" s="59"/>
      <c r="Y142" s="59"/>
      <c r="Z142" s="59"/>
      <c r="AA142" s="59"/>
      <c r="AB142" s="59"/>
      <c r="AC142" s="59">
        <v>3</v>
      </c>
      <c r="AD142" s="59">
        <v>10000000</v>
      </c>
      <c r="AE142" s="59">
        <v>80000000</v>
      </c>
      <c r="AF142" s="59"/>
      <c r="AG142" s="59"/>
      <c r="AH142" s="59"/>
      <c r="AI142" s="59"/>
      <c r="AJ142" s="59"/>
      <c r="AK142" s="59"/>
      <c r="AL142" s="59"/>
      <c r="AM142" s="59"/>
      <c r="AN142" s="60"/>
      <c r="AO142" s="60"/>
      <c r="AP142" s="59"/>
      <c r="AQ142" s="59"/>
      <c r="AR142" s="59"/>
      <c r="AS142" s="59"/>
      <c r="AT142" s="59"/>
      <c r="AU142" s="59"/>
      <c r="AV142" s="59"/>
      <c r="AW142" s="59"/>
      <c r="AX142" s="59"/>
      <c r="AY142" s="59"/>
      <c r="AZ142" s="59"/>
      <c r="BA142" s="59"/>
      <c r="BB142" s="59"/>
      <c r="BC142" s="59"/>
      <c r="BD142" s="59">
        <v>5</v>
      </c>
      <c r="BE142" s="59"/>
      <c r="BF142" s="59"/>
      <c r="BG142" s="59"/>
      <c r="BH142" s="59"/>
      <c r="BI142" s="59"/>
      <c r="BJ142" s="59"/>
      <c r="BK142" s="59"/>
      <c r="BL142" s="59"/>
      <c r="BM142" s="59"/>
      <c r="BN142" s="59"/>
      <c r="BO142" s="59"/>
      <c r="BP142" s="59"/>
      <c r="BQ142" s="59"/>
      <c r="BR142" s="59"/>
      <c r="BS142" s="59"/>
    </row>
    <row r="143" spans="1:71" x14ac:dyDescent="0.25">
      <c r="A143">
        <v>340</v>
      </c>
      <c r="B143" t="s">
        <v>1300</v>
      </c>
      <c r="C143" t="s">
        <v>487</v>
      </c>
      <c r="D143" t="s">
        <v>163</v>
      </c>
      <c r="E143" t="s">
        <v>164</v>
      </c>
      <c r="F143" s="10">
        <v>33259</v>
      </c>
      <c r="G143" s="10">
        <v>33259</v>
      </c>
      <c r="H143" t="s">
        <v>502</v>
      </c>
      <c r="I143" s="59">
        <v>1991</v>
      </c>
      <c r="K143" t="s">
        <v>384</v>
      </c>
      <c r="L143" t="s">
        <v>36</v>
      </c>
      <c r="M143" t="s">
        <v>36</v>
      </c>
      <c r="N143" t="s">
        <v>579</v>
      </c>
      <c r="O143" s="8" t="s">
        <v>1108</v>
      </c>
      <c r="P143">
        <v>1</v>
      </c>
      <c r="Q143">
        <v>2</v>
      </c>
      <c r="R143">
        <v>2</v>
      </c>
      <c r="S143">
        <v>0</v>
      </c>
      <c r="T143">
        <v>0</v>
      </c>
      <c r="U143">
        <f>Table4[[#This Row],[Report]]*$P$322+Table4[[#This Row],[Journals]]*$Q$322+Table4[[#This Row],[Databases]]*$R$322+Table4[[#This Row],[Websites]]*$S$322+Table4[[#This Row],[Newspaper]]*$T$322</f>
        <v>140</v>
      </c>
      <c r="V143">
        <f>SUM(Table4[[#This Row],[Report]:[Websites]])</f>
        <v>5</v>
      </c>
      <c r="W143" s="59"/>
      <c r="X143" s="59"/>
      <c r="Y143" s="59"/>
      <c r="Z143" s="59">
        <v>100</v>
      </c>
      <c r="AA143" s="59"/>
      <c r="AB143" s="59"/>
      <c r="AC143" s="59">
        <v>1</v>
      </c>
      <c r="AD143" s="59">
        <v>290000000</v>
      </c>
      <c r="AE143" s="59">
        <v>871000000</v>
      </c>
      <c r="AF143" s="59">
        <v>12000</v>
      </c>
      <c r="AG143" s="59"/>
      <c r="AH143" s="59"/>
      <c r="AI143" s="59"/>
      <c r="AJ143" s="59"/>
      <c r="AK143" s="59"/>
      <c r="AL143" s="60"/>
      <c r="AM143" s="60"/>
      <c r="AN143" s="60"/>
      <c r="AO143" s="60"/>
      <c r="AP143" s="59"/>
      <c r="AQ143" s="59"/>
      <c r="AR143" s="59"/>
      <c r="AS143" s="59"/>
      <c r="AT143" s="59"/>
      <c r="AU143" s="59"/>
      <c r="AV143" s="59"/>
      <c r="AW143" s="59"/>
      <c r="AX143" s="59">
        <v>1000</v>
      </c>
      <c r="AY143" s="59"/>
      <c r="AZ143" s="59"/>
      <c r="BA143" s="59"/>
      <c r="BB143" s="59">
        <v>10000</v>
      </c>
      <c r="BC143" s="59"/>
      <c r="BD143" s="59">
        <v>20</v>
      </c>
      <c r="BE143" s="59"/>
      <c r="BF143" s="59"/>
      <c r="BG143" s="59"/>
      <c r="BH143" s="59"/>
      <c r="BI143" s="59"/>
      <c r="BJ143" s="59"/>
      <c r="BK143" s="59"/>
      <c r="BL143" s="59"/>
      <c r="BM143" s="59"/>
      <c r="BN143" s="59"/>
      <c r="BO143" s="59"/>
      <c r="BP143" s="59"/>
      <c r="BQ143" s="59"/>
      <c r="BR143" s="59"/>
      <c r="BS143" s="59"/>
    </row>
    <row r="144" spans="1:71" x14ac:dyDescent="0.25">
      <c r="B144" t="s">
        <v>1300</v>
      </c>
      <c r="C144" t="s">
        <v>430</v>
      </c>
      <c r="F144" s="10">
        <v>33234</v>
      </c>
      <c r="G144" s="10">
        <v>33248</v>
      </c>
      <c r="H144" t="s">
        <v>502</v>
      </c>
      <c r="I144" s="59">
        <v>1991</v>
      </c>
      <c r="K144" t="s">
        <v>481</v>
      </c>
      <c r="L144" t="s">
        <v>30</v>
      </c>
      <c r="M144" t="s">
        <v>30</v>
      </c>
      <c r="N144" t="s">
        <v>579</v>
      </c>
      <c r="O144" s="8" t="s">
        <v>701</v>
      </c>
      <c r="P144">
        <v>1</v>
      </c>
      <c r="Q144">
        <v>0</v>
      </c>
      <c r="R144">
        <v>1</v>
      </c>
      <c r="S144">
        <v>0</v>
      </c>
      <c r="T144">
        <v>1</v>
      </c>
      <c r="U144">
        <f>Table4[[#This Row],[Report]]*$P$322+Table4[[#This Row],[Journals]]*$Q$322+Table4[[#This Row],[Databases]]*$R$322+Table4[[#This Row],[Websites]]*$S$322+Table4[[#This Row],[Newspaper]]*$T$322</f>
        <v>61</v>
      </c>
      <c r="V144">
        <f>SUM(Table4[[#This Row],[Report]:[Websites]])</f>
        <v>2</v>
      </c>
      <c r="W144" s="59"/>
      <c r="X144" s="59">
        <v>300</v>
      </c>
      <c r="Y144" s="59">
        <v>30</v>
      </c>
      <c r="Z144" s="59">
        <v>5</v>
      </c>
      <c r="AA144" s="59"/>
      <c r="AB144" s="59"/>
      <c r="AC144" s="59">
        <v>1</v>
      </c>
      <c r="AD144" s="59">
        <v>10000000</v>
      </c>
      <c r="AE144" s="59">
        <v>12000000</v>
      </c>
      <c r="AF144" s="59"/>
      <c r="AG144" s="59"/>
      <c r="AH144" s="59"/>
      <c r="AI144" s="59"/>
      <c r="AJ144" s="59"/>
      <c r="AK144" s="59"/>
      <c r="AL144" s="59"/>
      <c r="AM144" s="59"/>
      <c r="AN144" s="59"/>
      <c r="AO144" s="59"/>
      <c r="AP144" s="59"/>
      <c r="AQ144" s="59"/>
      <c r="AR144" s="59"/>
      <c r="AS144" s="59"/>
      <c r="AT144" s="59"/>
      <c r="AU144" s="59"/>
      <c r="AV144" s="59"/>
      <c r="AW144" s="59"/>
      <c r="AX144" s="59"/>
      <c r="AY144" s="59"/>
      <c r="AZ144" s="59">
        <v>166</v>
      </c>
      <c r="BA144" s="59"/>
      <c r="BB144" s="59"/>
      <c r="BC144" s="59"/>
      <c r="BD144" s="59"/>
      <c r="BE144" s="59"/>
      <c r="BF144" s="59"/>
      <c r="BG144" s="59"/>
      <c r="BH144" s="59"/>
      <c r="BI144" s="59"/>
      <c r="BJ144" s="59"/>
      <c r="BK144" s="59"/>
      <c r="BL144" s="59"/>
      <c r="BM144" s="59"/>
      <c r="BN144" s="59"/>
      <c r="BO144" s="59"/>
      <c r="BP144" s="59">
        <v>13500</v>
      </c>
      <c r="BQ144" s="59"/>
      <c r="BR144" s="59"/>
      <c r="BS144" s="59"/>
    </row>
    <row r="145" spans="1:71" x14ac:dyDescent="0.25">
      <c r="B145" t="s">
        <v>1300</v>
      </c>
      <c r="C145" t="s">
        <v>451</v>
      </c>
      <c r="F145" s="10">
        <v>33284</v>
      </c>
      <c r="G145" s="10">
        <v>33285</v>
      </c>
      <c r="H145" t="s">
        <v>506</v>
      </c>
      <c r="I145" s="59">
        <v>1991</v>
      </c>
      <c r="K145" t="s">
        <v>987</v>
      </c>
      <c r="L145" t="s">
        <v>606</v>
      </c>
      <c r="M145" t="s">
        <v>36</v>
      </c>
      <c r="N145" t="s">
        <v>44</v>
      </c>
      <c r="O145" s="8" t="s">
        <v>988</v>
      </c>
      <c r="P145">
        <v>0</v>
      </c>
      <c r="Q145">
        <v>0</v>
      </c>
      <c r="R145">
        <v>1</v>
      </c>
      <c r="S145">
        <v>1</v>
      </c>
      <c r="T145">
        <v>2</v>
      </c>
      <c r="U145">
        <f>Table4[[#This Row],[Report]]*$P$322+Table4[[#This Row],[Journals]]*$Q$322+Table4[[#This Row],[Databases]]*$R$322+Table4[[#This Row],[Websites]]*$S$322+Table4[[#This Row],[Newspaper]]*$T$322</f>
        <v>32</v>
      </c>
      <c r="V145">
        <f>SUM(Table4[[#This Row],[Report]:[Websites]])</f>
        <v>2</v>
      </c>
      <c r="W145" s="59"/>
      <c r="X145" s="59">
        <v>5000</v>
      </c>
      <c r="Y145" s="59">
        <v>150</v>
      </c>
      <c r="Z145" s="59">
        <v>10</v>
      </c>
      <c r="AA145" s="59"/>
      <c r="AB145" s="59"/>
      <c r="AC145" s="59"/>
      <c r="AD145" s="59">
        <v>15000000</v>
      </c>
      <c r="AE145" s="59">
        <v>2000000</v>
      </c>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row>
    <row r="146" spans="1:71" x14ac:dyDescent="0.25">
      <c r="A146">
        <v>608</v>
      </c>
      <c r="B146" t="s">
        <v>1310</v>
      </c>
      <c r="C146" t="s">
        <v>487</v>
      </c>
      <c r="D146" t="s">
        <v>290</v>
      </c>
      <c r="E146" t="s">
        <v>291</v>
      </c>
      <c r="F146" s="10">
        <v>33260</v>
      </c>
      <c r="G146" s="10">
        <v>33260</v>
      </c>
      <c r="H146" t="s">
        <v>502</v>
      </c>
      <c r="I146" s="59">
        <v>1991</v>
      </c>
      <c r="K146" t="s">
        <v>341</v>
      </c>
      <c r="L146" t="s">
        <v>45</v>
      </c>
      <c r="M146" t="s">
        <v>45</v>
      </c>
      <c r="N146" t="s">
        <v>579</v>
      </c>
      <c r="O146" s="8" t="s">
        <v>960</v>
      </c>
      <c r="P146">
        <v>0</v>
      </c>
      <c r="Q146">
        <v>1</v>
      </c>
      <c r="R146">
        <v>2</v>
      </c>
      <c r="S146">
        <v>0</v>
      </c>
      <c r="T146">
        <v>0</v>
      </c>
      <c r="U146">
        <f>Table4[[#This Row],[Report]]*$P$322+Table4[[#This Row],[Journals]]*$Q$322+Table4[[#This Row],[Databases]]*$R$322+Table4[[#This Row],[Websites]]*$S$322+Table4[[#This Row],[Newspaper]]*$T$322</f>
        <v>70</v>
      </c>
      <c r="V146">
        <f>SUM(Table4[[#This Row],[Report]:[Websites]])</f>
        <v>3</v>
      </c>
      <c r="W146" s="59"/>
      <c r="X146" s="59"/>
      <c r="Y146" s="59"/>
      <c r="Z146" s="59"/>
      <c r="AA146" s="59"/>
      <c r="AB146" s="59"/>
      <c r="AC146" s="59"/>
      <c r="AD146" s="59">
        <v>30000000</v>
      </c>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row>
    <row r="147" spans="1:71" x14ac:dyDescent="0.25">
      <c r="A147">
        <v>429</v>
      </c>
      <c r="B147" t="s">
        <v>1307</v>
      </c>
      <c r="C147" t="s">
        <v>487</v>
      </c>
      <c r="D147" t="s">
        <v>205</v>
      </c>
      <c r="E147" t="s">
        <v>206</v>
      </c>
      <c r="F147" s="10">
        <v>33262</v>
      </c>
      <c r="G147" s="10">
        <v>33262</v>
      </c>
      <c r="H147" t="s">
        <v>502</v>
      </c>
      <c r="I147" s="59">
        <v>1991</v>
      </c>
      <c r="K147" t="s">
        <v>348</v>
      </c>
      <c r="L147" t="s">
        <v>30</v>
      </c>
      <c r="M147" t="s">
        <v>30</v>
      </c>
      <c r="N147" t="s">
        <v>579</v>
      </c>
      <c r="O147" s="8" t="s">
        <v>958</v>
      </c>
      <c r="P147">
        <v>0</v>
      </c>
      <c r="Q147">
        <v>0</v>
      </c>
      <c r="R147">
        <v>2</v>
      </c>
      <c r="S147">
        <v>1</v>
      </c>
      <c r="T147">
        <v>0</v>
      </c>
      <c r="U147">
        <f>Table4[[#This Row],[Report]]*$P$322+Table4[[#This Row],[Journals]]*$Q$322+Table4[[#This Row],[Databases]]*$R$322+Table4[[#This Row],[Websites]]*$S$322+Table4[[#This Row],[Newspaper]]*$T$322</f>
        <v>50</v>
      </c>
      <c r="V147">
        <f>SUM(Table4[[#This Row],[Report]:[Websites]])</f>
        <v>3</v>
      </c>
      <c r="W147" s="59"/>
      <c r="X147" s="59"/>
      <c r="Y147" s="59"/>
      <c r="Z147" s="59"/>
      <c r="AA147" s="59"/>
      <c r="AB147" s="59"/>
      <c r="AC147" s="59"/>
      <c r="AD147" s="59">
        <v>12000000</v>
      </c>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row>
    <row r="148" spans="1:71" x14ac:dyDescent="0.25">
      <c r="A148">
        <v>265</v>
      </c>
      <c r="B148" t="s">
        <v>1307</v>
      </c>
      <c r="C148" t="s">
        <v>451</v>
      </c>
      <c r="D148" t="s">
        <v>133</v>
      </c>
      <c r="E148" t="s">
        <v>134</v>
      </c>
      <c r="F148" s="10">
        <v>33588</v>
      </c>
      <c r="G148" s="10">
        <v>33590</v>
      </c>
      <c r="H148" t="s">
        <v>505</v>
      </c>
      <c r="I148" s="59">
        <v>1991</v>
      </c>
      <c r="K148" t="s">
        <v>485</v>
      </c>
      <c r="L148" t="s">
        <v>30</v>
      </c>
      <c r="M148" t="s">
        <v>30</v>
      </c>
      <c r="N148" t="s">
        <v>579</v>
      </c>
      <c r="O148" s="8" t="s">
        <v>959</v>
      </c>
      <c r="P148">
        <v>1</v>
      </c>
      <c r="Q148">
        <v>0</v>
      </c>
      <c r="R148">
        <v>1</v>
      </c>
      <c r="S148">
        <v>1</v>
      </c>
      <c r="T148">
        <v>0</v>
      </c>
      <c r="U148">
        <f>Table4[[#This Row],[Report]]*$P$322+Table4[[#This Row],[Journals]]*$Q$322+Table4[[#This Row],[Databases]]*$R$322+Table4[[#This Row],[Websites]]*$S$322+Table4[[#This Row],[Newspaper]]*$T$322</f>
        <v>70</v>
      </c>
      <c r="V148">
        <f>SUM(Table4[[#This Row],[Report]:[Websites]])</f>
        <v>3</v>
      </c>
      <c r="W148" s="59"/>
      <c r="X148" s="59">
        <v>20000</v>
      </c>
      <c r="Y148" s="59">
        <v>220</v>
      </c>
      <c r="Z148" s="59">
        <v>5</v>
      </c>
      <c r="AA148" s="59"/>
      <c r="AB148" s="59"/>
      <c r="AC148" s="59"/>
      <c r="AD148" s="59">
        <v>24000000</v>
      </c>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row>
    <row r="149" spans="1:71" x14ac:dyDescent="0.25">
      <c r="B149" t="s">
        <v>1300</v>
      </c>
      <c r="C149" t="s">
        <v>320</v>
      </c>
      <c r="D149" t="s">
        <v>575</v>
      </c>
      <c r="E149" t="s">
        <v>576</v>
      </c>
      <c r="F149" s="10">
        <v>33667</v>
      </c>
      <c r="G149" s="10">
        <v>33680</v>
      </c>
      <c r="H149" t="s">
        <v>503</v>
      </c>
      <c r="I149" s="59">
        <v>1992</v>
      </c>
      <c r="K149" t="s">
        <v>754</v>
      </c>
      <c r="L149" t="s">
        <v>44</v>
      </c>
      <c r="M149" t="s">
        <v>44</v>
      </c>
      <c r="N149" t="s">
        <v>579</v>
      </c>
      <c r="O149" s="8" t="s">
        <v>577</v>
      </c>
      <c r="P149">
        <v>0</v>
      </c>
      <c r="Q149">
        <v>0</v>
      </c>
      <c r="R149">
        <v>0</v>
      </c>
      <c r="S149">
        <v>2</v>
      </c>
      <c r="T149">
        <v>3</v>
      </c>
      <c r="U149">
        <f>Table4[[#This Row],[Report]]*$P$322+Table4[[#This Row],[Journals]]*$Q$322+Table4[[#This Row],[Databases]]*$R$322+Table4[[#This Row],[Websites]]*$S$322+Table4[[#This Row],[Newspaper]]*$T$322</f>
        <v>23</v>
      </c>
      <c r="V149">
        <f>SUM(Table4[[#This Row],[Report]:[Websites]])</f>
        <v>2</v>
      </c>
      <c r="W149" s="59"/>
      <c r="X149" s="59"/>
      <c r="Y149" s="59"/>
      <c r="Z149" s="59"/>
      <c r="AA149" s="59"/>
      <c r="AB149" s="59"/>
      <c r="AC149" s="59"/>
      <c r="AD149" s="59">
        <v>2500000</v>
      </c>
      <c r="AE149" s="59">
        <v>10000000</v>
      </c>
      <c r="AF149" s="59"/>
      <c r="AG149" s="59"/>
      <c r="AH149" s="59"/>
      <c r="AI149" s="59"/>
      <c r="AJ149" s="59"/>
      <c r="AK149" s="59"/>
      <c r="AL149" s="59"/>
      <c r="AM149" s="59"/>
      <c r="AN149" s="59">
        <v>20</v>
      </c>
      <c r="AO149" s="59"/>
      <c r="AP149" s="59"/>
      <c r="AQ149" s="59"/>
      <c r="AR149" s="59"/>
      <c r="AS149" s="59"/>
      <c r="AT149" s="59"/>
      <c r="AU149" s="59"/>
      <c r="AV149" s="59"/>
      <c r="AW149" s="59"/>
      <c r="AX149" s="59"/>
      <c r="AY149" s="59"/>
      <c r="AZ149" s="59"/>
      <c r="BA149" s="59"/>
      <c r="BB149" s="59"/>
      <c r="BC149" s="59"/>
      <c r="BD149" s="59"/>
      <c r="BE149" s="59"/>
      <c r="BF149" s="59">
        <v>200</v>
      </c>
      <c r="BG149" s="59"/>
      <c r="BH149" s="59"/>
      <c r="BI149" s="59"/>
      <c r="BJ149" s="59"/>
      <c r="BK149" s="59"/>
      <c r="BL149" s="59"/>
      <c r="BM149" s="59"/>
      <c r="BN149" s="59"/>
      <c r="BO149" s="59"/>
      <c r="BP149" s="59"/>
      <c r="BQ149" s="59"/>
      <c r="BR149" s="59"/>
      <c r="BS149" s="59"/>
    </row>
    <row r="150" spans="1:71" x14ac:dyDescent="0.25">
      <c r="A150">
        <v>195</v>
      </c>
      <c r="B150" t="s">
        <v>1300</v>
      </c>
      <c r="C150" t="s">
        <v>430</v>
      </c>
      <c r="D150" t="s">
        <v>107</v>
      </c>
      <c r="E150" t="s">
        <v>108</v>
      </c>
      <c r="F150" s="10">
        <v>33527</v>
      </c>
      <c r="G150" s="10">
        <v>33634</v>
      </c>
      <c r="H150" t="s">
        <v>502</v>
      </c>
      <c r="I150" s="59">
        <v>1992</v>
      </c>
      <c r="K150" t="s">
        <v>349</v>
      </c>
      <c r="L150" t="s">
        <v>36</v>
      </c>
      <c r="M150" t="s">
        <v>36</v>
      </c>
      <c r="N150" t="s">
        <v>579</v>
      </c>
      <c r="O150" s="8" t="s">
        <v>763</v>
      </c>
      <c r="P150">
        <v>0</v>
      </c>
      <c r="Q150">
        <v>0</v>
      </c>
      <c r="R150">
        <v>2</v>
      </c>
      <c r="S150">
        <v>0</v>
      </c>
      <c r="T150">
        <v>0</v>
      </c>
      <c r="U150">
        <f>Table4[[#This Row],[Report]]*$P$322+Table4[[#This Row],[Journals]]*$Q$322+Table4[[#This Row],[Databases]]*$R$322+Table4[[#This Row],[Websites]]*$S$322+Table4[[#This Row],[Newspaper]]*$T$322</f>
        <v>40</v>
      </c>
      <c r="V150">
        <f>SUM(Table4[[#This Row],[Report]:[Websites]])</f>
        <v>2</v>
      </c>
      <c r="W150" s="59"/>
      <c r="X150" s="59">
        <v>10000</v>
      </c>
      <c r="Y150" s="59">
        <v>100</v>
      </c>
      <c r="Z150" s="59">
        <v>5</v>
      </c>
      <c r="AA150" s="59"/>
      <c r="AB150" s="59"/>
      <c r="AC150" s="59">
        <v>2</v>
      </c>
      <c r="AD150" s="59">
        <v>12000000</v>
      </c>
      <c r="AE150" s="59">
        <v>12000000</v>
      </c>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v>14</v>
      </c>
      <c r="BE150" s="59"/>
      <c r="BF150" s="59"/>
      <c r="BG150" s="59"/>
      <c r="BH150" s="59"/>
      <c r="BI150" s="59"/>
      <c r="BJ150" s="59"/>
      <c r="BK150" s="59"/>
      <c r="BL150" s="59"/>
      <c r="BM150" s="59"/>
      <c r="BN150" s="59"/>
      <c r="BO150" s="59"/>
      <c r="BP150" s="59"/>
      <c r="BQ150" s="59"/>
      <c r="BR150" s="59"/>
      <c r="BS150" s="59"/>
    </row>
    <row r="151" spans="1:71" x14ac:dyDescent="0.25">
      <c r="B151" t="s">
        <v>1311</v>
      </c>
      <c r="C151" t="s">
        <v>451</v>
      </c>
      <c r="E151" t="s">
        <v>761</v>
      </c>
      <c r="F151" s="10">
        <v>33893</v>
      </c>
      <c r="G151" s="10">
        <v>33897</v>
      </c>
      <c r="H151" t="s">
        <v>508</v>
      </c>
      <c r="I151" s="59">
        <v>1992</v>
      </c>
      <c r="K151" t="s">
        <v>760</v>
      </c>
      <c r="L151" t="s">
        <v>759</v>
      </c>
      <c r="M151" t="s">
        <v>30</v>
      </c>
      <c r="N151" t="s">
        <v>36</v>
      </c>
      <c r="O151" t="s">
        <v>1314</v>
      </c>
      <c r="P151">
        <v>0</v>
      </c>
      <c r="Q151">
        <v>0</v>
      </c>
      <c r="R151">
        <v>0</v>
      </c>
      <c r="S151">
        <v>1</v>
      </c>
      <c r="T151">
        <v>2</v>
      </c>
      <c r="U151">
        <f>Table4[[#This Row],[Report]]*$P$322+Table4[[#This Row],[Journals]]*$Q$322+Table4[[#This Row],[Databases]]*$R$322+Table4[[#This Row],[Websites]]*$S$322+Table4[[#This Row],[Newspaper]]*$T$322</f>
        <v>12</v>
      </c>
      <c r="V151">
        <f>SUM(Table4[[#This Row],[Report]:[Websites]])</f>
        <v>1</v>
      </c>
      <c r="W151" s="59">
        <v>400</v>
      </c>
      <c r="X151" s="59"/>
      <c r="Y151" s="59"/>
      <c r="Z151" s="59">
        <v>15</v>
      </c>
      <c r="AA151" s="59"/>
      <c r="AB151" s="59"/>
      <c r="AC151" s="67">
        <v>3</v>
      </c>
      <c r="AD151" s="59"/>
      <c r="AE151" s="59">
        <v>10000000</v>
      </c>
      <c r="AF151" s="59"/>
      <c r="AG151" s="59"/>
      <c r="AH151" s="59"/>
      <c r="AI151" s="59"/>
      <c r="AJ151" s="59"/>
      <c r="AK151" s="59"/>
      <c r="AL151" s="59">
        <v>180</v>
      </c>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v>500</v>
      </c>
      <c r="BQ151" s="59"/>
      <c r="BR151" s="59"/>
      <c r="BS151" s="59"/>
    </row>
    <row r="152" spans="1:71" x14ac:dyDescent="0.25">
      <c r="B152" t="s">
        <v>1310</v>
      </c>
      <c r="C152" t="s">
        <v>451</v>
      </c>
      <c r="D152" s="12" t="s">
        <v>770</v>
      </c>
      <c r="E152" t="s">
        <v>762</v>
      </c>
      <c r="F152" s="3">
        <v>33958</v>
      </c>
      <c r="G152" s="3">
        <v>33962</v>
      </c>
      <c r="H152" t="s">
        <v>505</v>
      </c>
      <c r="I152" s="59">
        <v>1992</v>
      </c>
      <c r="L152" t="s">
        <v>45</v>
      </c>
      <c r="M152" t="s">
        <v>45</v>
      </c>
      <c r="N152" t="s">
        <v>579</v>
      </c>
      <c r="O152" s="28" t="s">
        <v>541</v>
      </c>
      <c r="P152">
        <v>0</v>
      </c>
      <c r="Q152">
        <v>0</v>
      </c>
      <c r="R152">
        <v>0</v>
      </c>
      <c r="S152">
        <v>0</v>
      </c>
      <c r="T152">
        <v>4</v>
      </c>
      <c r="U152">
        <f>Table4[[#This Row],[Report]]*$P$322+Table4[[#This Row],[Journals]]*$Q$322+Table4[[#This Row],[Databases]]*$R$322+Table4[[#This Row],[Websites]]*$S$322+Table4[[#This Row],[Newspaper]]*$T$322</f>
        <v>4</v>
      </c>
      <c r="V152">
        <f>SUM(Table4[[#This Row],[Report]:[Websites]])</f>
        <v>0</v>
      </c>
      <c r="W152" s="59"/>
      <c r="X152" s="59"/>
      <c r="Y152" s="59"/>
      <c r="Z152" s="59"/>
      <c r="AA152" s="59"/>
      <c r="AB152" s="59"/>
      <c r="AC152" s="59">
        <v>1</v>
      </c>
      <c r="AD152" s="59">
        <v>700000000</v>
      </c>
      <c r="AE152" s="67">
        <v>1000000000</v>
      </c>
      <c r="AF152" s="59"/>
      <c r="AG152" s="59" t="s">
        <v>1313</v>
      </c>
      <c r="AH152" s="59"/>
      <c r="AI152" s="59"/>
      <c r="AJ152" s="59"/>
      <c r="AK152" s="59"/>
      <c r="AL152" s="59">
        <v>1200</v>
      </c>
      <c r="AM152" s="59"/>
      <c r="AN152" s="59"/>
      <c r="AO152" s="59"/>
      <c r="AP152" s="59"/>
      <c r="AQ152" s="59"/>
      <c r="AR152" s="59"/>
      <c r="AS152" s="59"/>
      <c r="AT152" s="59"/>
      <c r="AU152" s="59"/>
      <c r="AV152" s="59"/>
      <c r="AW152" s="59"/>
      <c r="AX152" s="59"/>
      <c r="AY152" s="59"/>
      <c r="AZ152" s="59"/>
      <c r="BA152" s="59"/>
      <c r="BB152" s="59">
        <v>150</v>
      </c>
      <c r="BC152" s="59"/>
      <c r="BD152" s="59"/>
      <c r="BE152" s="59"/>
      <c r="BF152" s="59"/>
      <c r="BG152" s="59"/>
      <c r="BH152" s="59"/>
      <c r="BI152" s="59"/>
      <c r="BJ152" s="59"/>
      <c r="BK152" s="59"/>
      <c r="BL152" s="59"/>
      <c r="BM152" s="59"/>
      <c r="BN152" s="59">
        <v>6000000</v>
      </c>
      <c r="BO152" s="59"/>
      <c r="BP152" s="59"/>
      <c r="BQ152" s="59"/>
      <c r="BR152" s="59"/>
      <c r="BS152" s="59"/>
    </row>
    <row r="153" spans="1:71" x14ac:dyDescent="0.25">
      <c r="A153">
        <v>452</v>
      </c>
      <c r="B153" t="s">
        <v>1305</v>
      </c>
      <c r="C153" t="s">
        <v>487</v>
      </c>
      <c r="D153" t="s">
        <v>448</v>
      </c>
      <c r="E153" t="s">
        <v>212</v>
      </c>
      <c r="F153" s="3">
        <v>33646</v>
      </c>
      <c r="G153" s="3">
        <v>33647</v>
      </c>
      <c r="H153" t="s">
        <v>506</v>
      </c>
      <c r="I153" s="59">
        <v>1992</v>
      </c>
      <c r="K153" t="s">
        <v>350</v>
      </c>
      <c r="L153" t="s">
        <v>36</v>
      </c>
      <c r="M153" t="s">
        <v>36</v>
      </c>
      <c r="N153" t="s">
        <v>579</v>
      </c>
      <c r="O153" s="8" t="s">
        <v>1109</v>
      </c>
      <c r="P153">
        <v>0</v>
      </c>
      <c r="Q153">
        <v>0</v>
      </c>
      <c r="R153">
        <v>3</v>
      </c>
      <c r="S153">
        <v>0</v>
      </c>
      <c r="T153">
        <v>0</v>
      </c>
      <c r="U153">
        <f>Table4[[#This Row],[Report]]*$P$322+Table4[[#This Row],[Journals]]*$Q$322+Table4[[#This Row],[Databases]]*$R$322+Table4[[#This Row],[Websites]]*$S$322+Table4[[#This Row],[Newspaper]]*$T$322</f>
        <v>60</v>
      </c>
      <c r="V153">
        <f>SUM(Table4[[#This Row],[Report]:[Websites]])</f>
        <v>3</v>
      </c>
      <c r="W153" s="59"/>
      <c r="X153" s="59"/>
      <c r="Y153" s="59"/>
      <c r="Z153" s="59">
        <v>1</v>
      </c>
      <c r="AA153" s="59"/>
      <c r="AB153" s="59"/>
      <c r="AC153" s="59"/>
      <c r="AD153" s="59">
        <v>118000000</v>
      </c>
      <c r="AE153" s="59"/>
      <c r="AF153" s="59"/>
      <c r="AG153" s="59"/>
      <c r="AH153" s="59"/>
      <c r="AI153" s="59"/>
      <c r="AJ153" s="59"/>
      <c r="AK153" s="59"/>
      <c r="AL153" s="59"/>
      <c r="AM153" s="59"/>
      <c r="AN153" s="59"/>
      <c r="AO153" s="59"/>
      <c r="AP153" s="59"/>
      <c r="AQ153" s="59"/>
      <c r="AR153" s="59"/>
      <c r="AS153" s="59"/>
      <c r="AT153" s="59">
        <v>7000</v>
      </c>
      <c r="AU153" s="59"/>
      <c r="AV153" s="59"/>
      <c r="AW153" s="59"/>
      <c r="AX153" s="59"/>
      <c r="AY153" s="59"/>
      <c r="AZ153" s="59"/>
      <c r="BA153" s="59"/>
      <c r="BB153" s="59">
        <v>3000</v>
      </c>
      <c r="BC153" s="59"/>
      <c r="BD153" s="59"/>
      <c r="BE153" s="59"/>
      <c r="BF153" s="59"/>
      <c r="BG153" s="59"/>
      <c r="BH153" s="59"/>
      <c r="BI153" s="59"/>
      <c r="BJ153" s="59"/>
      <c r="BK153" s="59"/>
      <c r="BL153" s="59"/>
      <c r="BM153" s="59"/>
      <c r="BN153" s="59"/>
      <c r="BO153" s="59"/>
      <c r="BP153" s="59"/>
      <c r="BQ153" s="59"/>
      <c r="BR153" s="59"/>
      <c r="BS153" s="59"/>
    </row>
    <row r="154" spans="1:71" x14ac:dyDescent="0.25">
      <c r="B154" t="s">
        <v>1311</v>
      </c>
      <c r="C154" t="s">
        <v>451</v>
      </c>
      <c r="E154" t="s">
        <v>757</v>
      </c>
      <c r="F154" s="10">
        <v>33644</v>
      </c>
      <c r="G154" s="10">
        <v>33649</v>
      </c>
      <c r="H154" t="s">
        <v>506</v>
      </c>
      <c r="I154" s="59">
        <v>1992</v>
      </c>
      <c r="K154" t="s">
        <v>758</v>
      </c>
      <c r="L154" t="s">
        <v>36</v>
      </c>
      <c r="M154" t="s">
        <v>36</v>
      </c>
      <c r="N154" t="s">
        <v>579</v>
      </c>
      <c r="O154" s="8" t="s">
        <v>544</v>
      </c>
      <c r="P154">
        <v>0</v>
      </c>
      <c r="Q154">
        <v>0</v>
      </c>
      <c r="R154">
        <v>0</v>
      </c>
      <c r="S154">
        <v>1</v>
      </c>
      <c r="T154">
        <v>2</v>
      </c>
      <c r="U154">
        <f>Table4[[#This Row],[Report]]*$P$322+Table4[[#This Row],[Journals]]*$Q$322+Table4[[#This Row],[Databases]]*$R$322+Table4[[#This Row],[Websites]]*$S$322+Table4[[#This Row],[Newspaper]]*$T$322</f>
        <v>12</v>
      </c>
      <c r="V154">
        <f>SUM(Table4[[#This Row],[Report]:[Websites]])</f>
        <v>1</v>
      </c>
      <c r="W154" s="59">
        <v>250</v>
      </c>
      <c r="X154" s="59">
        <v>15000</v>
      </c>
      <c r="Y154" s="59">
        <v>150</v>
      </c>
      <c r="Z154" s="59"/>
      <c r="AA154" s="59"/>
      <c r="AB154" s="59"/>
      <c r="AC154" s="59"/>
      <c r="AD154" s="59"/>
      <c r="AE154" s="59">
        <v>40000000</v>
      </c>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row>
    <row r="155" spans="1:71" x14ac:dyDescent="0.25">
      <c r="B155" t="s">
        <v>1298</v>
      </c>
      <c r="C155" t="s">
        <v>487</v>
      </c>
      <c r="D155" s="12" t="s">
        <v>769</v>
      </c>
      <c r="F155" s="3">
        <v>33958</v>
      </c>
      <c r="G155" s="3">
        <v>33962</v>
      </c>
      <c r="H155" t="s">
        <v>505</v>
      </c>
      <c r="I155" s="59">
        <v>1992</v>
      </c>
      <c r="K155" t="s">
        <v>30</v>
      </c>
      <c r="L155" t="s">
        <v>30</v>
      </c>
      <c r="M155" t="s">
        <v>30</v>
      </c>
      <c r="N155" t="s">
        <v>579</v>
      </c>
      <c r="O155" s="28" t="s">
        <v>578</v>
      </c>
      <c r="P155">
        <v>0</v>
      </c>
      <c r="Q155">
        <v>0</v>
      </c>
      <c r="R155">
        <v>1</v>
      </c>
      <c r="S155">
        <v>0</v>
      </c>
      <c r="T155">
        <v>3</v>
      </c>
      <c r="U155">
        <f>Table4[[#This Row],[Report]]*$P$322+Table4[[#This Row],[Journals]]*$Q$322+Table4[[#This Row],[Databases]]*$R$322+Table4[[#This Row],[Websites]]*$S$322+Table4[[#This Row],[Newspaper]]*$T$322</f>
        <v>23</v>
      </c>
      <c r="V155">
        <f>SUM(Table4[[#This Row],[Report]:[Websites]])</f>
        <v>1</v>
      </c>
      <c r="W155" s="59"/>
      <c r="X155" s="59"/>
      <c r="Y155" s="59"/>
      <c r="Z155" s="59"/>
      <c r="AA155" s="59"/>
      <c r="AB155" s="59"/>
      <c r="AC155" s="59">
        <v>2</v>
      </c>
      <c r="AD155" s="59"/>
      <c r="AE155" s="59">
        <v>274900000</v>
      </c>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row>
    <row r="156" spans="1:71" x14ac:dyDescent="0.25">
      <c r="B156" t="s">
        <v>1309</v>
      </c>
      <c r="C156" t="s">
        <v>451</v>
      </c>
      <c r="E156" t="s">
        <v>756</v>
      </c>
      <c r="F156" s="10">
        <v>33642</v>
      </c>
      <c r="G156" s="10">
        <v>33643</v>
      </c>
      <c r="H156" t="s">
        <v>506</v>
      </c>
      <c r="I156" s="59">
        <v>1992</v>
      </c>
      <c r="K156" t="s">
        <v>409</v>
      </c>
      <c r="L156" t="s">
        <v>33</v>
      </c>
      <c r="M156" t="s">
        <v>33</v>
      </c>
      <c r="N156" t="s">
        <v>579</v>
      </c>
      <c r="O156" s="8" t="s">
        <v>755</v>
      </c>
      <c r="P156">
        <v>0</v>
      </c>
      <c r="Q156">
        <v>1</v>
      </c>
      <c r="R156">
        <v>1</v>
      </c>
      <c r="S156">
        <v>0</v>
      </c>
      <c r="T156">
        <v>0</v>
      </c>
      <c r="U156">
        <f>Table4[[#This Row],[Report]]*$P$322+Table4[[#This Row],[Journals]]*$Q$322+Table4[[#This Row],[Databases]]*$R$322+Table4[[#This Row],[Websites]]*$S$322+Table4[[#This Row],[Newspaper]]*$T$322</f>
        <v>50</v>
      </c>
      <c r="V156">
        <f>SUM(Table4[[#This Row],[Report]:[Websites]])</f>
        <v>2</v>
      </c>
      <c r="W156" s="59"/>
      <c r="X156" s="59"/>
      <c r="Y156" s="59"/>
      <c r="Z156" s="59"/>
      <c r="AA156" s="59"/>
      <c r="AB156" s="59"/>
      <c r="AC156" s="59"/>
      <c r="AD156" s="59">
        <v>4000000</v>
      </c>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row>
    <row r="157" spans="1:71" x14ac:dyDescent="0.25">
      <c r="A157">
        <v>549</v>
      </c>
      <c r="B157" t="s">
        <v>1307</v>
      </c>
      <c r="C157" t="s">
        <v>451</v>
      </c>
      <c r="D157" t="s">
        <v>275</v>
      </c>
      <c r="E157" t="s">
        <v>593</v>
      </c>
      <c r="F157" s="10">
        <v>34245</v>
      </c>
      <c r="G157" s="10">
        <v>34246</v>
      </c>
      <c r="H157" t="s">
        <v>508</v>
      </c>
      <c r="I157" s="59">
        <v>1993</v>
      </c>
      <c r="K157" t="s">
        <v>351</v>
      </c>
      <c r="L157" t="s">
        <v>30</v>
      </c>
      <c r="M157" t="s">
        <v>30</v>
      </c>
      <c r="N157" t="s">
        <v>579</v>
      </c>
      <c r="O157" s="8" t="s">
        <v>965</v>
      </c>
      <c r="P157">
        <v>0</v>
      </c>
      <c r="Q157">
        <v>0</v>
      </c>
      <c r="R157">
        <v>3</v>
      </c>
      <c r="S157">
        <v>1</v>
      </c>
      <c r="T157">
        <v>5</v>
      </c>
      <c r="U157">
        <f>Table4[[#This Row],[Report]]*$P$322+Table4[[#This Row],[Journals]]*$Q$322+Table4[[#This Row],[Databases]]*$R$322+Table4[[#This Row],[Websites]]*$S$322+Table4[[#This Row],[Newspaper]]*$T$322</f>
        <v>75</v>
      </c>
      <c r="V157">
        <f>SUM(Table4[[#This Row],[Report]:[Websites]])</f>
        <v>4</v>
      </c>
      <c r="W157" s="59">
        <v>1500</v>
      </c>
      <c r="X157" s="59">
        <v>20530</v>
      </c>
      <c r="Y157" s="59">
        <v>3000</v>
      </c>
      <c r="Z157" s="59">
        <v>30</v>
      </c>
      <c r="AA157" s="59"/>
      <c r="AB157" s="59"/>
      <c r="AC157" s="59">
        <v>1</v>
      </c>
      <c r="AD157" s="59">
        <v>12000000</v>
      </c>
      <c r="AE157" s="59">
        <v>100000000</v>
      </c>
      <c r="AF157" s="59"/>
      <c r="AG157" s="59" t="s">
        <v>1312</v>
      </c>
      <c r="AH157" s="59">
        <v>5</v>
      </c>
      <c r="AI157" s="59"/>
      <c r="AJ157" s="59"/>
      <c r="AK157" s="59"/>
      <c r="AL157" s="60"/>
      <c r="AM157" s="60"/>
      <c r="AN157" s="60"/>
      <c r="AO157" s="60"/>
      <c r="AP157" s="59"/>
      <c r="AQ157" s="59"/>
      <c r="AR157" s="59"/>
      <c r="AS157" s="59"/>
      <c r="AT157" s="59"/>
      <c r="AU157" s="59"/>
      <c r="AV157" s="59"/>
      <c r="AW157" s="59"/>
      <c r="AX157" s="59">
        <v>2500</v>
      </c>
      <c r="AY157" s="59"/>
      <c r="AZ157" s="59"/>
      <c r="BA157" s="59"/>
      <c r="BB157" s="60">
        <v>3000</v>
      </c>
      <c r="BC157" s="60"/>
      <c r="BD157" s="60">
        <v>70</v>
      </c>
      <c r="BE157" s="60"/>
      <c r="BF157" s="59"/>
      <c r="BG157" s="59"/>
      <c r="BH157" s="59"/>
      <c r="BI157" s="59"/>
      <c r="BJ157" s="59"/>
      <c r="BK157" s="59"/>
      <c r="BL157" s="59"/>
      <c r="BM157" s="59"/>
      <c r="BN157" s="59"/>
      <c r="BO157" s="59"/>
      <c r="BP157" s="59">
        <v>6000</v>
      </c>
      <c r="BQ157" s="59"/>
      <c r="BR157" s="59"/>
      <c r="BS157" s="59"/>
    </row>
    <row r="158" spans="1:71" x14ac:dyDescent="0.25">
      <c r="B158" t="s">
        <v>1308</v>
      </c>
      <c r="C158" t="s">
        <v>645</v>
      </c>
      <c r="D158" s="5"/>
      <c r="F158" s="10">
        <v>34001</v>
      </c>
      <c r="G158" s="10">
        <v>34010</v>
      </c>
      <c r="H158" t="s">
        <v>506</v>
      </c>
      <c r="I158" s="59">
        <v>1993</v>
      </c>
      <c r="K158" t="s">
        <v>627</v>
      </c>
      <c r="L158" t="s">
        <v>629</v>
      </c>
      <c r="M158" t="s">
        <v>45</v>
      </c>
      <c r="N158" t="s">
        <v>30</v>
      </c>
      <c r="O158" s="8" t="s">
        <v>1031</v>
      </c>
      <c r="U158">
        <f>Table4[[#This Row],[Report]]*$P$322+Table4[[#This Row],[Journals]]*$Q$322+Table4[[#This Row],[Databases]]*$R$322+Table4[[#This Row],[Websites]]*$S$322+Table4[[#This Row],[Newspaper]]*$T$322</f>
        <v>0</v>
      </c>
      <c r="V158">
        <f>SUM(Table4[[#This Row],[Report]:[Websites]])</f>
        <v>0</v>
      </c>
      <c r="W158" s="59">
        <v>50000</v>
      </c>
      <c r="X158" s="59"/>
      <c r="Y158" s="59"/>
      <c r="Z158" s="59">
        <v>500</v>
      </c>
      <c r="AA158" s="59"/>
      <c r="AB158" s="59"/>
      <c r="AC158" s="59">
        <v>23</v>
      </c>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row>
    <row r="159" spans="1:71" x14ac:dyDescent="0.25">
      <c r="B159" t="s">
        <v>1307</v>
      </c>
      <c r="C159" t="s">
        <v>487</v>
      </c>
      <c r="F159" s="10">
        <v>34317</v>
      </c>
      <c r="G159" s="10">
        <v>34318</v>
      </c>
      <c r="H159" t="s">
        <v>505</v>
      </c>
      <c r="I159" s="59">
        <v>1993</v>
      </c>
      <c r="K159" t="s">
        <v>360</v>
      </c>
      <c r="L159" t="s">
        <v>30</v>
      </c>
      <c r="M159" t="s">
        <v>30</v>
      </c>
      <c r="N159" t="s">
        <v>579</v>
      </c>
      <c r="O159" s="8" t="s">
        <v>966</v>
      </c>
      <c r="P159">
        <v>0</v>
      </c>
      <c r="Q159">
        <v>1</v>
      </c>
      <c r="R159">
        <v>2</v>
      </c>
      <c r="S159">
        <v>1</v>
      </c>
      <c r="T159">
        <v>0</v>
      </c>
      <c r="U159">
        <f>Table4[[#This Row],[Report]]*$P$322+Table4[[#This Row],[Journals]]*$Q$322+Table4[[#This Row],[Databases]]*$R$322+Table4[[#This Row],[Websites]]*$S$322+Table4[[#This Row],[Newspaper]]*$T$322</f>
        <v>80</v>
      </c>
      <c r="V159">
        <f>SUM(Table4[[#This Row],[Report]:[Websites]])</f>
        <v>4</v>
      </c>
      <c r="W159" s="59"/>
      <c r="X159" s="59">
        <v>2000</v>
      </c>
      <c r="Y159" s="59">
        <v>20</v>
      </c>
      <c r="Z159" s="59">
        <v>5</v>
      </c>
      <c r="AA159" s="59"/>
      <c r="AB159" s="59"/>
      <c r="AC159" s="59"/>
      <c r="AD159" s="59">
        <v>12000000</v>
      </c>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row>
    <row r="160" spans="1:71" x14ac:dyDescent="0.25">
      <c r="A160">
        <v>63</v>
      </c>
      <c r="B160" t="s">
        <v>1303</v>
      </c>
      <c r="C160" t="s">
        <v>430</v>
      </c>
      <c r="D160" t="s">
        <v>65</v>
      </c>
      <c r="E160" t="s">
        <v>967</v>
      </c>
      <c r="F160" s="10">
        <v>34330</v>
      </c>
      <c r="G160" s="10">
        <v>34350</v>
      </c>
      <c r="H160" t="s">
        <v>502</v>
      </c>
      <c r="I160" s="59">
        <v>1994</v>
      </c>
      <c r="K160" t="s">
        <v>352</v>
      </c>
      <c r="L160" t="s">
        <v>36</v>
      </c>
      <c r="M160" t="s">
        <v>36</v>
      </c>
      <c r="N160" t="s">
        <v>579</v>
      </c>
      <c r="O160" s="8" t="s">
        <v>968</v>
      </c>
      <c r="P160">
        <v>0</v>
      </c>
      <c r="Q160">
        <v>0</v>
      </c>
      <c r="R160">
        <v>3</v>
      </c>
      <c r="S160">
        <v>2</v>
      </c>
      <c r="T160">
        <v>1</v>
      </c>
      <c r="U160">
        <f>Table4[[#This Row],[Report]]*$P$322+Table4[[#This Row],[Journals]]*$Q$322+Table4[[#This Row],[Databases]]*$R$322+Table4[[#This Row],[Websites]]*$S$322+Table4[[#This Row],[Newspaper]]*$T$322</f>
        <v>81</v>
      </c>
      <c r="V160">
        <f>SUM(Table4[[#This Row],[Report]:[Websites]])</f>
        <v>5</v>
      </c>
      <c r="W160" s="59"/>
      <c r="X160" s="59">
        <v>250000</v>
      </c>
      <c r="Y160" s="59">
        <v>650</v>
      </c>
      <c r="Z160" s="59">
        <v>120</v>
      </c>
      <c r="AA160" s="59"/>
      <c r="AB160" s="59"/>
      <c r="AC160" s="59">
        <v>4</v>
      </c>
      <c r="AD160" s="59">
        <v>59000000</v>
      </c>
      <c r="AE160" s="59"/>
      <c r="AF160" s="59"/>
      <c r="AG160" s="59"/>
      <c r="AH160" s="59"/>
      <c r="AI160" s="59"/>
      <c r="AJ160" s="59"/>
      <c r="AK160" s="59"/>
      <c r="AL160" s="59"/>
      <c r="AM160" s="59"/>
      <c r="AN160" s="60"/>
      <c r="AO160" s="60"/>
      <c r="AP160" s="59"/>
      <c r="AQ160" s="59"/>
      <c r="AR160" s="59"/>
      <c r="AS160" s="59"/>
      <c r="AT160" s="59"/>
      <c r="AU160" s="59"/>
      <c r="AV160" s="59"/>
      <c r="AW160" s="59"/>
      <c r="AX160" s="59"/>
      <c r="AY160" s="59"/>
      <c r="AZ160" s="59">
        <v>8</v>
      </c>
      <c r="BA160" s="59"/>
      <c r="BB160" s="59"/>
      <c r="BC160" s="59"/>
      <c r="BD160" s="59">
        <v>206</v>
      </c>
      <c r="BE160" s="59"/>
      <c r="BF160" s="59"/>
      <c r="BG160" s="59"/>
      <c r="BH160" s="59"/>
      <c r="BI160" s="59"/>
      <c r="BJ160" s="59"/>
      <c r="BK160" s="59"/>
      <c r="BL160" s="59"/>
      <c r="BM160" s="59"/>
      <c r="BN160" s="59"/>
      <c r="BO160" s="59"/>
      <c r="BP160" s="59"/>
      <c r="BQ160" s="59"/>
      <c r="BR160" s="59"/>
      <c r="BS160" s="59"/>
    </row>
    <row r="161" spans="1:71" x14ac:dyDescent="0.25">
      <c r="A161">
        <v>224</v>
      </c>
      <c r="B161" t="s">
        <v>1303</v>
      </c>
      <c r="C161" t="s">
        <v>430</v>
      </c>
      <c r="D161" t="s">
        <v>119</v>
      </c>
      <c r="E161" t="s">
        <v>592</v>
      </c>
      <c r="F161" s="3">
        <v>34604</v>
      </c>
      <c r="G161" s="3">
        <v>34645</v>
      </c>
      <c r="H161" t="s">
        <v>504</v>
      </c>
      <c r="I161" s="59">
        <v>1994</v>
      </c>
      <c r="K161" t="s">
        <v>355</v>
      </c>
      <c r="L161" t="s">
        <v>44</v>
      </c>
      <c r="M161" t="s">
        <v>44</v>
      </c>
      <c r="N161" t="s">
        <v>579</v>
      </c>
      <c r="O161" s="8" t="s">
        <v>969</v>
      </c>
      <c r="P161">
        <v>1</v>
      </c>
      <c r="Q161">
        <v>0</v>
      </c>
      <c r="R161">
        <v>2</v>
      </c>
      <c r="S161">
        <v>2</v>
      </c>
      <c r="T161">
        <v>0</v>
      </c>
      <c r="U161">
        <f>Table4[[#This Row],[Report]]*$P$322+Table4[[#This Row],[Journals]]*$Q$322+Table4[[#This Row],[Databases]]*$R$322+Table4[[#This Row],[Websites]]*$S$322+Table4[[#This Row],[Newspaper]]*$T$322</f>
        <v>100</v>
      </c>
      <c r="V161">
        <f>SUM(Table4[[#This Row],[Report]:[Websites]])</f>
        <v>5</v>
      </c>
      <c r="W161" s="59">
        <v>3000</v>
      </c>
      <c r="X161" s="59">
        <v>10000</v>
      </c>
      <c r="Y161" s="59">
        <v>100</v>
      </c>
      <c r="Z161" s="59">
        <v>41</v>
      </c>
      <c r="AA161" s="59"/>
      <c r="AB161" s="59"/>
      <c r="AC161" s="59"/>
      <c r="AD161" s="59">
        <v>59100000</v>
      </c>
      <c r="AE161" s="59"/>
      <c r="AF161" s="59"/>
      <c r="AG161" s="59"/>
      <c r="AH161" s="59"/>
      <c r="AI161" s="59"/>
      <c r="AJ161" s="59"/>
      <c r="AK161" s="59"/>
      <c r="AL161" s="59"/>
      <c r="AM161" s="59"/>
      <c r="AN161" s="60"/>
      <c r="AO161" s="60"/>
      <c r="AP161" s="59"/>
      <c r="AQ161" s="59"/>
      <c r="AR161" s="59"/>
      <c r="AS161" s="59"/>
      <c r="AT161" s="59"/>
      <c r="AU161" s="59"/>
      <c r="AV161" s="59"/>
      <c r="AW161" s="59"/>
      <c r="AX161" s="59"/>
      <c r="AY161" s="59"/>
      <c r="AZ161" s="59"/>
      <c r="BA161" s="59"/>
      <c r="BB161" s="59"/>
      <c r="BC161" s="59"/>
      <c r="BD161" s="59">
        <v>23</v>
      </c>
      <c r="BE161" s="59"/>
      <c r="BF161" s="59"/>
      <c r="BG161" s="59"/>
      <c r="BH161" s="59"/>
      <c r="BI161" s="59"/>
      <c r="BJ161" s="59"/>
      <c r="BK161" s="59"/>
      <c r="BL161" s="59"/>
      <c r="BM161" s="59"/>
      <c r="BN161" s="59"/>
      <c r="BO161" s="59"/>
      <c r="BP161" s="59"/>
      <c r="BQ161" s="59"/>
      <c r="BR161" s="59"/>
      <c r="BS161" s="59"/>
    </row>
    <row r="162" spans="1:71" x14ac:dyDescent="0.25">
      <c r="A162">
        <v>247</v>
      </c>
      <c r="B162" t="s">
        <v>1305</v>
      </c>
      <c r="C162" t="s">
        <v>435</v>
      </c>
      <c r="D162" t="s">
        <v>125</v>
      </c>
      <c r="E162" t="s">
        <v>126</v>
      </c>
      <c r="F162" s="10">
        <v>34552</v>
      </c>
      <c r="G162" s="10">
        <v>34552</v>
      </c>
      <c r="H162" t="s">
        <v>513</v>
      </c>
      <c r="I162" s="59">
        <v>1994</v>
      </c>
      <c r="K162" t="s">
        <v>354</v>
      </c>
      <c r="L162" t="s">
        <v>36</v>
      </c>
      <c r="M162" t="s">
        <v>36</v>
      </c>
      <c r="N162" t="s">
        <v>579</v>
      </c>
      <c r="O162" s="8" t="s">
        <v>970</v>
      </c>
      <c r="P162">
        <v>0</v>
      </c>
      <c r="Q162">
        <v>0</v>
      </c>
      <c r="R162">
        <v>2</v>
      </c>
      <c r="S162">
        <v>2</v>
      </c>
      <c r="T162">
        <v>0</v>
      </c>
      <c r="U162">
        <f>Table4[[#This Row],[Report]]*$P$322+Table4[[#This Row],[Journals]]*$Q$322+Table4[[#This Row],[Databases]]*$R$322+Table4[[#This Row],[Websites]]*$S$322+Table4[[#This Row],[Newspaper]]*$T$322</f>
        <v>60</v>
      </c>
      <c r="V162">
        <f>SUM(Table4[[#This Row],[Report]:[Websites]])</f>
        <v>4</v>
      </c>
      <c r="W162" s="59"/>
      <c r="X162" s="59">
        <v>50000</v>
      </c>
      <c r="Y162" s="59">
        <v>20</v>
      </c>
      <c r="Z162" s="59">
        <v>5</v>
      </c>
      <c r="AA162" s="59"/>
      <c r="AB162" s="59"/>
      <c r="AC162" s="59"/>
      <c r="AD162" s="59">
        <v>37200000</v>
      </c>
      <c r="AE162" s="59"/>
      <c r="AF162" s="59"/>
      <c r="AG162" s="59"/>
      <c r="AH162" s="59"/>
      <c r="AI162" s="59"/>
      <c r="AJ162" s="59"/>
      <c r="AK162" s="59"/>
      <c r="AL162" s="59"/>
      <c r="AM162" s="59"/>
      <c r="AN162" s="59"/>
      <c r="AO162" s="59"/>
      <c r="AP162" s="59"/>
      <c r="AQ162" s="59"/>
      <c r="AR162" s="59"/>
      <c r="AS162" s="59"/>
      <c r="AT162" s="59"/>
      <c r="AU162" s="59"/>
      <c r="AV162" s="59"/>
      <c r="AW162" s="59"/>
      <c r="AX162" s="59">
        <v>50</v>
      </c>
      <c r="AY162" s="59"/>
      <c r="AZ162" s="59"/>
      <c r="BA162" s="59"/>
      <c r="BB162" s="59">
        <v>1000</v>
      </c>
      <c r="BC162" s="59"/>
      <c r="BD162" s="59"/>
      <c r="BE162" s="59"/>
      <c r="BF162" s="59"/>
      <c r="BG162" s="59"/>
      <c r="BH162" s="59"/>
      <c r="BI162" s="59"/>
      <c r="BJ162" s="59"/>
      <c r="BK162" s="59"/>
      <c r="BL162" s="59"/>
      <c r="BM162" s="59"/>
      <c r="BN162" s="59"/>
      <c r="BO162" s="59"/>
      <c r="BP162" s="59"/>
      <c r="BQ162" s="59"/>
      <c r="BR162" s="59"/>
      <c r="BS162" s="59"/>
    </row>
    <row r="163" spans="1:71" x14ac:dyDescent="0.25">
      <c r="A163">
        <v>304</v>
      </c>
      <c r="B163" t="s">
        <v>1300</v>
      </c>
      <c r="C163" t="s">
        <v>487</v>
      </c>
      <c r="D163" t="s">
        <v>449</v>
      </c>
      <c r="E163" t="s">
        <v>144</v>
      </c>
      <c r="F163" s="3">
        <v>34477</v>
      </c>
      <c r="G163" s="3">
        <v>34478</v>
      </c>
      <c r="H163" t="s">
        <v>518</v>
      </c>
      <c r="I163" s="59">
        <v>1994</v>
      </c>
      <c r="K163" t="s">
        <v>353</v>
      </c>
      <c r="L163" t="s">
        <v>33</v>
      </c>
      <c r="M163" t="s">
        <v>33</v>
      </c>
      <c r="N163" t="s">
        <v>579</v>
      </c>
      <c r="O163" s="8" t="s">
        <v>1032</v>
      </c>
      <c r="P163">
        <v>0</v>
      </c>
      <c r="Q163">
        <v>2</v>
      </c>
      <c r="R163">
        <v>2</v>
      </c>
      <c r="S163">
        <v>0</v>
      </c>
      <c r="T163">
        <v>1</v>
      </c>
      <c r="U163">
        <f>Table4[[#This Row],[Report]]*$P$322+Table4[[#This Row],[Journals]]*$Q$322+Table4[[#This Row],[Databases]]*$R$322+Table4[[#This Row],[Websites]]*$S$322+Table4[[#This Row],[Newspaper]]*$T$322</f>
        <v>101</v>
      </c>
      <c r="V163">
        <f>SUM(Table4[[#This Row],[Report]:[Websites]])</f>
        <v>4</v>
      </c>
      <c r="W163" s="59"/>
      <c r="X163" s="59"/>
      <c r="Y163" s="59">
        <v>200</v>
      </c>
      <c r="Z163" s="59"/>
      <c r="AA163" s="59"/>
      <c r="AB163" s="59"/>
      <c r="AC163" s="59">
        <v>2</v>
      </c>
      <c r="AD163" s="59">
        <v>37000000</v>
      </c>
      <c r="AE163" s="59">
        <v>25000000</v>
      </c>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v>600</v>
      </c>
      <c r="BC163" s="59"/>
      <c r="BD163" s="59"/>
      <c r="BE163" s="59"/>
      <c r="BF163" s="59"/>
      <c r="BG163" s="59"/>
      <c r="BH163" s="59"/>
      <c r="BI163" s="59"/>
      <c r="BJ163" s="59"/>
      <c r="BK163" s="59"/>
      <c r="BL163" s="59"/>
      <c r="BM163" s="59"/>
      <c r="BN163" s="59"/>
      <c r="BO163" s="59"/>
      <c r="BP163" s="59"/>
      <c r="BQ163" s="59"/>
      <c r="BR163" s="59"/>
      <c r="BS163" s="59"/>
    </row>
    <row r="164" spans="1:71" x14ac:dyDescent="0.25">
      <c r="A164">
        <v>105</v>
      </c>
      <c r="B164" t="s">
        <v>1311</v>
      </c>
      <c r="C164" t="s">
        <v>320</v>
      </c>
      <c r="D164" t="s">
        <v>660</v>
      </c>
      <c r="E164" t="s">
        <v>661</v>
      </c>
      <c r="F164" s="6">
        <v>34334</v>
      </c>
      <c r="G164" s="6">
        <v>34359</v>
      </c>
      <c r="H164" t="s">
        <v>502</v>
      </c>
      <c r="I164" s="59">
        <v>1994</v>
      </c>
      <c r="K164" t="s">
        <v>662</v>
      </c>
      <c r="L164" t="s">
        <v>44</v>
      </c>
      <c r="M164" t="s">
        <v>44</v>
      </c>
      <c r="O164" s="8" t="s">
        <v>1033</v>
      </c>
      <c r="P164">
        <v>0</v>
      </c>
      <c r="Q164">
        <v>0</v>
      </c>
      <c r="R164">
        <v>2</v>
      </c>
      <c r="S164">
        <v>1</v>
      </c>
      <c r="T164">
        <v>4</v>
      </c>
      <c r="U164">
        <f>Table4[[#This Row],[Report]]*$P$322+Table4[[#This Row],[Journals]]*$Q$322+Table4[[#This Row],[Databases]]*$R$322+Table4[[#This Row],[Websites]]*$S$322+Table4[[#This Row],[Newspaper]]*$T$322</f>
        <v>54</v>
      </c>
      <c r="V164">
        <f>SUM(Table4[[#This Row],[Report]:[Websites]])</f>
        <v>3</v>
      </c>
      <c r="W164" s="59">
        <v>2</v>
      </c>
      <c r="X164" s="59"/>
      <c r="Y164" s="59"/>
      <c r="Z164" s="59"/>
      <c r="AA164" s="59"/>
      <c r="AB164" s="59"/>
      <c r="AC164" s="59">
        <v>4</v>
      </c>
      <c r="AD164" s="59"/>
      <c r="AE164" s="59"/>
      <c r="AF164" s="59">
        <v>100</v>
      </c>
      <c r="AG164" s="59"/>
      <c r="AH164" s="59"/>
      <c r="AI164" s="59"/>
      <c r="AJ164" s="59"/>
      <c r="AK164" s="59"/>
      <c r="AL164" s="59"/>
      <c r="AM164" s="59"/>
      <c r="AN164" s="59"/>
      <c r="AO164" s="59"/>
      <c r="AP164" s="59"/>
      <c r="AQ164" s="59"/>
      <c r="AR164" s="59"/>
      <c r="AS164" s="59"/>
      <c r="AT164" s="59"/>
      <c r="AU164" s="59"/>
      <c r="AV164" s="59"/>
      <c r="AW164" s="59"/>
      <c r="AX164" s="59"/>
      <c r="AY164" s="59"/>
      <c r="AZ164" s="59">
        <v>20</v>
      </c>
      <c r="BA164" s="59"/>
      <c r="BB164" s="59"/>
      <c r="BC164" s="59"/>
      <c r="BD164" s="59"/>
      <c r="BE164" s="59"/>
      <c r="BF164" s="59"/>
      <c r="BG164" s="59"/>
      <c r="BH164" s="59"/>
      <c r="BI164" s="59"/>
      <c r="BJ164" s="59"/>
      <c r="BK164" s="59"/>
      <c r="BL164" s="59"/>
      <c r="BM164" s="59"/>
      <c r="BN164" s="59"/>
      <c r="BO164" s="59"/>
      <c r="BP164" s="59"/>
      <c r="BQ164" s="59"/>
      <c r="BR164" s="59"/>
      <c r="BS164" s="59"/>
    </row>
    <row r="165" spans="1:71" x14ac:dyDescent="0.25">
      <c r="A165">
        <v>411</v>
      </c>
      <c r="B165" t="s">
        <v>1308</v>
      </c>
      <c r="C165" t="s">
        <v>645</v>
      </c>
      <c r="D165" s="5" t="s">
        <v>630</v>
      </c>
      <c r="E165" t="s">
        <v>631</v>
      </c>
      <c r="F165" s="10">
        <v>34340</v>
      </c>
      <c r="G165" s="10">
        <v>34344</v>
      </c>
      <c r="H165" t="s">
        <v>502</v>
      </c>
      <c r="I165" s="59">
        <v>1994</v>
      </c>
      <c r="K165" t="s">
        <v>632</v>
      </c>
      <c r="L165" t="s">
        <v>36</v>
      </c>
      <c r="M165" t="s">
        <v>36</v>
      </c>
      <c r="O165" s="8" t="s">
        <v>1034</v>
      </c>
      <c r="U165">
        <f>Table4[[#This Row],[Report]]*$P$322+Table4[[#This Row],[Journals]]*$Q$322+Table4[[#This Row],[Databases]]*$R$322+Table4[[#This Row],[Websites]]*$S$322+Table4[[#This Row],[Newspaper]]*$T$322</f>
        <v>0</v>
      </c>
      <c r="V165">
        <f>SUM(Table4[[#This Row],[Report]:[Websites]])</f>
        <v>0</v>
      </c>
      <c r="W165" s="59">
        <v>1000000</v>
      </c>
      <c r="X165" s="59"/>
      <c r="Y165" s="59"/>
      <c r="Z165" s="59">
        <v>34</v>
      </c>
      <c r="AA165" s="59"/>
      <c r="AB165" s="59"/>
      <c r="AC165" s="59">
        <v>3</v>
      </c>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row>
    <row r="166" spans="1:71" x14ac:dyDescent="0.25">
      <c r="A166">
        <v>358</v>
      </c>
      <c r="B166" t="s">
        <v>1311</v>
      </c>
      <c r="C166" t="s">
        <v>487</v>
      </c>
      <c r="D166" t="s">
        <v>172</v>
      </c>
      <c r="E166" t="s">
        <v>173</v>
      </c>
      <c r="F166" s="10">
        <v>34644</v>
      </c>
      <c r="G166" s="10">
        <v>34646</v>
      </c>
      <c r="H166" t="s">
        <v>504</v>
      </c>
      <c r="I166" s="59">
        <v>1994</v>
      </c>
      <c r="K166" t="s">
        <v>356</v>
      </c>
      <c r="L166" t="s">
        <v>174</v>
      </c>
      <c r="M166" t="s">
        <v>130</v>
      </c>
      <c r="N166" t="s">
        <v>315</v>
      </c>
      <c r="O166" s="8" t="s">
        <v>971</v>
      </c>
      <c r="P166">
        <v>0</v>
      </c>
      <c r="Q166">
        <v>0</v>
      </c>
      <c r="R166">
        <v>3</v>
      </c>
      <c r="S166">
        <v>1</v>
      </c>
      <c r="T166">
        <v>0</v>
      </c>
      <c r="U166">
        <f>Table4[[#This Row],[Report]]*$P$322+Table4[[#This Row],[Journals]]*$Q$322+Table4[[#This Row],[Databases]]*$R$322+Table4[[#This Row],[Websites]]*$S$322+Table4[[#This Row],[Newspaper]]*$T$322</f>
        <v>70</v>
      </c>
      <c r="V166">
        <f>SUM(Table4[[#This Row],[Report]:[Websites]])</f>
        <v>4</v>
      </c>
      <c r="W166" s="59"/>
      <c r="X166" s="59"/>
      <c r="Y166" s="59">
        <v>100</v>
      </c>
      <c r="Z166" s="59">
        <v>50</v>
      </c>
      <c r="AA166" s="59"/>
      <c r="AB166" s="59"/>
      <c r="AC166" s="59">
        <v>1</v>
      </c>
      <c r="AD166" s="59"/>
      <c r="AE166" s="59">
        <v>37000000</v>
      </c>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row>
    <row r="167" spans="1:71" x14ac:dyDescent="0.25">
      <c r="A167">
        <v>302</v>
      </c>
      <c r="B167" t="s">
        <v>1305</v>
      </c>
      <c r="C167" t="s">
        <v>487</v>
      </c>
      <c r="D167" t="s">
        <v>141</v>
      </c>
      <c r="E167" t="s">
        <v>142</v>
      </c>
      <c r="F167" s="10">
        <v>34658</v>
      </c>
      <c r="G167" s="10">
        <v>34658</v>
      </c>
      <c r="H167" t="s">
        <v>504</v>
      </c>
      <c r="I167" s="59">
        <v>1994</v>
      </c>
      <c r="K167" t="s">
        <v>357</v>
      </c>
      <c r="L167" t="s">
        <v>36</v>
      </c>
      <c r="M167" t="s">
        <v>36</v>
      </c>
      <c r="N167" t="s">
        <v>579</v>
      </c>
      <c r="O167" s="8" t="s">
        <v>972</v>
      </c>
      <c r="P167">
        <v>0</v>
      </c>
      <c r="Q167">
        <v>0</v>
      </c>
      <c r="R167">
        <v>2</v>
      </c>
      <c r="S167">
        <v>1</v>
      </c>
      <c r="T167">
        <v>1</v>
      </c>
      <c r="U167">
        <f>Table4[[#This Row],[Report]]*$P$322+Table4[[#This Row],[Journals]]*$Q$322+Table4[[#This Row],[Databases]]*$R$322+Table4[[#This Row],[Websites]]*$S$322+Table4[[#This Row],[Newspaper]]*$T$322</f>
        <v>51</v>
      </c>
      <c r="V167">
        <f>SUM(Table4[[#This Row],[Report]:[Websites]])</f>
        <v>3</v>
      </c>
      <c r="W167" s="59"/>
      <c r="X167" s="59">
        <v>1000</v>
      </c>
      <c r="Y167" s="59"/>
      <c r="Z167" s="59">
        <v>2</v>
      </c>
      <c r="AA167" s="59"/>
      <c r="AB167" s="59"/>
      <c r="AC167" s="59">
        <v>2</v>
      </c>
      <c r="AD167" s="59">
        <v>29000000</v>
      </c>
      <c r="AE167" s="59"/>
      <c r="AF167" s="59">
        <v>100</v>
      </c>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row>
    <row r="168" spans="1:71" x14ac:dyDescent="0.25">
      <c r="A168">
        <v>93</v>
      </c>
      <c r="B168" t="s">
        <v>1299</v>
      </c>
      <c r="C168" t="s">
        <v>487</v>
      </c>
      <c r="D168" t="s">
        <v>75</v>
      </c>
      <c r="E168" s="4" t="s">
        <v>76</v>
      </c>
      <c r="F168" s="10">
        <v>35006</v>
      </c>
      <c r="G168" s="10">
        <v>35009</v>
      </c>
      <c r="H168" t="s">
        <v>504</v>
      </c>
      <c r="I168" s="59">
        <v>1995</v>
      </c>
      <c r="K168" t="s">
        <v>358</v>
      </c>
      <c r="L168" t="s">
        <v>44</v>
      </c>
      <c r="M168" t="s">
        <v>44</v>
      </c>
      <c r="N168" t="s">
        <v>579</v>
      </c>
      <c r="O168" s="8" t="s">
        <v>764</v>
      </c>
      <c r="P168">
        <v>1</v>
      </c>
      <c r="Q168">
        <v>0</v>
      </c>
      <c r="R168">
        <v>2</v>
      </c>
      <c r="S168">
        <v>1</v>
      </c>
      <c r="T168">
        <v>0</v>
      </c>
      <c r="U168">
        <f>Table4[[#This Row],[Report]]*$P$322+Table4[[#This Row],[Journals]]*$Q$322+Table4[[#This Row],[Databases]]*$R$322+Table4[[#This Row],[Websites]]*$S$322+Table4[[#This Row],[Newspaper]]*$T$322</f>
        <v>90</v>
      </c>
      <c r="V168">
        <f>SUM(Table4[[#This Row],[Report]:[Websites]])</f>
        <v>4</v>
      </c>
      <c r="W168" s="59"/>
      <c r="X168" s="59"/>
      <c r="Y168" s="59"/>
      <c r="Z168" s="59"/>
      <c r="AA168" s="59"/>
      <c r="AB168" s="59"/>
      <c r="AC168" s="59">
        <v>1</v>
      </c>
      <c r="AD168" s="59">
        <v>40000000</v>
      </c>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v>300</v>
      </c>
      <c r="BC168" s="59"/>
      <c r="BD168" s="59"/>
      <c r="BE168" s="59"/>
      <c r="BF168" s="59"/>
      <c r="BG168" s="59"/>
      <c r="BH168" s="59"/>
      <c r="BI168" s="59"/>
      <c r="BJ168" s="59"/>
      <c r="BK168" s="59"/>
      <c r="BL168" s="59"/>
      <c r="BM168" s="59"/>
      <c r="BN168" s="59"/>
      <c r="BO168" s="59"/>
      <c r="BP168" s="59"/>
      <c r="BQ168" s="59"/>
      <c r="BR168" s="59"/>
      <c r="BS168" s="59"/>
    </row>
    <row r="169" spans="1:71" x14ac:dyDescent="0.25">
      <c r="B169" t="s">
        <v>1300</v>
      </c>
      <c r="C169" t="s">
        <v>487</v>
      </c>
      <c r="E169" t="s">
        <v>598</v>
      </c>
      <c r="F169" s="10">
        <v>34805</v>
      </c>
      <c r="G169" s="10">
        <v>34805</v>
      </c>
      <c r="H169" t="s">
        <v>507</v>
      </c>
      <c r="I169" s="59">
        <v>1995</v>
      </c>
      <c r="K169" t="s">
        <v>450</v>
      </c>
      <c r="L169" t="s">
        <v>36</v>
      </c>
      <c r="M169" t="s">
        <v>36</v>
      </c>
      <c r="N169" t="s">
        <v>579</v>
      </c>
      <c r="O169" s="8" t="s">
        <v>765</v>
      </c>
      <c r="P169">
        <v>0</v>
      </c>
      <c r="Q169">
        <v>0</v>
      </c>
      <c r="R169">
        <v>2</v>
      </c>
      <c r="S169">
        <v>1</v>
      </c>
      <c r="T169">
        <v>2</v>
      </c>
      <c r="U169">
        <f>Table4[[#This Row],[Report]]*$P$322+Table4[[#This Row],[Journals]]*$Q$322+Table4[[#This Row],[Databases]]*$R$322+Table4[[#This Row],[Websites]]*$S$322+Table4[[#This Row],[Newspaper]]*$T$322</f>
        <v>52</v>
      </c>
      <c r="V169">
        <f>SUM(Table4[[#This Row],[Report]:[Websites]])</f>
        <v>3</v>
      </c>
      <c r="W169" s="59"/>
      <c r="X169" s="59"/>
      <c r="Y169" s="59"/>
      <c r="Z169" s="59">
        <v>34</v>
      </c>
      <c r="AA169" s="59"/>
      <c r="AB169" s="59"/>
      <c r="AC169" s="59"/>
      <c r="AD169" s="59">
        <v>6500000</v>
      </c>
      <c r="AE169" s="59">
        <v>10000000</v>
      </c>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v>200</v>
      </c>
      <c r="BC169" s="59"/>
      <c r="BD169" s="59">
        <v>12</v>
      </c>
      <c r="BE169" s="59"/>
      <c r="BF169" s="59"/>
      <c r="BG169" s="59"/>
      <c r="BH169" s="59"/>
      <c r="BI169" s="59"/>
      <c r="BJ169" s="59"/>
      <c r="BK169" s="59"/>
      <c r="BL169" s="59"/>
      <c r="BM169" s="59"/>
      <c r="BN169" s="59"/>
      <c r="BO169" s="59"/>
      <c r="BP169" s="59"/>
      <c r="BQ169" s="59"/>
      <c r="BR169" s="59"/>
      <c r="BS169" s="59"/>
    </row>
    <row r="170" spans="1:71" x14ac:dyDescent="0.25">
      <c r="B170" t="s">
        <v>1308</v>
      </c>
      <c r="C170" t="s">
        <v>645</v>
      </c>
      <c r="F170" s="10"/>
      <c r="G170" s="10"/>
      <c r="H170" t="s">
        <v>504</v>
      </c>
      <c r="I170" s="59">
        <v>1995</v>
      </c>
      <c r="K170" t="s">
        <v>325</v>
      </c>
      <c r="L170" t="s">
        <v>36</v>
      </c>
      <c r="M170" t="s">
        <v>36</v>
      </c>
      <c r="O170" s="28" t="s">
        <v>1035</v>
      </c>
      <c r="U170">
        <f>Table4[[#This Row],[Report]]*$P$322+Table4[[#This Row],[Journals]]*$Q$322+Table4[[#This Row],[Databases]]*$R$322+Table4[[#This Row],[Websites]]*$S$322+Table4[[#This Row],[Newspaper]]*$T$322</f>
        <v>0</v>
      </c>
      <c r="V170">
        <f>SUM(Table4[[#This Row],[Report]:[Websites]])</f>
        <v>0</v>
      </c>
      <c r="W170" s="59"/>
      <c r="X170" s="59">
        <v>500000</v>
      </c>
      <c r="Y170" s="59"/>
      <c r="Z170" s="59">
        <v>100</v>
      </c>
      <c r="AA170" s="59"/>
      <c r="AB170" s="59"/>
      <c r="AC170" s="59">
        <v>1</v>
      </c>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row>
    <row r="171" spans="1:71" x14ac:dyDescent="0.25">
      <c r="B171" t="s">
        <v>1311</v>
      </c>
      <c r="C171" t="s">
        <v>487</v>
      </c>
      <c r="E171" t="s">
        <v>597</v>
      </c>
      <c r="F171" s="10">
        <v>35056</v>
      </c>
      <c r="G171" s="10">
        <v>35058</v>
      </c>
      <c r="H171" t="s">
        <v>505</v>
      </c>
      <c r="I171" s="59">
        <v>1995</v>
      </c>
      <c r="K171" t="s">
        <v>596</v>
      </c>
      <c r="L171" t="s">
        <v>33</v>
      </c>
      <c r="M171" t="s">
        <v>33</v>
      </c>
      <c r="O171" s="8" t="s">
        <v>976</v>
      </c>
      <c r="P171">
        <v>1</v>
      </c>
      <c r="Q171">
        <v>0</v>
      </c>
      <c r="R171">
        <v>1</v>
      </c>
      <c r="S171">
        <v>1</v>
      </c>
      <c r="T171">
        <v>0</v>
      </c>
      <c r="U171">
        <f>Table4[[#This Row],[Report]]*$P$322+Table4[[#This Row],[Journals]]*$Q$322+Table4[[#This Row],[Databases]]*$R$322+Table4[[#This Row],[Websites]]*$S$322+Table4[[#This Row],[Newspaper]]*$T$322</f>
        <v>70</v>
      </c>
      <c r="V171">
        <f>SUM(Table4[[#This Row],[Report]:[Websites]])</f>
        <v>3</v>
      </c>
      <c r="W171" s="59"/>
      <c r="X171" s="59"/>
      <c r="Y171" s="59"/>
      <c r="Z171" s="59"/>
      <c r="AA171" s="59"/>
      <c r="AB171" s="59"/>
      <c r="AC171" s="59"/>
      <c r="AD171" s="59"/>
      <c r="AE171" s="59">
        <v>4000000</v>
      </c>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row>
    <row r="172" spans="1:71" x14ac:dyDescent="0.25">
      <c r="B172" t="s">
        <v>1300</v>
      </c>
      <c r="C172" t="s">
        <v>487</v>
      </c>
      <c r="E172" t="s">
        <v>595</v>
      </c>
      <c r="F172" s="10">
        <v>34720</v>
      </c>
      <c r="G172" s="10">
        <v>34720</v>
      </c>
      <c r="H172" t="s">
        <v>502</v>
      </c>
      <c r="I172" s="59">
        <v>1995</v>
      </c>
      <c r="K172" t="s">
        <v>384</v>
      </c>
      <c r="L172" t="s">
        <v>36</v>
      </c>
      <c r="M172" t="s">
        <v>36</v>
      </c>
      <c r="N172" t="s">
        <v>579</v>
      </c>
      <c r="O172" s="8" t="s">
        <v>974</v>
      </c>
      <c r="P172">
        <v>0</v>
      </c>
      <c r="Q172">
        <v>0</v>
      </c>
      <c r="R172">
        <v>1</v>
      </c>
      <c r="S172">
        <v>1</v>
      </c>
      <c r="T172">
        <v>0</v>
      </c>
      <c r="U172">
        <f>Table4[[#This Row],[Report]]*$P$322+Table4[[#This Row],[Journals]]*$Q$322+Table4[[#This Row],[Databases]]*$R$322+Table4[[#This Row],[Websites]]*$S$322+Table4[[#This Row],[Newspaper]]*$T$322</f>
        <v>30</v>
      </c>
      <c r="V172">
        <f>SUM(Table4[[#This Row],[Report]:[Websites]])</f>
        <v>2</v>
      </c>
      <c r="W172" s="59"/>
      <c r="X172" s="59"/>
      <c r="Y172" s="59"/>
      <c r="Z172" s="59"/>
      <c r="AA172" s="59"/>
      <c r="AB172" s="59"/>
      <c r="AC172" s="59"/>
      <c r="AD172" s="59">
        <v>215000000</v>
      </c>
      <c r="AE172" s="59">
        <v>700000000</v>
      </c>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row>
    <row r="173" spans="1:71" x14ac:dyDescent="0.25">
      <c r="A173">
        <v>338</v>
      </c>
      <c r="B173" t="s">
        <v>1305</v>
      </c>
      <c r="C173" t="s">
        <v>487</v>
      </c>
      <c r="D173" t="s">
        <v>161</v>
      </c>
      <c r="E173" t="s">
        <v>162</v>
      </c>
      <c r="F173" s="10">
        <v>35033</v>
      </c>
      <c r="G173" s="10">
        <v>35033</v>
      </c>
      <c r="H173" t="s">
        <v>504</v>
      </c>
      <c r="I173" s="59">
        <v>1995</v>
      </c>
      <c r="K173" t="s">
        <v>359</v>
      </c>
      <c r="L173" t="s">
        <v>36</v>
      </c>
      <c r="M173" t="s">
        <v>36</v>
      </c>
      <c r="N173" t="s">
        <v>579</v>
      </c>
      <c r="O173" s="8" t="s">
        <v>975</v>
      </c>
      <c r="P173">
        <v>0</v>
      </c>
      <c r="Q173">
        <v>0</v>
      </c>
      <c r="R173">
        <v>3</v>
      </c>
      <c r="S173">
        <v>1</v>
      </c>
      <c r="T173">
        <v>0</v>
      </c>
      <c r="U173">
        <f>Table4[[#This Row],[Report]]*$P$322+Table4[[#This Row],[Journals]]*$Q$322+Table4[[#This Row],[Databases]]*$R$322+Table4[[#This Row],[Websites]]*$S$322+Table4[[#This Row],[Newspaper]]*$T$322</f>
        <v>70</v>
      </c>
      <c r="V173">
        <f>SUM(Table4[[#This Row],[Report]:[Websites]])</f>
        <v>4</v>
      </c>
      <c r="W173" s="59"/>
      <c r="X173" s="59"/>
      <c r="Y173" s="59"/>
      <c r="Z173" s="59"/>
      <c r="AA173" s="59"/>
      <c r="AB173" s="59"/>
      <c r="AC173" s="59"/>
      <c r="AD173" s="59">
        <v>10000000</v>
      </c>
      <c r="AE173" s="59"/>
      <c r="AF173" s="59"/>
      <c r="AG173" s="59"/>
      <c r="AH173" s="59"/>
      <c r="AI173" s="59"/>
      <c r="AJ173" s="59"/>
      <c r="AK173" s="59"/>
      <c r="AL173" s="59"/>
      <c r="AM173" s="59"/>
      <c r="AN173" s="59"/>
      <c r="AO173" s="59"/>
      <c r="AP173" s="59"/>
      <c r="AQ173" s="59"/>
      <c r="AR173" s="59"/>
      <c r="AS173" s="59"/>
      <c r="AT173" s="59"/>
      <c r="AU173" s="59"/>
      <c r="AV173" s="59"/>
      <c r="AW173" s="59"/>
      <c r="AX173" s="59">
        <v>120</v>
      </c>
      <c r="AY173" s="59"/>
      <c r="AZ173" s="59"/>
      <c r="BA173" s="59"/>
      <c r="BB173" s="59"/>
      <c r="BC173" s="59"/>
      <c r="BD173" s="59"/>
      <c r="BE173" s="59"/>
      <c r="BF173" s="59"/>
      <c r="BG173" s="59"/>
      <c r="BH173" s="59"/>
      <c r="BI173" s="59"/>
      <c r="BJ173" s="59"/>
      <c r="BK173" s="59"/>
      <c r="BL173" s="59"/>
      <c r="BM173" s="59"/>
      <c r="BN173" s="59"/>
      <c r="BO173" s="59"/>
      <c r="BP173" s="59"/>
      <c r="BQ173" s="59"/>
      <c r="BR173" s="59"/>
      <c r="BS173" s="59"/>
    </row>
    <row r="174" spans="1:71" x14ac:dyDescent="0.25">
      <c r="A174">
        <v>237</v>
      </c>
      <c r="B174" t="s">
        <v>1309</v>
      </c>
      <c r="C174" t="s">
        <v>320</v>
      </c>
      <c r="D174" t="s">
        <v>120</v>
      </c>
      <c r="E174" t="s">
        <v>121</v>
      </c>
      <c r="F174" s="10">
        <v>34754</v>
      </c>
      <c r="G174" s="10">
        <v>34757</v>
      </c>
      <c r="H174" t="s">
        <v>506</v>
      </c>
      <c r="I174" s="59">
        <v>1995</v>
      </c>
      <c r="K174" t="s">
        <v>469</v>
      </c>
      <c r="L174" t="s">
        <v>33</v>
      </c>
      <c r="M174" t="s">
        <v>33</v>
      </c>
      <c r="N174" t="s">
        <v>579</v>
      </c>
      <c r="O174" s="8" t="s">
        <v>973</v>
      </c>
      <c r="P174">
        <v>0</v>
      </c>
      <c r="Q174">
        <v>0</v>
      </c>
      <c r="R174">
        <v>3</v>
      </c>
      <c r="S174">
        <v>1</v>
      </c>
      <c r="T174">
        <v>0</v>
      </c>
      <c r="U174">
        <f>Table4[[#This Row],[Report]]*$P$322+Table4[[#This Row],[Journals]]*$Q$322+Table4[[#This Row],[Databases]]*$R$322+Table4[[#This Row],[Websites]]*$S$322+Table4[[#This Row],[Newspaper]]*$T$322</f>
        <v>70</v>
      </c>
      <c r="V174">
        <f>SUM(Table4[[#This Row],[Report]:[Websites]])</f>
        <v>4</v>
      </c>
      <c r="W174" s="59"/>
      <c r="X174" s="59">
        <v>7000</v>
      </c>
      <c r="Y174" s="59">
        <v>30</v>
      </c>
      <c r="Z174" s="59">
        <v>15</v>
      </c>
      <c r="AA174" s="59"/>
      <c r="AB174" s="59"/>
      <c r="AC174" s="59">
        <v>7</v>
      </c>
      <c r="AD174" s="59">
        <v>11000000</v>
      </c>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v>20</v>
      </c>
      <c r="BC174" s="59"/>
      <c r="BD174" s="59"/>
      <c r="BE174" s="59"/>
      <c r="BF174" s="59"/>
      <c r="BG174" s="59"/>
      <c r="BH174" s="59"/>
      <c r="BI174" s="59"/>
      <c r="BJ174" s="59"/>
      <c r="BK174" s="59"/>
      <c r="BL174" s="59"/>
      <c r="BM174" s="59"/>
      <c r="BN174" s="59"/>
      <c r="BO174" s="59"/>
      <c r="BP174" s="59"/>
      <c r="BQ174" s="59"/>
      <c r="BR174" s="59"/>
      <c r="BS174" s="59"/>
    </row>
    <row r="175" spans="1:71" x14ac:dyDescent="0.25">
      <c r="A175">
        <v>548</v>
      </c>
      <c r="B175" t="s">
        <v>1300</v>
      </c>
      <c r="C175" t="s">
        <v>487</v>
      </c>
      <c r="D175" t="s">
        <v>939</v>
      </c>
      <c r="E175" t="s">
        <v>274</v>
      </c>
      <c r="F175" s="10">
        <v>35392</v>
      </c>
      <c r="G175" s="10">
        <v>35392</v>
      </c>
      <c r="H175" t="s">
        <v>504</v>
      </c>
      <c r="I175" s="59">
        <v>1996</v>
      </c>
      <c r="K175" t="s">
        <v>364</v>
      </c>
      <c r="L175" t="s">
        <v>36</v>
      </c>
      <c r="M175" t="s">
        <v>36</v>
      </c>
      <c r="N175" t="s">
        <v>579</v>
      </c>
      <c r="O175" s="8" t="s">
        <v>1113</v>
      </c>
      <c r="P175">
        <v>1</v>
      </c>
      <c r="Q175">
        <v>1</v>
      </c>
      <c r="R175">
        <v>3</v>
      </c>
      <c r="S175">
        <v>1</v>
      </c>
      <c r="T175">
        <v>0</v>
      </c>
      <c r="U175">
        <f>Table4[[#This Row],[Report]]*$P$322+Table4[[#This Row],[Journals]]*$Q$322+Table4[[#This Row],[Databases]]*$R$322+Table4[[#This Row],[Websites]]*$S$322+Table4[[#This Row],[Newspaper]]*$T$322</f>
        <v>140</v>
      </c>
      <c r="V175">
        <f>SUM(Table4[[#This Row],[Report]:[Websites]])</f>
        <v>6</v>
      </c>
      <c r="W175" s="59"/>
      <c r="X175" s="59"/>
      <c r="Y175" s="59"/>
      <c r="Z175" s="59"/>
      <c r="AA175" s="59"/>
      <c r="AB175" s="59"/>
      <c r="AC175" s="59">
        <v>1</v>
      </c>
      <c r="AD175" s="59">
        <v>20000000</v>
      </c>
      <c r="AE175" s="59">
        <v>30000000</v>
      </c>
      <c r="AF175" s="59">
        <v>3000</v>
      </c>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v>800</v>
      </c>
      <c r="BC175" s="59"/>
      <c r="BD175" s="59"/>
      <c r="BE175" s="59"/>
      <c r="BF175" s="59"/>
      <c r="BG175" s="59"/>
      <c r="BH175" s="59"/>
      <c r="BI175" s="59"/>
      <c r="BJ175" s="59"/>
      <c r="BK175" s="59"/>
      <c r="BL175" s="59"/>
      <c r="BM175" s="59"/>
      <c r="BN175" s="59"/>
      <c r="BO175" s="59"/>
      <c r="BP175" s="59"/>
      <c r="BQ175" s="59"/>
      <c r="BR175" s="59"/>
      <c r="BS175" s="59"/>
    </row>
    <row r="176" spans="1:71" x14ac:dyDescent="0.25">
      <c r="A176">
        <v>192</v>
      </c>
      <c r="B176" t="s">
        <v>1300</v>
      </c>
      <c r="C176" t="s">
        <v>487</v>
      </c>
      <c r="D176" t="s">
        <v>105</v>
      </c>
      <c r="E176" t="s">
        <v>106</v>
      </c>
      <c r="F176" s="10">
        <v>35410</v>
      </c>
      <c r="G176" s="10">
        <v>35410</v>
      </c>
      <c r="H176" t="s">
        <v>505</v>
      </c>
      <c r="I176" s="59">
        <v>1996</v>
      </c>
      <c r="K176" t="s">
        <v>365</v>
      </c>
      <c r="L176" t="s">
        <v>36</v>
      </c>
      <c r="M176" t="s">
        <v>36</v>
      </c>
      <c r="N176" t="s">
        <v>579</v>
      </c>
      <c r="O176" s="28" t="s">
        <v>1114</v>
      </c>
      <c r="P176">
        <v>1</v>
      </c>
      <c r="Q176">
        <v>0</v>
      </c>
      <c r="R176">
        <v>2</v>
      </c>
      <c r="S176">
        <v>1</v>
      </c>
      <c r="T176">
        <v>0</v>
      </c>
      <c r="U176">
        <f>Table4[[#This Row],[Report]]*$P$322+Table4[[#This Row],[Journals]]*$Q$322+Table4[[#This Row],[Databases]]*$R$322+Table4[[#This Row],[Websites]]*$S$322+Table4[[#This Row],[Newspaper]]*$T$322</f>
        <v>90</v>
      </c>
      <c r="V176">
        <f>SUM(Table4[[#This Row],[Report]:[Websites]])</f>
        <v>4</v>
      </c>
      <c r="W176" s="59"/>
      <c r="X176" s="59">
        <v>10000</v>
      </c>
      <c r="Y176" s="59">
        <v>400</v>
      </c>
      <c r="Z176" s="59">
        <v>11</v>
      </c>
      <c r="AA176" s="59"/>
      <c r="AB176" s="59"/>
      <c r="AC176" s="59">
        <v>1</v>
      </c>
      <c r="AD176" s="59">
        <v>49000000</v>
      </c>
      <c r="AE176" s="59">
        <v>150000000</v>
      </c>
      <c r="AF176" s="59"/>
      <c r="AG176" s="59"/>
      <c r="AH176" s="59"/>
      <c r="AI176" s="59"/>
      <c r="AJ176" s="59"/>
      <c r="AK176" s="59"/>
      <c r="AL176" s="59"/>
      <c r="AM176" s="59"/>
      <c r="AN176" s="59"/>
      <c r="AO176" s="59"/>
      <c r="AP176" s="59"/>
      <c r="AQ176" s="59"/>
      <c r="AR176" s="59"/>
      <c r="AS176" s="59"/>
      <c r="AT176" s="59">
        <v>2000</v>
      </c>
      <c r="AU176" s="59"/>
      <c r="AV176" s="59">
        <v>50</v>
      </c>
      <c r="AW176" s="59"/>
      <c r="AX176" s="59"/>
      <c r="AY176" s="59"/>
      <c r="AZ176" s="59"/>
      <c r="BA176" s="59"/>
      <c r="BB176" s="59">
        <v>700</v>
      </c>
      <c r="BC176" s="59"/>
      <c r="BD176" s="59"/>
      <c r="BE176" s="59"/>
      <c r="BF176" s="59"/>
      <c r="BG176" s="59"/>
      <c r="BH176" s="59"/>
      <c r="BI176" s="59"/>
      <c r="BJ176" s="59"/>
      <c r="BK176" s="59"/>
      <c r="BL176" s="59"/>
      <c r="BM176" s="59"/>
      <c r="BN176" s="59"/>
      <c r="BO176" s="59"/>
      <c r="BP176" s="59"/>
      <c r="BQ176" s="59"/>
      <c r="BR176" s="59"/>
      <c r="BS176" s="59"/>
    </row>
    <row r="177" spans="1:71" x14ac:dyDescent="0.25">
      <c r="A177">
        <v>472</v>
      </c>
      <c r="B177" t="s">
        <v>1300</v>
      </c>
      <c r="C177" t="s">
        <v>487</v>
      </c>
      <c r="D177" t="s">
        <v>220</v>
      </c>
      <c r="E177" t="s">
        <v>221</v>
      </c>
      <c r="F177" s="10">
        <v>35337</v>
      </c>
      <c r="G177" s="10">
        <v>35337</v>
      </c>
      <c r="H177" t="s">
        <v>536</v>
      </c>
      <c r="I177" s="59">
        <v>1996</v>
      </c>
      <c r="K177" t="s">
        <v>362</v>
      </c>
      <c r="L177" t="s">
        <v>36</v>
      </c>
      <c r="M177" t="s">
        <v>36</v>
      </c>
      <c r="N177" t="s">
        <v>579</v>
      </c>
      <c r="O177" s="8" t="s">
        <v>1111</v>
      </c>
      <c r="P177">
        <v>1</v>
      </c>
      <c r="Q177">
        <v>0</v>
      </c>
      <c r="R177">
        <v>3</v>
      </c>
      <c r="S177">
        <v>1</v>
      </c>
      <c r="T177">
        <v>0</v>
      </c>
      <c r="U177">
        <f>Table4[[#This Row],[Report]]*$P$322+Table4[[#This Row],[Journals]]*$Q$322+Table4[[#This Row],[Databases]]*$R$322+Table4[[#This Row],[Websites]]*$S$322+Table4[[#This Row],[Newspaper]]*$T$322</f>
        <v>110</v>
      </c>
      <c r="V177">
        <f>SUM(Table4[[#This Row],[Report]:[Websites]])</f>
        <v>5</v>
      </c>
      <c r="W177" s="59"/>
      <c r="X177" s="59"/>
      <c r="Y177" s="59"/>
      <c r="Z177" s="59">
        <v>10</v>
      </c>
      <c r="AA177" s="59"/>
      <c r="AB177" s="59"/>
      <c r="AC177" s="59"/>
      <c r="AD177" s="59">
        <v>104000000</v>
      </c>
      <c r="AE177" s="59">
        <v>440000000</v>
      </c>
      <c r="AF177" s="59"/>
      <c r="AG177" s="59"/>
      <c r="AH177" s="59"/>
      <c r="AI177" s="59"/>
      <c r="AJ177" s="59"/>
      <c r="AK177" s="59"/>
      <c r="AL177" s="59"/>
      <c r="AM177" s="59"/>
      <c r="AN177" s="59"/>
      <c r="AO177" s="59"/>
      <c r="AP177" s="59"/>
      <c r="AQ177" s="59"/>
      <c r="AR177" s="59"/>
      <c r="AS177" s="59"/>
      <c r="AT177" s="59">
        <v>4000</v>
      </c>
      <c r="AU177" s="59"/>
      <c r="AV177" s="59"/>
      <c r="AW177" s="59"/>
      <c r="AX177" s="59">
        <v>5000</v>
      </c>
      <c r="AY177" s="59"/>
      <c r="AZ177" s="59"/>
      <c r="BA177" s="59"/>
      <c r="BB177" s="59"/>
      <c r="BC177" s="59"/>
      <c r="BD177" s="59"/>
      <c r="BE177" s="59"/>
      <c r="BF177" s="59"/>
      <c r="BG177" s="59"/>
      <c r="BH177" s="59"/>
      <c r="BI177" s="59"/>
      <c r="BJ177" s="59"/>
      <c r="BK177" s="59"/>
      <c r="BL177" s="59"/>
      <c r="BM177" s="59"/>
      <c r="BN177" s="59"/>
      <c r="BO177" s="59"/>
      <c r="BP177" s="59"/>
      <c r="BQ177" s="59"/>
      <c r="BR177" s="59"/>
      <c r="BS177" s="59"/>
    </row>
    <row r="178" spans="1:71" x14ac:dyDescent="0.25">
      <c r="B178" t="s">
        <v>1311</v>
      </c>
      <c r="C178" t="s">
        <v>487</v>
      </c>
      <c r="F178" s="10">
        <v>35096</v>
      </c>
      <c r="G178" s="10">
        <v>35097</v>
      </c>
      <c r="H178" t="s">
        <v>506</v>
      </c>
      <c r="I178" s="59">
        <v>1996</v>
      </c>
      <c r="K178" t="s">
        <v>1016</v>
      </c>
      <c r="L178" t="s">
        <v>36</v>
      </c>
      <c r="M178" t="s">
        <v>36</v>
      </c>
      <c r="O178" s="28" t="s">
        <v>936</v>
      </c>
      <c r="P178">
        <v>0</v>
      </c>
      <c r="Q178">
        <v>0</v>
      </c>
      <c r="R178">
        <v>1</v>
      </c>
      <c r="S178">
        <v>0</v>
      </c>
      <c r="T178">
        <v>0</v>
      </c>
      <c r="U178">
        <f>Table4[[#This Row],[Report]]*$P$322+Table4[[#This Row],[Journals]]*$Q$322+Table4[[#This Row],[Databases]]*$R$322+Table4[[#This Row],[Websites]]*$S$322+Table4[[#This Row],[Newspaper]]*$T$322</f>
        <v>20</v>
      </c>
      <c r="V178">
        <f>SUM(Table4[[#This Row],[Report]:[Websites]])</f>
        <v>1</v>
      </c>
      <c r="W178" s="59"/>
      <c r="X178" s="59">
        <v>60071</v>
      </c>
      <c r="Y178" s="59"/>
      <c r="Z178" s="59"/>
      <c r="AA178" s="59"/>
      <c r="AB178" s="59"/>
      <c r="AC178" s="59"/>
      <c r="AD178" s="59"/>
      <c r="AE178" s="59">
        <v>9333000</v>
      </c>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row>
    <row r="179" spans="1:71" x14ac:dyDescent="0.25">
      <c r="B179" t="s">
        <v>1300</v>
      </c>
      <c r="C179" t="s">
        <v>494</v>
      </c>
      <c r="D179" t="s">
        <v>617</v>
      </c>
      <c r="E179" t="s">
        <v>621</v>
      </c>
      <c r="F179" s="10">
        <v>35335</v>
      </c>
      <c r="G179" s="10">
        <v>35335</v>
      </c>
      <c r="H179" t="s">
        <v>536</v>
      </c>
      <c r="I179" s="59">
        <v>1996</v>
      </c>
      <c r="K179" t="s">
        <v>618</v>
      </c>
      <c r="L179" t="s">
        <v>33</v>
      </c>
      <c r="M179" t="s">
        <v>33</v>
      </c>
      <c r="O179" s="8" t="s">
        <v>977</v>
      </c>
      <c r="P179">
        <v>0</v>
      </c>
      <c r="Q179">
        <v>1</v>
      </c>
      <c r="R179">
        <v>1</v>
      </c>
      <c r="S179">
        <v>0</v>
      </c>
      <c r="T179">
        <v>4</v>
      </c>
      <c r="U179">
        <f>Table4[[#This Row],[Report]]*$P$322+Table4[[#This Row],[Journals]]*$Q$322+Table4[[#This Row],[Databases]]*$R$322+Table4[[#This Row],[Websites]]*$S$322+Table4[[#This Row],[Newspaper]]*$T$322</f>
        <v>54</v>
      </c>
      <c r="V179">
        <f>SUM(Table4[[#This Row],[Report]:[Websites]])</f>
        <v>2</v>
      </c>
      <c r="W179" s="59"/>
      <c r="X179" s="59"/>
      <c r="Y179" s="59"/>
      <c r="Z179" s="59">
        <v>3</v>
      </c>
      <c r="AA179" s="59"/>
      <c r="AB179" s="59"/>
      <c r="AC179" s="59">
        <v>9</v>
      </c>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row>
    <row r="180" spans="1:71" x14ac:dyDescent="0.25">
      <c r="A180">
        <v>74</v>
      </c>
      <c r="B180" t="s">
        <v>1300</v>
      </c>
      <c r="C180" t="s">
        <v>451</v>
      </c>
      <c r="D180" t="s">
        <v>70</v>
      </c>
      <c r="E180" t="s">
        <v>599</v>
      </c>
      <c r="F180" s="10">
        <v>35186</v>
      </c>
      <c r="G180" s="10">
        <v>35194</v>
      </c>
      <c r="H180" t="s">
        <v>518</v>
      </c>
      <c r="I180" s="59">
        <v>1996</v>
      </c>
      <c r="J180" t="s">
        <v>1210</v>
      </c>
      <c r="K180" t="s">
        <v>399</v>
      </c>
      <c r="L180" t="s">
        <v>71</v>
      </c>
      <c r="M180" t="s">
        <v>36</v>
      </c>
      <c r="N180" t="s">
        <v>44</v>
      </c>
      <c r="O180" s="8" t="s">
        <v>1209</v>
      </c>
      <c r="P180">
        <v>2</v>
      </c>
      <c r="Q180">
        <v>1</v>
      </c>
      <c r="R180">
        <v>3</v>
      </c>
      <c r="S180">
        <v>1</v>
      </c>
      <c r="T180">
        <v>0</v>
      </c>
      <c r="U180">
        <f>Table4[[#This Row],[Report]]*$P$322+Table4[[#This Row],[Journals]]*$Q$322+Table4[[#This Row],[Databases]]*$R$322+Table4[[#This Row],[Websites]]*$S$322+Table4[[#This Row],[Newspaper]]*$T$322</f>
        <v>180</v>
      </c>
      <c r="V180">
        <f>SUM(Table4[[#This Row],[Report]:[Websites]])</f>
        <v>7</v>
      </c>
      <c r="W180" s="59">
        <v>120</v>
      </c>
      <c r="X180" s="59">
        <v>40000</v>
      </c>
      <c r="Y180" s="59">
        <v>400</v>
      </c>
      <c r="Z180" s="59">
        <v>32</v>
      </c>
      <c r="AA180" s="59"/>
      <c r="AB180" s="59"/>
      <c r="AC180" s="59">
        <v>5</v>
      </c>
      <c r="AD180" s="59">
        <v>31000000</v>
      </c>
      <c r="AE180" s="59">
        <v>55000000</v>
      </c>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63">
        <v>50000000</v>
      </c>
      <c r="BP180" s="59"/>
      <c r="BQ180" s="59"/>
      <c r="BR180" s="59"/>
      <c r="BS180" s="59"/>
    </row>
    <row r="181" spans="1:71" x14ac:dyDescent="0.25">
      <c r="A181">
        <v>333</v>
      </c>
      <c r="B181" t="s">
        <v>1305</v>
      </c>
      <c r="C181" t="s">
        <v>487</v>
      </c>
      <c r="D181" t="s">
        <v>155</v>
      </c>
      <c r="E181" t="s">
        <v>156</v>
      </c>
      <c r="F181" s="10">
        <v>35386</v>
      </c>
      <c r="G181" s="10">
        <v>35386</v>
      </c>
      <c r="H181" t="s">
        <v>504</v>
      </c>
      <c r="I181" s="59">
        <v>1996</v>
      </c>
      <c r="K181" t="s">
        <v>363</v>
      </c>
      <c r="L181" t="s">
        <v>36</v>
      </c>
      <c r="M181" t="s">
        <v>36</v>
      </c>
      <c r="N181" t="s">
        <v>579</v>
      </c>
      <c r="O181" s="8" t="s">
        <v>1112</v>
      </c>
      <c r="P181">
        <v>0</v>
      </c>
      <c r="Q181">
        <v>0</v>
      </c>
      <c r="R181">
        <v>1</v>
      </c>
      <c r="S181">
        <v>1</v>
      </c>
      <c r="T181">
        <v>0</v>
      </c>
      <c r="U181">
        <f>Table4[[#This Row],[Report]]*$P$322+Table4[[#This Row],[Journals]]*$Q$322+Table4[[#This Row],[Databases]]*$R$322+Table4[[#This Row],[Websites]]*$S$322+Table4[[#This Row],[Newspaper]]*$T$322</f>
        <v>30</v>
      </c>
      <c r="V181">
        <f>SUM(Table4[[#This Row],[Report]:[Websites]])</f>
        <v>2</v>
      </c>
      <c r="W181" s="59"/>
      <c r="X181" s="59"/>
      <c r="Y181" s="59"/>
      <c r="Z181" s="59"/>
      <c r="AA181" s="59"/>
      <c r="AB181" s="59"/>
      <c r="AC181" s="59">
        <v>1</v>
      </c>
      <c r="AD181" s="59">
        <v>10000000</v>
      </c>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row>
    <row r="182" spans="1:71" x14ac:dyDescent="0.25">
      <c r="A182">
        <v>118</v>
      </c>
      <c r="B182" t="s">
        <v>1305</v>
      </c>
      <c r="C182" t="s">
        <v>487</v>
      </c>
      <c r="D182" t="s">
        <v>79</v>
      </c>
      <c r="E182" t="s">
        <v>80</v>
      </c>
      <c r="F182" s="10">
        <v>35308</v>
      </c>
      <c r="G182" s="10">
        <v>35309</v>
      </c>
      <c r="H182" t="s">
        <v>536</v>
      </c>
      <c r="I182" s="59">
        <v>1996</v>
      </c>
      <c r="K182" t="s">
        <v>361</v>
      </c>
      <c r="L182" t="s">
        <v>36</v>
      </c>
      <c r="M182" t="s">
        <v>36</v>
      </c>
      <c r="N182" t="s">
        <v>579</v>
      </c>
      <c r="O182" s="8" t="s">
        <v>1110</v>
      </c>
      <c r="P182">
        <v>0</v>
      </c>
      <c r="Q182">
        <v>0</v>
      </c>
      <c r="R182">
        <v>3</v>
      </c>
      <c r="S182">
        <v>1</v>
      </c>
      <c r="T182">
        <v>1</v>
      </c>
      <c r="U182">
        <f>Table4[[#This Row],[Report]]*$P$322+Table4[[#This Row],[Journals]]*$Q$322+Table4[[#This Row],[Databases]]*$R$322+Table4[[#This Row],[Websites]]*$S$322+Table4[[#This Row],[Newspaper]]*$T$322</f>
        <v>71</v>
      </c>
      <c r="V182">
        <f>SUM(Table4[[#This Row],[Report]:[Websites]])</f>
        <v>4</v>
      </c>
      <c r="W182" s="59"/>
      <c r="X182" s="59">
        <v>50000</v>
      </c>
      <c r="Y182" s="59"/>
      <c r="Z182" s="59">
        <v>14</v>
      </c>
      <c r="AA182" s="59"/>
      <c r="AB182" s="59"/>
      <c r="AC182" s="59">
        <v>1</v>
      </c>
      <c r="AD182" s="59">
        <v>10000000</v>
      </c>
      <c r="AE182" s="59"/>
      <c r="AF182" s="59">
        <v>7000</v>
      </c>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row>
    <row r="183" spans="1:71" x14ac:dyDescent="0.25">
      <c r="A183">
        <v>36</v>
      </c>
      <c r="B183" t="s">
        <v>1303</v>
      </c>
      <c r="C183" t="s">
        <v>430</v>
      </c>
      <c r="D183" t="s">
        <v>52</v>
      </c>
      <c r="E183" t="s">
        <v>602</v>
      </c>
      <c r="F183" s="10">
        <v>35449</v>
      </c>
      <c r="G183" s="10">
        <v>35451</v>
      </c>
      <c r="H183" t="s">
        <v>502</v>
      </c>
      <c r="I183" s="59">
        <v>1997</v>
      </c>
      <c r="K183" t="s">
        <v>366</v>
      </c>
      <c r="L183" t="s">
        <v>30</v>
      </c>
      <c r="M183" t="s">
        <v>30</v>
      </c>
      <c r="N183" t="s">
        <v>579</v>
      </c>
      <c r="O183" s="8" t="s">
        <v>1013</v>
      </c>
      <c r="P183">
        <v>1</v>
      </c>
      <c r="Q183">
        <v>1</v>
      </c>
      <c r="R183">
        <v>1</v>
      </c>
      <c r="S183">
        <v>1</v>
      </c>
      <c r="T183">
        <v>0</v>
      </c>
      <c r="U183">
        <f>Table4[[#This Row],[Report]]*$P$322+Table4[[#This Row],[Journals]]*$Q$322+Table4[[#This Row],[Databases]]*$R$322+Table4[[#This Row],[Websites]]*$S$322+Table4[[#This Row],[Newspaper]]*$T$322</f>
        <v>100</v>
      </c>
      <c r="V183">
        <f>SUM(Table4[[#This Row],[Report]:[Websites]])</f>
        <v>4</v>
      </c>
      <c r="W183" s="59">
        <v>800</v>
      </c>
      <c r="X183" s="59">
        <v>8000</v>
      </c>
      <c r="Y183" s="59">
        <v>150</v>
      </c>
      <c r="Z183" s="59">
        <v>40</v>
      </c>
      <c r="AA183" s="59"/>
      <c r="AB183" s="59"/>
      <c r="AC183" s="59">
        <v>3</v>
      </c>
      <c r="AD183" s="59">
        <v>29000000</v>
      </c>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v>45</v>
      </c>
      <c r="BC183" s="59"/>
      <c r="BD183" s="59">
        <v>43</v>
      </c>
      <c r="BE183" s="59"/>
      <c r="BF183" s="59"/>
      <c r="BG183" s="59"/>
      <c r="BH183" s="59"/>
      <c r="BI183" s="59"/>
      <c r="BJ183" s="59"/>
      <c r="BK183" s="59"/>
      <c r="BL183" s="59"/>
      <c r="BM183" s="59"/>
      <c r="BN183" s="59"/>
      <c r="BO183" s="59"/>
      <c r="BP183" s="59"/>
      <c r="BQ183" s="59"/>
      <c r="BR183" s="59"/>
      <c r="BS183" s="59"/>
    </row>
    <row r="184" spans="1:71" x14ac:dyDescent="0.25">
      <c r="A184">
        <v>29</v>
      </c>
      <c r="B184" t="s">
        <v>1311</v>
      </c>
      <c r="C184" t="s">
        <v>320</v>
      </c>
      <c r="D184" t="s">
        <v>48</v>
      </c>
      <c r="E184" t="s">
        <v>603</v>
      </c>
      <c r="F184" s="10">
        <v>35495</v>
      </c>
      <c r="G184" s="10">
        <v>35513</v>
      </c>
      <c r="H184" t="s">
        <v>503</v>
      </c>
      <c r="I184" s="59">
        <v>1997</v>
      </c>
      <c r="J184" t="s">
        <v>470</v>
      </c>
      <c r="K184" t="s">
        <v>470</v>
      </c>
      <c r="L184" t="s">
        <v>44</v>
      </c>
      <c r="M184" t="s">
        <v>44</v>
      </c>
      <c r="N184" t="s">
        <v>579</v>
      </c>
      <c r="O184" s="8" t="s">
        <v>773</v>
      </c>
      <c r="P184">
        <v>3</v>
      </c>
      <c r="Q184">
        <v>0</v>
      </c>
      <c r="R184">
        <v>2</v>
      </c>
      <c r="S184">
        <v>0</v>
      </c>
      <c r="T184">
        <v>3</v>
      </c>
      <c r="U184">
        <f>Table4[[#This Row],[Report]]*$P$322+Table4[[#This Row],[Journals]]*$Q$322+Table4[[#This Row],[Databases]]*$R$322+Table4[[#This Row],[Websites]]*$S$322+Table4[[#This Row],[Newspaper]]*$T$322</f>
        <v>163</v>
      </c>
      <c r="V184">
        <f>SUM(Table4[[#This Row],[Report]:[Websites]])</f>
        <v>5</v>
      </c>
      <c r="W184" s="59">
        <v>15</v>
      </c>
      <c r="X184" s="59">
        <v>10000</v>
      </c>
      <c r="Y184" s="59">
        <v>70</v>
      </c>
      <c r="Z184" s="59">
        <v>20</v>
      </c>
      <c r="AA184" s="59"/>
      <c r="AB184" s="59"/>
      <c r="AC184" s="59">
        <v>7</v>
      </c>
      <c r="AD184" s="59"/>
      <c r="AE184" s="59">
        <v>190000000</v>
      </c>
      <c r="AF184" s="59"/>
      <c r="AG184" s="59"/>
      <c r="AH184" s="59"/>
      <c r="AI184" s="59"/>
      <c r="AJ184" s="59"/>
      <c r="AK184" s="59"/>
      <c r="AL184" s="59"/>
      <c r="AM184" s="59"/>
      <c r="AN184" s="59"/>
      <c r="AO184" s="59"/>
      <c r="AP184" s="59"/>
      <c r="AQ184" s="59"/>
      <c r="AR184" s="59"/>
      <c r="AS184" s="59"/>
      <c r="AT184" s="59"/>
      <c r="AU184" s="59"/>
      <c r="AV184" s="59">
        <v>50</v>
      </c>
      <c r="AW184" s="59"/>
      <c r="AX184" s="59"/>
      <c r="AY184" s="59"/>
      <c r="AZ184" s="59"/>
      <c r="BA184" s="59"/>
      <c r="BB184" s="59">
        <v>15</v>
      </c>
      <c r="BC184" s="59"/>
      <c r="BD184" s="59">
        <v>23</v>
      </c>
      <c r="BE184" s="59"/>
      <c r="BF184" s="59"/>
      <c r="BG184" s="59"/>
      <c r="BH184" s="59"/>
      <c r="BI184" s="59"/>
      <c r="BJ184" s="59"/>
      <c r="BK184" s="59"/>
      <c r="BL184" s="59"/>
      <c r="BM184" s="59"/>
      <c r="BN184" s="59"/>
      <c r="BO184" s="59"/>
      <c r="BP184" s="59"/>
      <c r="BQ184" s="59"/>
      <c r="BR184" s="59"/>
      <c r="BS184" s="59"/>
    </row>
    <row r="185" spans="1:71" x14ac:dyDescent="0.25">
      <c r="B185" t="s">
        <v>1299</v>
      </c>
      <c r="C185" t="s">
        <v>487</v>
      </c>
      <c r="F185" s="10">
        <v>35520</v>
      </c>
      <c r="G185" s="10">
        <v>35520</v>
      </c>
      <c r="H185" t="s">
        <v>503</v>
      </c>
      <c r="I185" s="59">
        <v>1997</v>
      </c>
      <c r="K185" t="s">
        <v>698</v>
      </c>
      <c r="L185" t="s">
        <v>44</v>
      </c>
      <c r="M185" t="s">
        <v>44</v>
      </c>
      <c r="N185" t="s">
        <v>579</v>
      </c>
      <c r="O185" s="45" t="s">
        <v>774</v>
      </c>
      <c r="P185" s="25">
        <v>0</v>
      </c>
      <c r="Q185" s="25">
        <v>1</v>
      </c>
      <c r="R185" s="25">
        <v>1</v>
      </c>
      <c r="S185" s="25">
        <v>1</v>
      </c>
      <c r="T185" s="25">
        <v>0</v>
      </c>
      <c r="U185" s="25">
        <f>Table4[[#This Row],[Report]]*$P$322+Table4[[#This Row],[Journals]]*$Q$322+Table4[[#This Row],[Databases]]*$R$322+Table4[[#This Row],[Websites]]*$S$322+Table4[[#This Row],[Newspaper]]*$T$322</f>
        <v>60</v>
      </c>
      <c r="V185" s="25">
        <f>SUM(Table4[[#This Row],[Report]:[Websites]])</f>
        <v>3</v>
      </c>
      <c r="W185" s="59"/>
      <c r="X185" s="59">
        <v>100000</v>
      </c>
      <c r="Y185" s="59"/>
      <c r="Z185" s="59"/>
      <c r="AA185" s="59"/>
      <c r="AB185" s="59"/>
      <c r="AC185" s="59"/>
      <c r="AD185" s="59">
        <v>10000000</v>
      </c>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v>6</v>
      </c>
      <c r="BC185" s="59"/>
      <c r="BD185" s="59"/>
      <c r="BE185" s="59"/>
      <c r="BF185" s="59"/>
      <c r="BG185" s="59"/>
      <c r="BH185" s="59"/>
      <c r="BI185" s="59"/>
      <c r="BJ185" s="59"/>
      <c r="BK185" s="59"/>
      <c r="BL185" s="59"/>
      <c r="BM185" s="59"/>
      <c r="BN185" s="59"/>
      <c r="BO185" s="59"/>
      <c r="BP185" s="59"/>
      <c r="BQ185" s="59"/>
      <c r="BR185" s="59"/>
      <c r="BS185" s="59"/>
    </row>
    <row r="186" spans="1:71" x14ac:dyDescent="0.25">
      <c r="A186">
        <v>315</v>
      </c>
      <c r="B186" t="s">
        <v>1300</v>
      </c>
      <c r="C186" t="s">
        <v>494</v>
      </c>
      <c r="D186" t="s">
        <v>151</v>
      </c>
      <c r="E186" t="s">
        <v>530</v>
      </c>
      <c r="F186" s="10">
        <v>35641</v>
      </c>
      <c r="G186" s="10">
        <v>35641</v>
      </c>
      <c r="H186" t="s">
        <v>565</v>
      </c>
      <c r="I186" s="59">
        <v>1997</v>
      </c>
      <c r="K186" t="s">
        <v>367</v>
      </c>
      <c r="L186" t="s">
        <v>36</v>
      </c>
      <c r="M186" t="s">
        <v>36</v>
      </c>
      <c r="N186" t="s">
        <v>579</v>
      </c>
      <c r="O186" s="8" t="s">
        <v>1014</v>
      </c>
      <c r="P186">
        <v>1</v>
      </c>
      <c r="Q186">
        <v>1</v>
      </c>
      <c r="R186">
        <v>2</v>
      </c>
      <c r="S186">
        <v>1</v>
      </c>
      <c r="T186">
        <v>0</v>
      </c>
      <c r="U186">
        <f>Table4[[#This Row],[Report]]*$P$322+Table4[[#This Row],[Journals]]*$Q$322+Table4[[#This Row],[Databases]]*$R$322+Table4[[#This Row],[Websites]]*$S$322+Table4[[#This Row],[Newspaper]]*$T$322</f>
        <v>120</v>
      </c>
      <c r="V186">
        <f>SUM(Table4[[#This Row],[Report]:[Websites]])</f>
        <v>5</v>
      </c>
      <c r="W186" s="59"/>
      <c r="X186" s="59"/>
      <c r="Y186" s="59"/>
      <c r="Z186" s="59">
        <v>1</v>
      </c>
      <c r="AA186" s="59"/>
      <c r="AB186" s="59">
        <v>1</v>
      </c>
      <c r="AC186" s="59">
        <v>18</v>
      </c>
      <c r="AD186" s="59"/>
      <c r="AE186" s="59">
        <v>40000000</v>
      </c>
      <c r="AF186" s="59"/>
      <c r="AG186" s="59"/>
      <c r="AH186" s="59"/>
      <c r="AI186" s="59"/>
      <c r="AJ186" s="59"/>
      <c r="AK186" s="59"/>
      <c r="AL186" s="59"/>
      <c r="AM186" s="59"/>
      <c r="AN186" s="59"/>
      <c r="AO186" s="59"/>
      <c r="AP186" s="59"/>
      <c r="AQ186" s="59"/>
      <c r="AR186" s="59"/>
      <c r="AS186" s="59"/>
      <c r="AT186" s="59"/>
      <c r="AU186" s="59"/>
      <c r="AV186" s="59"/>
      <c r="AW186" s="59"/>
      <c r="AX186" s="59"/>
      <c r="AY186" s="59"/>
      <c r="AZ186" s="59">
        <v>4</v>
      </c>
      <c r="BA186" s="59"/>
      <c r="BB186" s="59"/>
      <c r="BC186" s="59"/>
      <c r="BD186" s="59"/>
      <c r="BE186" s="59"/>
      <c r="BF186" s="59"/>
      <c r="BG186" s="59"/>
      <c r="BH186" s="59"/>
      <c r="BI186" s="59"/>
      <c r="BJ186" s="59"/>
      <c r="BK186" s="59"/>
      <c r="BL186" s="59"/>
      <c r="BM186" s="59"/>
      <c r="BN186" s="59"/>
      <c r="BO186" s="59"/>
      <c r="BP186" s="59"/>
      <c r="BQ186" s="59"/>
      <c r="BR186" s="59"/>
      <c r="BS186" s="59"/>
    </row>
    <row r="187" spans="1:71" x14ac:dyDescent="0.25">
      <c r="B187" t="s">
        <v>1308</v>
      </c>
      <c r="C187" t="s">
        <v>645</v>
      </c>
      <c r="D187" s="5"/>
      <c r="F187" s="10">
        <v>35431</v>
      </c>
      <c r="G187" s="10">
        <v>35462</v>
      </c>
      <c r="H187" t="s">
        <v>506</v>
      </c>
      <c r="I187" s="59">
        <v>1997</v>
      </c>
      <c r="K187" t="s">
        <v>633</v>
      </c>
      <c r="L187" t="s">
        <v>629</v>
      </c>
      <c r="M187" t="s">
        <v>45</v>
      </c>
      <c r="N187" t="s">
        <v>30</v>
      </c>
      <c r="O187" s="28" t="s">
        <v>772</v>
      </c>
      <c r="U187">
        <f>Table4[[#This Row],[Report]]*$P$322+Table4[[#This Row],[Journals]]*$Q$322+Table4[[#This Row],[Databases]]*$R$322+Table4[[#This Row],[Websites]]*$S$322+Table4[[#This Row],[Newspaper]]*$T$322</f>
        <v>0</v>
      </c>
      <c r="V187">
        <f>SUM(Table4[[#This Row],[Report]:[Websites]])</f>
        <v>0</v>
      </c>
      <c r="W187" s="59">
        <v>200000</v>
      </c>
      <c r="X187" s="59"/>
      <c r="Y187" s="59"/>
      <c r="Z187" s="59">
        <v>250</v>
      </c>
      <c r="AA187" s="59"/>
      <c r="AB187" s="59"/>
      <c r="AC187" s="59">
        <v>10</v>
      </c>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row>
    <row r="188" spans="1:71" x14ac:dyDescent="0.25">
      <c r="B188" t="s">
        <v>1305</v>
      </c>
      <c r="C188" t="s">
        <v>487</v>
      </c>
      <c r="F188" s="10">
        <v>35750</v>
      </c>
      <c r="G188" s="10">
        <v>35751</v>
      </c>
      <c r="H188" t="s">
        <v>504</v>
      </c>
      <c r="I188" s="59">
        <v>1997</v>
      </c>
      <c r="K188" t="s">
        <v>453</v>
      </c>
      <c r="L188" t="s">
        <v>36</v>
      </c>
      <c r="M188" t="s">
        <v>36</v>
      </c>
      <c r="N188" t="s">
        <v>579</v>
      </c>
      <c r="O188" s="28" t="s">
        <v>601</v>
      </c>
      <c r="P188">
        <v>0</v>
      </c>
      <c r="Q188">
        <v>0</v>
      </c>
      <c r="R188">
        <v>1</v>
      </c>
      <c r="S188">
        <v>1</v>
      </c>
      <c r="T188">
        <v>0</v>
      </c>
      <c r="U188">
        <f>Table4[[#This Row],[Report]]*$P$322+Table4[[#This Row],[Journals]]*$Q$322+Table4[[#This Row],[Databases]]*$R$322+Table4[[#This Row],[Websites]]*$S$322+Table4[[#This Row],[Newspaper]]*$T$322</f>
        <v>30</v>
      </c>
      <c r="V188">
        <f>SUM(Table4[[#This Row],[Report]:[Websites]])</f>
        <v>2</v>
      </c>
      <c r="W188" s="59"/>
      <c r="X188" s="59"/>
      <c r="Y188" s="59"/>
      <c r="Z188" s="59"/>
      <c r="AA188" s="59"/>
      <c r="AB188" s="59"/>
      <c r="AC188" s="59"/>
      <c r="AD188" s="59">
        <v>5000000</v>
      </c>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row>
    <row r="189" spans="1:71" x14ac:dyDescent="0.25">
      <c r="B189" t="s">
        <v>1305</v>
      </c>
      <c r="C189" t="s">
        <v>487</v>
      </c>
      <c r="F189" s="10">
        <v>35783</v>
      </c>
      <c r="G189" s="10">
        <v>35783</v>
      </c>
      <c r="H189" t="s">
        <v>505</v>
      </c>
      <c r="I189" s="59">
        <v>1997</v>
      </c>
      <c r="K189" t="s">
        <v>775</v>
      </c>
      <c r="L189" t="s">
        <v>36</v>
      </c>
      <c r="M189" t="s">
        <v>36</v>
      </c>
      <c r="N189" t="s">
        <v>579</v>
      </c>
      <c r="O189" s="28" t="s">
        <v>1115</v>
      </c>
      <c r="P189">
        <v>0</v>
      </c>
      <c r="Q189">
        <v>0</v>
      </c>
      <c r="R189">
        <v>1</v>
      </c>
      <c r="S189">
        <v>1</v>
      </c>
      <c r="T189">
        <v>0</v>
      </c>
      <c r="U189">
        <f>Table4[[#This Row],[Report]]*$P$322+Table4[[#This Row],[Journals]]*$Q$322+Table4[[#This Row],[Databases]]*$R$322+Table4[[#This Row],[Websites]]*$S$322+Table4[[#This Row],[Newspaper]]*$T$322</f>
        <v>30</v>
      </c>
      <c r="V189">
        <f>SUM(Table4[[#This Row],[Report]:[Websites]])</f>
        <v>2</v>
      </c>
      <c r="W189" s="59"/>
      <c r="X189" s="59"/>
      <c r="Y189" s="59"/>
      <c r="Z189" s="59"/>
      <c r="AA189" s="59"/>
      <c r="AB189" s="59"/>
      <c r="AC189" s="59"/>
      <c r="AD189" s="59">
        <v>40000000</v>
      </c>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row>
    <row r="190" spans="1:71" x14ac:dyDescent="0.25">
      <c r="A190">
        <v>511</v>
      </c>
      <c r="B190" t="s">
        <v>1300</v>
      </c>
      <c r="C190" t="s">
        <v>451</v>
      </c>
      <c r="D190" t="s">
        <v>260</v>
      </c>
      <c r="E190" t="s">
        <v>771</v>
      </c>
      <c r="F190" s="10">
        <v>35788</v>
      </c>
      <c r="G190" s="10">
        <v>35807</v>
      </c>
      <c r="H190" t="s">
        <v>502</v>
      </c>
      <c r="I190" s="59">
        <v>1998</v>
      </c>
      <c r="K190" t="s">
        <v>370</v>
      </c>
      <c r="L190" t="s">
        <v>44</v>
      </c>
      <c r="M190" t="s">
        <v>44</v>
      </c>
      <c r="N190" t="s">
        <v>579</v>
      </c>
      <c r="O190" s="8" t="s">
        <v>1059</v>
      </c>
      <c r="P190">
        <v>0</v>
      </c>
      <c r="Q190">
        <v>2</v>
      </c>
      <c r="R190">
        <v>3</v>
      </c>
      <c r="S190">
        <v>1</v>
      </c>
      <c r="T190">
        <v>0</v>
      </c>
      <c r="U190">
        <f>Table4[[#This Row],[Report]]*$P$322+Table4[[#This Row],[Journals]]*$Q$322+Table4[[#This Row],[Databases]]*$R$322+Table4[[#This Row],[Websites]]*$S$322+Table4[[#This Row],[Newspaper]]*$T$322</f>
        <v>130</v>
      </c>
      <c r="V190">
        <f>SUM(Table4[[#This Row],[Report]:[Websites]])</f>
        <v>6</v>
      </c>
      <c r="W190" s="59"/>
      <c r="X190" s="59">
        <v>50000</v>
      </c>
      <c r="Y190" s="59">
        <v>300</v>
      </c>
      <c r="Z190" s="59">
        <v>40</v>
      </c>
      <c r="AA190" s="59"/>
      <c r="AB190" s="59"/>
      <c r="AC190" s="59">
        <v>2</v>
      </c>
      <c r="AD190" s="59">
        <v>71000000</v>
      </c>
      <c r="AE190" s="59">
        <v>210000000</v>
      </c>
      <c r="AF190" s="59"/>
      <c r="AG190" s="59"/>
      <c r="AH190" s="59"/>
      <c r="AI190" s="59"/>
      <c r="AJ190" s="59"/>
      <c r="AK190" s="59"/>
      <c r="AL190" s="59"/>
      <c r="AM190" s="59"/>
      <c r="AN190" s="59"/>
      <c r="AO190" s="59"/>
      <c r="AP190" s="59"/>
      <c r="AQ190" s="59"/>
      <c r="AR190" s="59"/>
      <c r="AS190" s="59"/>
      <c r="AT190" s="59">
        <v>2000</v>
      </c>
      <c r="AU190" s="59"/>
      <c r="AV190" s="59">
        <v>7</v>
      </c>
      <c r="AW190" s="59"/>
      <c r="AX190" s="59"/>
      <c r="AY190" s="59"/>
      <c r="AZ190" s="59"/>
      <c r="BA190" s="59"/>
      <c r="BB190" s="59">
        <v>7454</v>
      </c>
      <c r="BC190" s="59"/>
      <c r="BD190" s="59">
        <v>14</v>
      </c>
      <c r="BE190" s="59"/>
      <c r="BF190" s="59"/>
      <c r="BG190" s="59"/>
      <c r="BH190" s="59"/>
      <c r="BI190" s="59"/>
      <c r="BJ190" s="59"/>
      <c r="BK190" s="59"/>
      <c r="BL190" s="59"/>
      <c r="BM190" s="59"/>
      <c r="BN190" s="59"/>
      <c r="BO190" s="59"/>
      <c r="BP190" s="59"/>
      <c r="BQ190" s="59"/>
      <c r="BR190" s="59"/>
      <c r="BS190" s="59"/>
    </row>
    <row r="191" spans="1:71" x14ac:dyDescent="0.25">
      <c r="A191">
        <v>280</v>
      </c>
      <c r="B191" t="s">
        <v>1299</v>
      </c>
      <c r="C191" t="s">
        <v>487</v>
      </c>
      <c r="D191" t="s">
        <v>139</v>
      </c>
      <c r="E191" t="s">
        <v>140</v>
      </c>
      <c r="F191" s="10">
        <v>36145</v>
      </c>
      <c r="G191" s="10">
        <v>36145</v>
      </c>
      <c r="H191" t="s">
        <v>505</v>
      </c>
      <c r="I191" s="59">
        <v>1998</v>
      </c>
      <c r="K191" t="s">
        <v>375</v>
      </c>
      <c r="L191" t="s">
        <v>44</v>
      </c>
      <c r="M191" t="s">
        <v>44</v>
      </c>
      <c r="N191" t="s">
        <v>579</v>
      </c>
      <c r="O191" s="8" t="s">
        <v>781</v>
      </c>
      <c r="P191">
        <v>0</v>
      </c>
      <c r="Q191">
        <v>0</v>
      </c>
      <c r="R191">
        <v>2</v>
      </c>
      <c r="S191">
        <v>0</v>
      </c>
      <c r="T191">
        <v>0</v>
      </c>
      <c r="U191">
        <f>Table4[[#This Row],[Report]]*$P$322+Table4[[#This Row],[Journals]]*$Q$322+Table4[[#This Row],[Databases]]*$R$322+Table4[[#This Row],[Websites]]*$S$322+Table4[[#This Row],[Newspaper]]*$T$322</f>
        <v>40</v>
      </c>
      <c r="V191">
        <f>SUM(Table4[[#This Row],[Report]:[Websites]])</f>
        <v>2</v>
      </c>
      <c r="W191" s="59"/>
      <c r="X191" s="59"/>
      <c r="Y191" s="59"/>
      <c r="Z191" s="59"/>
      <c r="AA191" s="59"/>
      <c r="AB191" s="59"/>
      <c r="AC191" s="59"/>
      <c r="AD191" s="59">
        <v>76000000</v>
      </c>
      <c r="AE191" s="59"/>
      <c r="AF191" s="59"/>
      <c r="AG191" s="59"/>
      <c r="AH191" s="59"/>
      <c r="AI191" s="59"/>
      <c r="AJ191" s="59"/>
      <c r="AK191" s="59"/>
      <c r="AL191" s="59"/>
      <c r="AM191" s="59"/>
      <c r="AN191" s="59"/>
      <c r="AO191" s="59"/>
      <c r="AP191" s="59"/>
      <c r="AQ191" s="59"/>
      <c r="AR191" s="59"/>
      <c r="AS191" s="59"/>
      <c r="AT191" s="59">
        <v>1500</v>
      </c>
      <c r="AU191" s="59"/>
      <c r="AV191" s="59"/>
      <c r="AW191" s="59"/>
      <c r="AX191" s="59">
        <v>550</v>
      </c>
      <c r="AY191" s="59"/>
      <c r="AZ191" s="59"/>
      <c r="BA191" s="59"/>
      <c r="BB191" s="59">
        <v>2600</v>
      </c>
      <c r="BC191" s="59"/>
      <c r="BD191" s="59"/>
      <c r="BE191" s="59"/>
      <c r="BF191" s="59"/>
      <c r="BG191" s="59"/>
      <c r="BH191" s="59"/>
      <c r="BI191" s="59"/>
      <c r="BJ191" s="59"/>
      <c r="BK191" s="59"/>
      <c r="BL191" s="59"/>
      <c r="BM191" s="59"/>
      <c r="BN191" s="59"/>
      <c r="BO191" s="59"/>
      <c r="BP191" s="59"/>
      <c r="BQ191" s="59"/>
      <c r="BR191" s="59"/>
      <c r="BS191" s="59"/>
    </row>
    <row r="192" spans="1:71" x14ac:dyDescent="0.25">
      <c r="A192">
        <v>201</v>
      </c>
      <c r="B192" t="s">
        <v>1298</v>
      </c>
      <c r="C192" t="s">
        <v>451</v>
      </c>
      <c r="D192" t="s">
        <v>111</v>
      </c>
      <c r="E192" t="s">
        <v>112</v>
      </c>
      <c r="F192" s="10">
        <v>36022</v>
      </c>
      <c r="G192" s="3">
        <v>36026</v>
      </c>
      <c r="H192" t="s">
        <v>513</v>
      </c>
      <c r="I192" s="59">
        <v>1998</v>
      </c>
      <c r="K192" t="s">
        <v>333</v>
      </c>
      <c r="L192" t="s">
        <v>36</v>
      </c>
      <c r="M192" t="s">
        <v>36</v>
      </c>
      <c r="N192" t="s">
        <v>579</v>
      </c>
      <c r="O192" s="28" t="s">
        <v>1116</v>
      </c>
      <c r="P192">
        <v>1</v>
      </c>
      <c r="Q192">
        <v>3</v>
      </c>
      <c r="R192">
        <v>3</v>
      </c>
      <c r="S192">
        <v>0</v>
      </c>
      <c r="T192">
        <v>12</v>
      </c>
      <c r="U192">
        <f>Table4[[#This Row],[Report]]*$P$322+Table4[[#This Row],[Journals]]*$Q$322+Table4[[#This Row],[Databases]]*$R$322+Table4[[#This Row],[Websites]]*$S$322+Table4[[#This Row],[Newspaper]]*$T$322</f>
        <v>202</v>
      </c>
      <c r="V192">
        <f>SUM(Table4[[#This Row],[Report]:[Websites]])</f>
        <v>7</v>
      </c>
      <c r="W192" s="59">
        <v>1600</v>
      </c>
      <c r="X192" s="59">
        <v>5000</v>
      </c>
      <c r="Y192" s="59"/>
      <c r="Z192" s="59">
        <v>2</v>
      </c>
      <c r="AA192" s="59"/>
      <c r="AB192" s="59"/>
      <c r="AC192" s="59">
        <v>1</v>
      </c>
      <c r="AD192" s="59">
        <v>100000000</v>
      </c>
      <c r="AE192" s="59">
        <v>125000000</v>
      </c>
      <c r="AF192" s="59"/>
      <c r="AG192" s="59"/>
      <c r="AH192" s="59"/>
      <c r="AI192" s="59"/>
      <c r="AJ192" s="59"/>
      <c r="AK192" s="59"/>
      <c r="AL192" s="61"/>
      <c r="AM192" s="61"/>
      <c r="AN192" s="61"/>
      <c r="AO192" s="61"/>
      <c r="AP192" s="59"/>
      <c r="AQ192" s="59"/>
      <c r="AR192" s="59"/>
      <c r="AS192" s="59"/>
      <c r="AT192" s="59"/>
      <c r="AU192" s="59"/>
      <c r="AV192" s="59"/>
      <c r="AW192" s="59"/>
      <c r="AX192" s="59"/>
      <c r="AY192" s="59"/>
      <c r="AZ192" s="59"/>
      <c r="BA192" s="59"/>
      <c r="BB192" s="59">
        <v>1500</v>
      </c>
      <c r="BC192" s="59"/>
      <c r="BD192" s="59">
        <v>90</v>
      </c>
      <c r="BE192" s="59"/>
      <c r="BF192" s="59"/>
      <c r="BG192" s="59"/>
      <c r="BH192" s="59"/>
      <c r="BI192" s="59"/>
      <c r="BJ192" s="59"/>
      <c r="BK192" s="59"/>
      <c r="BL192" s="59"/>
      <c r="BM192" s="59"/>
      <c r="BN192" s="59"/>
      <c r="BO192" s="59"/>
      <c r="BP192" s="59"/>
      <c r="BQ192" s="59"/>
      <c r="BR192" s="59"/>
      <c r="BS192" s="59"/>
    </row>
    <row r="193" spans="1:71" x14ac:dyDescent="0.25">
      <c r="A193">
        <v>337</v>
      </c>
      <c r="B193" t="s">
        <v>1300</v>
      </c>
      <c r="C193" t="s">
        <v>451</v>
      </c>
      <c r="D193" t="s">
        <v>159</v>
      </c>
      <c r="E193" t="s">
        <v>160</v>
      </c>
      <c r="F193" s="10">
        <v>35820</v>
      </c>
      <c r="G193" s="10">
        <v>35828</v>
      </c>
      <c r="H193" t="s">
        <v>506</v>
      </c>
      <c r="I193" s="59">
        <v>1998</v>
      </c>
      <c r="K193" t="s">
        <v>371</v>
      </c>
      <c r="L193" t="s">
        <v>116</v>
      </c>
      <c r="M193" t="s">
        <v>116</v>
      </c>
      <c r="N193" t="s">
        <v>579</v>
      </c>
      <c r="O193" s="8" t="s">
        <v>992</v>
      </c>
      <c r="P193">
        <v>0</v>
      </c>
      <c r="Q193">
        <v>2</v>
      </c>
      <c r="R193">
        <v>3</v>
      </c>
      <c r="S193">
        <v>1</v>
      </c>
      <c r="T193">
        <v>0</v>
      </c>
      <c r="U193">
        <f>Table4[[#This Row],[Report]]*$P$322+Table4[[#This Row],[Journals]]*$Q$322+Table4[[#This Row],[Databases]]*$R$322+Table4[[#This Row],[Websites]]*$S$322+Table4[[#This Row],[Newspaper]]*$T$322</f>
        <v>130</v>
      </c>
      <c r="V193">
        <f>SUM(Table4[[#This Row],[Report]:[Websites]])</f>
        <v>6</v>
      </c>
      <c r="W193" s="59">
        <v>2000</v>
      </c>
      <c r="X193" s="59">
        <v>640</v>
      </c>
      <c r="Y193" s="59">
        <v>3600</v>
      </c>
      <c r="Z193" s="59">
        <v>1100</v>
      </c>
      <c r="AA193" s="59"/>
      <c r="AB193" s="59"/>
      <c r="AC193" s="59">
        <v>3</v>
      </c>
      <c r="AD193" s="59">
        <v>70000000</v>
      </c>
      <c r="AE193" s="59">
        <v>200000000</v>
      </c>
      <c r="AF193" s="59"/>
      <c r="AG193" s="59"/>
      <c r="AH193" s="59"/>
      <c r="AI193" s="59"/>
      <c r="AJ193" s="59"/>
      <c r="AK193" s="59"/>
      <c r="AL193" s="59"/>
      <c r="AM193" s="59"/>
      <c r="AN193" s="59"/>
      <c r="AO193" s="59"/>
      <c r="AP193" s="59"/>
      <c r="AQ193" s="59"/>
      <c r="AR193" s="59"/>
      <c r="AS193" s="59"/>
      <c r="AT193" s="59"/>
      <c r="AU193" s="59"/>
      <c r="AV193" s="59"/>
      <c r="AW193" s="59"/>
      <c r="AX193" s="59">
        <v>500</v>
      </c>
      <c r="AY193" s="59"/>
      <c r="AZ193" s="59"/>
      <c r="BA193" s="59"/>
      <c r="BB193" s="59">
        <v>1170</v>
      </c>
      <c r="BC193" s="59"/>
      <c r="BD193" s="59"/>
      <c r="BE193" s="59"/>
      <c r="BF193" s="59"/>
      <c r="BG193" s="59"/>
      <c r="BH193" s="59"/>
      <c r="BI193" s="59"/>
      <c r="BJ193" s="59"/>
      <c r="BK193" s="59"/>
      <c r="BL193" s="59"/>
      <c r="BM193" s="59"/>
      <c r="BN193" s="59"/>
      <c r="BO193" s="59"/>
      <c r="BP193" s="59"/>
      <c r="BQ193" s="59"/>
      <c r="BR193" s="59"/>
      <c r="BS193" s="59"/>
    </row>
    <row r="194" spans="1:71" x14ac:dyDescent="0.25">
      <c r="A194">
        <v>476</v>
      </c>
      <c r="B194" t="s">
        <v>1300</v>
      </c>
      <c r="C194" t="s">
        <v>430</v>
      </c>
      <c r="D194" t="s">
        <v>222</v>
      </c>
      <c r="E194" t="s">
        <v>223</v>
      </c>
      <c r="F194" s="3">
        <v>35754</v>
      </c>
      <c r="G194" s="3">
        <v>35815</v>
      </c>
      <c r="H194" t="s">
        <v>502</v>
      </c>
      <c r="I194" s="59">
        <v>1998</v>
      </c>
      <c r="K194" t="s">
        <v>368</v>
      </c>
      <c r="L194" t="s">
        <v>36</v>
      </c>
      <c r="M194" t="s">
        <v>36</v>
      </c>
      <c r="N194" t="s">
        <v>579</v>
      </c>
      <c r="O194" s="8" t="s">
        <v>991</v>
      </c>
      <c r="P194">
        <v>0</v>
      </c>
      <c r="Q194">
        <v>1</v>
      </c>
      <c r="R194">
        <v>2</v>
      </c>
      <c r="S194">
        <v>0</v>
      </c>
      <c r="T194">
        <v>1</v>
      </c>
      <c r="U194">
        <f>Table4[[#This Row],[Report]]*$P$322+Table4[[#This Row],[Journals]]*$Q$322+Table4[[#This Row],[Databases]]*$R$322+Table4[[#This Row],[Websites]]*$S$322+Table4[[#This Row],[Newspaper]]*$T$322</f>
        <v>71</v>
      </c>
      <c r="V194">
        <f>SUM(Table4[[#This Row],[Report]:[Websites]])</f>
        <v>3</v>
      </c>
      <c r="W194" s="59">
        <v>500</v>
      </c>
      <c r="X194" s="59">
        <v>50000</v>
      </c>
      <c r="Y194" s="59">
        <v>40</v>
      </c>
      <c r="Z194" s="59">
        <v>25</v>
      </c>
      <c r="AA194" s="59"/>
      <c r="AB194" s="59"/>
      <c r="AC194" s="59">
        <v>4</v>
      </c>
      <c r="AD194" s="63">
        <v>13000000</v>
      </c>
      <c r="AE194" s="59">
        <v>30000000</v>
      </c>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v>215</v>
      </c>
      <c r="BC194" s="59"/>
      <c r="BD194" s="59">
        <v>27</v>
      </c>
      <c r="BE194" s="59"/>
      <c r="BF194" s="59"/>
      <c r="BG194" s="59"/>
      <c r="BH194" s="59"/>
      <c r="BI194" s="59"/>
      <c r="BJ194" s="59"/>
      <c r="BK194" s="59"/>
      <c r="BL194" s="59"/>
      <c r="BM194" s="59"/>
      <c r="BN194" s="59"/>
      <c r="BO194" s="59"/>
      <c r="BP194" s="59"/>
      <c r="BQ194" s="59"/>
      <c r="BR194" s="59"/>
      <c r="BS194" s="59"/>
    </row>
    <row r="195" spans="1:71" x14ac:dyDescent="0.25">
      <c r="A195">
        <v>428</v>
      </c>
      <c r="B195" t="s">
        <v>1305</v>
      </c>
      <c r="C195" t="s">
        <v>487</v>
      </c>
      <c r="D195" t="s">
        <v>203</v>
      </c>
      <c r="E195" t="s">
        <v>204</v>
      </c>
      <c r="F195" s="10">
        <v>35894</v>
      </c>
      <c r="G195" s="10">
        <v>35895</v>
      </c>
      <c r="H195" t="s">
        <v>507</v>
      </c>
      <c r="I195" s="59">
        <v>1998</v>
      </c>
      <c r="K195" t="s">
        <v>373</v>
      </c>
      <c r="L195" t="s">
        <v>36</v>
      </c>
      <c r="M195" t="s">
        <v>36</v>
      </c>
      <c r="N195" t="s">
        <v>579</v>
      </c>
      <c r="O195" s="8" t="s">
        <v>777</v>
      </c>
      <c r="P195">
        <v>0</v>
      </c>
      <c r="Q195">
        <v>0</v>
      </c>
      <c r="R195">
        <v>2</v>
      </c>
      <c r="S195">
        <v>0</v>
      </c>
      <c r="T195">
        <v>1</v>
      </c>
      <c r="U195">
        <f>Table4[[#This Row],[Report]]*$P$322+Table4[[#This Row],[Journals]]*$Q$322+Table4[[#This Row],[Databases]]*$R$322+Table4[[#This Row],[Websites]]*$S$322+Table4[[#This Row],[Newspaper]]*$T$322</f>
        <v>41</v>
      </c>
      <c r="V195">
        <f>SUM(Table4[[#This Row],[Report]:[Websites]])</f>
        <v>2</v>
      </c>
      <c r="W195" s="59"/>
      <c r="X195" s="59"/>
      <c r="Y195" s="59"/>
      <c r="Z195" s="59"/>
      <c r="AA195" s="59"/>
      <c r="AB195" s="59"/>
      <c r="AC195" s="59">
        <v>1</v>
      </c>
      <c r="AD195" s="59">
        <v>10000000</v>
      </c>
      <c r="AE195" s="59"/>
      <c r="AF195" s="59"/>
      <c r="AG195" s="59"/>
      <c r="AH195" s="59"/>
      <c r="AI195" s="59"/>
      <c r="AJ195" s="59"/>
      <c r="AK195" s="59"/>
      <c r="AL195" s="59"/>
      <c r="AM195" s="59"/>
      <c r="AN195" s="59"/>
      <c r="AO195" s="59"/>
      <c r="AP195" s="59"/>
      <c r="AQ195" s="59"/>
      <c r="AR195" s="59"/>
      <c r="AS195" s="59"/>
      <c r="AT195" s="59"/>
      <c r="AU195" s="59"/>
      <c r="AV195" s="59"/>
      <c r="AW195" s="59"/>
      <c r="AX195" s="59">
        <v>15</v>
      </c>
      <c r="AY195" s="59"/>
      <c r="AZ195" s="59"/>
      <c r="BA195" s="59"/>
      <c r="BB195" s="59">
        <v>80</v>
      </c>
      <c r="BC195" s="59"/>
      <c r="BD195" s="59"/>
      <c r="BE195" s="59"/>
      <c r="BF195" s="59"/>
      <c r="BG195" s="59"/>
      <c r="BH195" s="59"/>
      <c r="BI195" s="59"/>
      <c r="BJ195" s="59"/>
      <c r="BK195" s="59"/>
      <c r="BL195" s="59"/>
      <c r="BM195" s="59"/>
      <c r="BN195" s="59"/>
      <c r="BO195" s="59"/>
      <c r="BP195" s="59"/>
      <c r="BQ195" s="59"/>
      <c r="BR195" s="59"/>
      <c r="BS195" s="59"/>
    </row>
    <row r="196" spans="1:71" x14ac:dyDescent="0.25">
      <c r="A196">
        <v>59</v>
      </c>
      <c r="B196" t="s">
        <v>1300</v>
      </c>
      <c r="C196" t="s">
        <v>487</v>
      </c>
      <c r="D196" t="s">
        <v>63</v>
      </c>
      <c r="E196" t="s">
        <v>64</v>
      </c>
      <c r="F196" s="10">
        <v>35800</v>
      </c>
      <c r="G196" s="10">
        <v>35800</v>
      </c>
      <c r="H196" t="s">
        <v>502</v>
      </c>
      <c r="I196" s="59">
        <v>1998</v>
      </c>
      <c r="K196" t="s">
        <v>369</v>
      </c>
      <c r="L196" t="s">
        <v>36</v>
      </c>
      <c r="M196" t="s">
        <v>36</v>
      </c>
      <c r="N196" t="s">
        <v>579</v>
      </c>
      <c r="O196" s="8" t="s">
        <v>780</v>
      </c>
      <c r="P196">
        <v>0</v>
      </c>
      <c r="Q196">
        <v>0</v>
      </c>
      <c r="R196">
        <v>2</v>
      </c>
      <c r="S196">
        <v>0</v>
      </c>
      <c r="T196">
        <v>1</v>
      </c>
      <c r="U196">
        <f>Table4[[#This Row],[Report]]*$P$322+Table4[[#This Row],[Journals]]*$Q$322+Table4[[#This Row],[Databases]]*$R$322+Table4[[#This Row],[Websites]]*$S$322+Table4[[#This Row],[Newspaper]]*$T$322</f>
        <v>41</v>
      </c>
      <c r="V196">
        <f>SUM(Table4[[#This Row],[Report]:[Websites]])</f>
        <v>2</v>
      </c>
      <c r="W196" s="59"/>
      <c r="X196" s="59"/>
      <c r="Y196" s="59"/>
      <c r="Z196" s="59">
        <v>1</v>
      </c>
      <c r="AA196" s="59"/>
      <c r="AB196" s="59"/>
      <c r="AC196" s="59"/>
      <c r="AD196" s="59">
        <v>12000000</v>
      </c>
      <c r="AE196" s="67">
        <v>20000000</v>
      </c>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v>77</v>
      </c>
      <c r="BC196" s="59"/>
      <c r="BD196" s="59">
        <v>4</v>
      </c>
      <c r="BE196" s="59"/>
      <c r="BF196" s="59"/>
      <c r="BG196" s="59"/>
      <c r="BH196" s="59"/>
      <c r="BI196" s="59"/>
      <c r="BJ196" s="59"/>
      <c r="BK196" s="59"/>
      <c r="BL196" s="59"/>
      <c r="BM196" s="59"/>
      <c r="BN196" s="59"/>
      <c r="BO196" s="59"/>
      <c r="BP196" s="59"/>
      <c r="BQ196" s="59"/>
      <c r="BR196" s="59"/>
      <c r="BS196" s="59"/>
    </row>
    <row r="197" spans="1:71" x14ac:dyDescent="0.25">
      <c r="B197" t="s">
        <v>1300</v>
      </c>
      <c r="C197" t="s">
        <v>451</v>
      </c>
      <c r="E197" t="s">
        <v>776</v>
      </c>
      <c r="F197" s="10">
        <v>35998</v>
      </c>
      <c r="G197" s="10">
        <v>35999</v>
      </c>
      <c r="H197" t="s">
        <v>565</v>
      </c>
      <c r="I197" s="59">
        <v>1998</v>
      </c>
      <c r="K197" t="s">
        <v>622</v>
      </c>
      <c r="L197" t="s">
        <v>606</v>
      </c>
      <c r="M197" t="s">
        <v>44</v>
      </c>
      <c r="N197" t="s">
        <v>36</v>
      </c>
      <c r="O197" s="8" t="s">
        <v>994</v>
      </c>
      <c r="P197">
        <v>0</v>
      </c>
      <c r="Q197">
        <v>1</v>
      </c>
      <c r="R197">
        <v>1</v>
      </c>
      <c r="S197">
        <v>1</v>
      </c>
      <c r="T197">
        <v>7</v>
      </c>
      <c r="U197">
        <f>Table4[[#This Row],[Report]]*$P$322+Table4[[#This Row],[Journals]]*$Q$322+Table4[[#This Row],[Databases]]*$R$322+Table4[[#This Row],[Websites]]*$S$322+Table4[[#This Row],[Newspaper]]*$T$322</f>
        <v>67</v>
      </c>
      <c r="V197">
        <f>SUM(Table4[[#This Row],[Report]:[Websites]])</f>
        <v>3</v>
      </c>
      <c r="W197" s="59">
        <v>50</v>
      </c>
      <c r="X197" s="59">
        <v>5000</v>
      </c>
      <c r="Y197" s="59">
        <v>200</v>
      </c>
      <c r="Z197" s="59">
        <v>5</v>
      </c>
      <c r="AA197" s="59"/>
      <c r="AB197" s="59"/>
      <c r="AC197" s="59">
        <v>2</v>
      </c>
      <c r="AD197" s="63">
        <v>100000000</v>
      </c>
      <c r="AE197" s="59">
        <v>265000000</v>
      </c>
      <c r="AF197" s="59"/>
      <c r="AG197" s="59"/>
      <c r="AH197" s="59"/>
      <c r="AI197" s="59"/>
      <c r="AJ197" s="59"/>
      <c r="AK197" s="59"/>
      <c r="AL197" s="59"/>
      <c r="AM197" s="59"/>
      <c r="AN197" s="59"/>
      <c r="AO197" s="59"/>
      <c r="AP197" s="59"/>
      <c r="AQ197" s="59"/>
      <c r="AR197" s="59"/>
      <c r="AS197" s="59"/>
      <c r="AT197" s="59"/>
      <c r="AU197" s="59"/>
      <c r="AV197" s="59"/>
      <c r="AW197" s="59"/>
      <c r="AX197" s="59">
        <v>100</v>
      </c>
      <c r="AY197" s="59"/>
      <c r="AZ197" s="59"/>
      <c r="BA197" s="59"/>
      <c r="BB197" s="59">
        <v>60</v>
      </c>
      <c r="BC197" s="59"/>
      <c r="BD197" s="59"/>
      <c r="BE197" s="59"/>
      <c r="BF197" s="59"/>
      <c r="BG197" s="59"/>
      <c r="BH197" s="59"/>
      <c r="BI197" s="59"/>
      <c r="BJ197" s="59"/>
      <c r="BK197" s="59"/>
      <c r="BL197" s="59"/>
      <c r="BM197" s="59"/>
      <c r="BN197" s="59"/>
      <c r="BO197" s="59"/>
      <c r="BP197" s="59">
        <v>90</v>
      </c>
      <c r="BQ197" s="59"/>
      <c r="BR197" s="59"/>
      <c r="BS197" s="59"/>
    </row>
    <row r="198" spans="1:71" x14ac:dyDescent="0.25">
      <c r="A198">
        <v>446</v>
      </c>
      <c r="B198" t="s">
        <v>1300</v>
      </c>
      <c r="C198" t="s">
        <v>487</v>
      </c>
      <c r="D198" t="s">
        <v>493</v>
      </c>
      <c r="E198" t="s">
        <v>209</v>
      </c>
      <c r="F198" s="10">
        <v>36081</v>
      </c>
      <c r="G198" s="10">
        <v>36081</v>
      </c>
      <c r="H198" t="s">
        <v>508</v>
      </c>
      <c r="I198" s="59">
        <v>1998</v>
      </c>
      <c r="K198" t="s">
        <v>604</v>
      </c>
      <c r="L198" t="s">
        <v>44</v>
      </c>
      <c r="M198" t="s">
        <v>44</v>
      </c>
      <c r="N198" t="s">
        <v>579</v>
      </c>
      <c r="O198" s="8" t="s">
        <v>780</v>
      </c>
      <c r="P198">
        <v>0</v>
      </c>
      <c r="Q198">
        <v>0</v>
      </c>
      <c r="R198">
        <v>2</v>
      </c>
      <c r="S198">
        <v>0</v>
      </c>
      <c r="T198">
        <v>2</v>
      </c>
      <c r="U198">
        <f>Table4[[#This Row],[Report]]*$P$322+Table4[[#This Row],[Journals]]*$Q$322+Table4[[#This Row],[Databases]]*$R$322+Table4[[#This Row],[Websites]]*$S$322+Table4[[#This Row],[Newspaper]]*$T$322</f>
        <v>42</v>
      </c>
      <c r="V198">
        <f>SUM(Table4[[#This Row],[Report]:[Websites]])</f>
        <v>2</v>
      </c>
      <c r="W198" s="59"/>
      <c r="X198" s="59"/>
      <c r="Y198" s="59"/>
      <c r="Z198" s="59"/>
      <c r="AA198" s="59"/>
      <c r="AB198" s="59"/>
      <c r="AC198" s="59"/>
      <c r="AD198" s="59">
        <v>23000000</v>
      </c>
      <c r="AE198" s="59">
        <v>35000000</v>
      </c>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v>12</v>
      </c>
      <c r="BC198" s="59"/>
      <c r="BD198" s="59"/>
      <c r="BE198" s="59"/>
      <c r="BF198" s="59"/>
      <c r="BG198" s="59"/>
      <c r="BH198" s="59"/>
      <c r="BI198" s="59"/>
      <c r="BJ198" s="59"/>
      <c r="BK198" s="59"/>
      <c r="BL198" s="59"/>
      <c r="BM198" s="59"/>
      <c r="BN198" s="59"/>
      <c r="BO198" s="59"/>
      <c r="BP198" s="59"/>
      <c r="BQ198" s="59"/>
      <c r="BR198" s="59"/>
      <c r="BS198" s="59"/>
    </row>
    <row r="199" spans="1:71" x14ac:dyDescent="0.25">
      <c r="B199" t="s">
        <v>1300</v>
      </c>
      <c r="C199" t="s">
        <v>451</v>
      </c>
      <c r="E199" t="s">
        <v>767</v>
      </c>
      <c r="F199" s="10">
        <v>35969</v>
      </c>
      <c r="G199" s="10">
        <v>35970</v>
      </c>
      <c r="H199" t="s">
        <v>510</v>
      </c>
      <c r="I199" s="59">
        <v>1998</v>
      </c>
      <c r="K199" t="s">
        <v>605</v>
      </c>
      <c r="L199" t="s">
        <v>30</v>
      </c>
      <c r="M199" t="s">
        <v>30</v>
      </c>
      <c r="O199" s="8" t="s">
        <v>993</v>
      </c>
      <c r="P199">
        <v>1</v>
      </c>
      <c r="Q199">
        <v>1</v>
      </c>
      <c r="R199">
        <v>2</v>
      </c>
      <c r="S199">
        <v>0</v>
      </c>
      <c r="T199">
        <v>18</v>
      </c>
      <c r="U199">
        <f>Table4[[#This Row],[Report]]*$P$322+Table4[[#This Row],[Journals]]*$Q$322+Table4[[#This Row],[Databases]]*$R$322+Table4[[#This Row],[Websites]]*$S$322+Table4[[#This Row],[Newspaper]]*$T$322</f>
        <v>128</v>
      </c>
      <c r="V199">
        <f>SUM(Table4[[#This Row],[Report]:[Websites]])</f>
        <v>4</v>
      </c>
      <c r="W199" s="59">
        <v>700</v>
      </c>
      <c r="X199" s="59">
        <v>10000</v>
      </c>
      <c r="Y199" s="59"/>
      <c r="Z199" s="59"/>
      <c r="AA199" s="59"/>
      <c r="AB199" s="59"/>
      <c r="AC199" s="59">
        <v>1</v>
      </c>
      <c r="AD199" s="59">
        <v>1300000</v>
      </c>
      <c r="AE199" s="59">
        <v>78000000</v>
      </c>
      <c r="AF199" s="59"/>
      <c r="AG199" s="59"/>
      <c r="AH199" s="59">
        <v>207</v>
      </c>
      <c r="AI199" s="59"/>
      <c r="AJ199" s="59">
        <v>12</v>
      </c>
      <c r="AK199" s="59"/>
      <c r="AL199" s="59">
        <v>900</v>
      </c>
      <c r="AM199" s="59"/>
      <c r="AN199" s="59"/>
      <c r="AO199" s="59"/>
      <c r="AP199" s="59"/>
      <c r="AQ199" s="59"/>
      <c r="AR199" s="59"/>
      <c r="AS199" s="59"/>
      <c r="AT199" s="59"/>
      <c r="AU199" s="59"/>
      <c r="AV199" s="59"/>
      <c r="AW199" s="59"/>
      <c r="AX199" s="59">
        <v>300</v>
      </c>
      <c r="AY199" s="59"/>
      <c r="AZ199" s="59"/>
      <c r="BA199" s="59"/>
      <c r="BB199" s="59"/>
      <c r="BC199" s="59"/>
      <c r="BD199" s="59"/>
      <c r="BE199" s="59"/>
      <c r="BF199" s="59"/>
      <c r="BG199" s="59"/>
      <c r="BH199" s="59"/>
      <c r="BI199" s="59"/>
      <c r="BJ199" s="59"/>
      <c r="BK199" s="59"/>
      <c r="BL199" s="59"/>
      <c r="BM199" s="59"/>
      <c r="BN199" s="59"/>
      <c r="BO199" s="59"/>
      <c r="BP199" s="59">
        <v>45000</v>
      </c>
      <c r="BQ199" s="59"/>
      <c r="BR199" s="59"/>
      <c r="BS199" s="59"/>
    </row>
    <row r="200" spans="1:71" s="47" customFormat="1" x14ac:dyDescent="0.25">
      <c r="A200"/>
      <c r="B200" t="s">
        <v>1308</v>
      </c>
      <c r="C200" t="s">
        <v>645</v>
      </c>
      <c r="D200" s="5"/>
      <c r="E200"/>
      <c r="F200" s="10">
        <v>35796</v>
      </c>
      <c r="G200" s="10">
        <v>35796</v>
      </c>
      <c r="H200" t="s">
        <v>502</v>
      </c>
      <c r="I200" s="59">
        <v>1998</v>
      </c>
      <c r="J200"/>
      <c r="K200" t="s">
        <v>341</v>
      </c>
      <c r="L200" t="s">
        <v>45</v>
      </c>
      <c r="M200" t="s">
        <v>45</v>
      </c>
      <c r="N200"/>
      <c r="O200" s="28" t="s">
        <v>454</v>
      </c>
      <c r="P200"/>
      <c r="Q200"/>
      <c r="R200"/>
      <c r="S200"/>
      <c r="T200"/>
      <c r="U200">
        <f>Table4[[#This Row],[Report]]*$P$322+Table4[[#This Row],[Journals]]*$Q$322+Table4[[#This Row],[Databases]]*$R$322+Table4[[#This Row],[Websites]]*$S$322+Table4[[#This Row],[Newspaper]]*$T$322</f>
        <v>0</v>
      </c>
      <c r="V200">
        <f>SUM(Table4[[#This Row],[Report]:[Websites]])</f>
        <v>0</v>
      </c>
      <c r="W200" s="59">
        <v>5000</v>
      </c>
      <c r="X200" s="59"/>
      <c r="Y200" s="59"/>
      <c r="Z200" s="59">
        <v>40</v>
      </c>
      <c r="AA200" s="59"/>
      <c r="AB200" s="59"/>
      <c r="AC200" s="59">
        <v>4</v>
      </c>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62"/>
    </row>
    <row r="201" spans="1:71" x14ac:dyDescent="0.25">
      <c r="A201">
        <v>173</v>
      </c>
      <c r="B201" t="s">
        <v>1311</v>
      </c>
      <c r="C201" t="s">
        <v>487</v>
      </c>
      <c r="D201" t="s">
        <v>663</v>
      </c>
      <c r="E201" t="s">
        <v>664</v>
      </c>
      <c r="F201" s="10">
        <v>35895</v>
      </c>
      <c r="G201" s="10">
        <v>35895</v>
      </c>
      <c r="H201" t="s">
        <v>507</v>
      </c>
      <c r="I201" s="59">
        <v>1998</v>
      </c>
      <c r="K201" t="s">
        <v>665</v>
      </c>
      <c r="L201" t="s">
        <v>44</v>
      </c>
      <c r="M201" t="s">
        <v>44</v>
      </c>
      <c r="O201" s="8" t="s">
        <v>778</v>
      </c>
      <c r="P201">
        <v>0</v>
      </c>
      <c r="Q201">
        <v>0</v>
      </c>
      <c r="R201">
        <v>1</v>
      </c>
      <c r="S201">
        <v>0</v>
      </c>
      <c r="T201">
        <v>3</v>
      </c>
      <c r="U201">
        <f>Table4[[#This Row],[Report]]*$P$322+Table4[[#This Row],[Journals]]*$Q$322+Table4[[#This Row],[Databases]]*$R$322+Table4[[#This Row],[Websites]]*$S$322+Table4[[#This Row],[Newspaper]]*$T$322</f>
        <v>23</v>
      </c>
      <c r="V201">
        <f>SUM(Table4[[#This Row],[Report]:[Websites]])</f>
        <v>1</v>
      </c>
      <c r="W201" s="59"/>
      <c r="X201" s="59"/>
      <c r="Y201" s="59"/>
      <c r="Z201" s="59"/>
      <c r="AA201" s="59"/>
      <c r="AB201" s="59"/>
      <c r="AC201" s="59">
        <v>3</v>
      </c>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row>
    <row r="202" spans="1:71" x14ac:dyDescent="0.25">
      <c r="A202" s="47">
        <v>210</v>
      </c>
      <c r="B202" s="47" t="s">
        <v>1303</v>
      </c>
      <c r="C202" s="47" t="s">
        <v>430</v>
      </c>
      <c r="D202" s="47" t="s">
        <v>652</v>
      </c>
      <c r="E202" s="47" t="s">
        <v>653</v>
      </c>
      <c r="F202" s="48">
        <v>36131</v>
      </c>
      <c r="G202" s="48">
        <v>36131</v>
      </c>
      <c r="H202" s="47" t="s">
        <v>502</v>
      </c>
      <c r="I202" s="62">
        <v>1998</v>
      </c>
      <c r="J202" s="50"/>
      <c r="K202" s="47" t="s">
        <v>654</v>
      </c>
      <c r="L202" s="47" t="s">
        <v>30</v>
      </c>
      <c r="M202" s="47" t="s">
        <v>30</v>
      </c>
      <c r="N202" s="47"/>
      <c r="O202" s="52" t="s">
        <v>766</v>
      </c>
      <c r="P202" s="47">
        <v>0</v>
      </c>
      <c r="Q202" s="47">
        <v>1</v>
      </c>
      <c r="R202" s="47">
        <v>1</v>
      </c>
      <c r="S202" s="47">
        <v>1</v>
      </c>
      <c r="T202" s="47">
        <v>0</v>
      </c>
      <c r="U202" s="47">
        <f>Table4[[#This Row],[Report]]*$P$322+Table4[[#This Row],[Journals]]*$Q$322+Table4[[#This Row],[Databases]]*$R$322+Table4[[#This Row],[Websites]]*$S$322+Table4[[#This Row],[Newspaper]]*$T$322</f>
        <v>60</v>
      </c>
      <c r="V202" s="47">
        <f>SUM(Table4[[#This Row],[Report]:[Websites]])</f>
        <v>3</v>
      </c>
      <c r="W202" s="62" t="s">
        <v>579</v>
      </c>
      <c r="X202" s="62"/>
      <c r="Y202" s="62">
        <v>20</v>
      </c>
      <c r="Z202" s="62">
        <v>50</v>
      </c>
      <c r="AA202" s="62"/>
      <c r="AB202" s="62"/>
      <c r="AC202" s="62">
        <v>5</v>
      </c>
      <c r="AD202" s="62"/>
      <c r="AE202" s="68"/>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59"/>
    </row>
    <row r="203" spans="1:71" x14ac:dyDescent="0.25">
      <c r="B203" t="s">
        <v>1300</v>
      </c>
      <c r="C203" t="s">
        <v>487</v>
      </c>
      <c r="D203" t="s">
        <v>609</v>
      </c>
      <c r="F203" s="10">
        <v>36155</v>
      </c>
      <c r="G203" s="10">
        <v>36155</v>
      </c>
      <c r="H203" t="s">
        <v>505</v>
      </c>
      <c r="I203" s="59">
        <v>1998</v>
      </c>
      <c r="K203" t="s">
        <v>607</v>
      </c>
      <c r="L203" t="s">
        <v>608</v>
      </c>
      <c r="M203" t="s">
        <v>30</v>
      </c>
      <c r="N203" t="s">
        <v>579</v>
      </c>
      <c r="O203" s="8" t="s">
        <v>610</v>
      </c>
      <c r="P203">
        <v>0</v>
      </c>
      <c r="Q203">
        <v>0</v>
      </c>
      <c r="R203">
        <v>1</v>
      </c>
      <c r="S203">
        <v>1</v>
      </c>
      <c r="T203">
        <v>0</v>
      </c>
      <c r="U203">
        <f>Table4[[#This Row],[Report]]*$P$322+Table4[[#This Row],[Journals]]*$Q$322+Table4[[#This Row],[Databases]]*$R$322+Table4[[#This Row],[Websites]]*$S$322+Table4[[#This Row],[Newspaper]]*$T$322</f>
        <v>30</v>
      </c>
      <c r="V203">
        <f>SUM(Table4[[#This Row],[Report]:[Websites]])</f>
        <v>2</v>
      </c>
      <c r="W203" s="59"/>
      <c r="X203" s="59"/>
      <c r="Y203" s="59"/>
      <c r="Z203" s="59"/>
      <c r="AA203" s="59"/>
      <c r="AB203" s="59"/>
      <c r="AC203" s="59">
        <v>6</v>
      </c>
      <c r="AD203" s="59">
        <v>10000000</v>
      </c>
      <c r="AE203" s="59">
        <v>10000000</v>
      </c>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row>
    <row r="204" spans="1:71" x14ac:dyDescent="0.25">
      <c r="B204" t="s">
        <v>1305</v>
      </c>
      <c r="C204" t="s">
        <v>487</v>
      </c>
      <c r="F204" s="10">
        <v>36013</v>
      </c>
      <c r="G204" s="10">
        <v>36015</v>
      </c>
      <c r="H204" t="s">
        <v>513</v>
      </c>
      <c r="I204" s="59">
        <v>1998</v>
      </c>
      <c r="K204" t="s">
        <v>611</v>
      </c>
      <c r="L204" t="s">
        <v>36</v>
      </c>
      <c r="M204" t="s">
        <v>36</v>
      </c>
      <c r="N204" t="s">
        <v>579</v>
      </c>
      <c r="O204" s="28" t="s">
        <v>996</v>
      </c>
      <c r="P204">
        <v>0</v>
      </c>
      <c r="Q204">
        <v>0</v>
      </c>
      <c r="R204">
        <v>1</v>
      </c>
      <c r="S204">
        <v>0</v>
      </c>
      <c r="T204">
        <v>2</v>
      </c>
      <c r="U204">
        <f>Table4[[#This Row],[Report]]*$P$322+Table4[[#This Row],[Journals]]*$Q$322+Table4[[#This Row],[Databases]]*$R$322+Table4[[#This Row],[Websites]]*$S$322+Table4[[#This Row],[Newspaper]]*$T$322</f>
        <v>22</v>
      </c>
      <c r="V204">
        <f>SUM(Table4[[#This Row],[Report]:[Websites]])</f>
        <v>1</v>
      </c>
      <c r="W204" s="59">
        <v>500</v>
      </c>
      <c r="X204" s="59">
        <v>20000</v>
      </c>
      <c r="Y204" s="59"/>
      <c r="Z204" s="59">
        <v>19</v>
      </c>
      <c r="AA204" s="59"/>
      <c r="AB204" s="59"/>
      <c r="AC204" s="59">
        <v>9</v>
      </c>
      <c r="AD204" s="59">
        <v>10000000</v>
      </c>
      <c r="AE204" s="59"/>
      <c r="AF204" s="59">
        <v>25000</v>
      </c>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row>
    <row r="205" spans="1:71" x14ac:dyDescent="0.25">
      <c r="A205">
        <v>313</v>
      </c>
      <c r="B205" t="s">
        <v>1305</v>
      </c>
      <c r="C205" t="s">
        <v>487</v>
      </c>
      <c r="D205" t="s">
        <v>149</v>
      </c>
      <c r="E205" t="s">
        <v>150</v>
      </c>
      <c r="F205" s="10">
        <v>35830</v>
      </c>
      <c r="G205" s="10">
        <v>35830</v>
      </c>
      <c r="H205" t="s">
        <v>506</v>
      </c>
      <c r="I205" s="59">
        <v>1998</v>
      </c>
      <c r="K205" t="s">
        <v>372</v>
      </c>
      <c r="L205" t="s">
        <v>36</v>
      </c>
      <c r="M205" t="s">
        <v>36</v>
      </c>
      <c r="N205" t="s">
        <v>579</v>
      </c>
      <c r="O205" s="8" t="s">
        <v>780</v>
      </c>
      <c r="P205">
        <v>0</v>
      </c>
      <c r="Q205">
        <v>0</v>
      </c>
      <c r="R205">
        <v>2</v>
      </c>
      <c r="S205">
        <v>0</v>
      </c>
      <c r="T205">
        <v>1</v>
      </c>
      <c r="U205">
        <f>Table4[[#This Row],[Report]]*$P$322+Table4[[#This Row],[Journals]]*$Q$322+Table4[[#This Row],[Databases]]*$R$322+Table4[[#This Row],[Websites]]*$S$322+Table4[[#This Row],[Newspaper]]*$T$322</f>
        <v>41</v>
      </c>
      <c r="V205">
        <f>SUM(Table4[[#This Row],[Report]:[Websites]])</f>
        <v>2</v>
      </c>
      <c r="W205" s="59"/>
      <c r="X205" s="59"/>
      <c r="Y205" s="59"/>
      <c r="Z205" s="59">
        <v>1</v>
      </c>
      <c r="AA205" s="59"/>
      <c r="AB205" s="59"/>
      <c r="AC205" s="59"/>
      <c r="AD205" s="59">
        <v>12000000</v>
      </c>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row>
    <row r="206" spans="1:71" x14ac:dyDescent="0.25">
      <c r="A206">
        <v>32</v>
      </c>
      <c r="B206" t="s">
        <v>1305</v>
      </c>
      <c r="C206" t="s">
        <v>487</v>
      </c>
      <c r="D206" t="s">
        <v>49</v>
      </c>
      <c r="E206" t="s">
        <v>612</v>
      </c>
      <c r="F206" s="10">
        <v>35969</v>
      </c>
      <c r="G206" s="10">
        <v>35970</v>
      </c>
      <c r="H206" t="s">
        <v>510</v>
      </c>
      <c r="I206" s="59">
        <v>1998</v>
      </c>
      <c r="K206" t="s">
        <v>374</v>
      </c>
      <c r="L206" t="s">
        <v>36</v>
      </c>
      <c r="M206" t="s">
        <v>36</v>
      </c>
      <c r="N206" t="s">
        <v>579</v>
      </c>
      <c r="O206" s="8" t="s">
        <v>779</v>
      </c>
      <c r="P206">
        <v>1</v>
      </c>
      <c r="Q206">
        <v>0</v>
      </c>
      <c r="R206">
        <v>2</v>
      </c>
      <c r="S206">
        <v>1</v>
      </c>
      <c r="T206">
        <v>2</v>
      </c>
      <c r="U206">
        <f>Table4[[#This Row],[Report]]*$P$322+Table4[[#This Row],[Journals]]*$Q$322+Table4[[#This Row],[Databases]]*$R$322+Table4[[#This Row],[Websites]]*$S$322+Table4[[#This Row],[Newspaper]]*$T$322</f>
        <v>92</v>
      </c>
      <c r="V206">
        <f>SUM(Table4[[#This Row],[Report]:[Websites]])</f>
        <v>4</v>
      </c>
      <c r="W206" s="59"/>
      <c r="X206" s="59"/>
      <c r="Y206" s="59"/>
      <c r="Z206" s="59"/>
      <c r="AA206" s="59"/>
      <c r="AB206" s="59"/>
      <c r="AC206" s="59">
        <v>1</v>
      </c>
      <c r="AD206" s="59">
        <v>12000000</v>
      </c>
      <c r="AE206" s="59"/>
      <c r="AF206" s="59">
        <v>2500</v>
      </c>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row>
    <row r="207" spans="1:71" x14ac:dyDescent="0.25">
      <c r="B207" t="s">
        <v>1299</v>
      </c>
      <c r="C207" t="s">
        <v>487</v>
      </c>
      <c r="F207" s="10">
        <v>36113</v>
      </c>
      <c r="G207" s="10">
        <v>36113</v>
      </c>
      <c r="H207" t="s">
        <v>504</v>
      </c>
      <c r="I207" s="59">
        <v>1998</v>
      </c>
      <c r="K207" t="s">
        <v>393</v>
      </c>
      <c r="L207" t="s">
        <v>44</v>
      </c>
      <c r="M207" t="s">
        <v>44</v>
      </c>
      <c r="N207" t="s">
        <v>579</v>
      </c>
      <c r="O207" s="8" t="s">
        <v>613</v>
      </c>
      <c r="P207">
        <v>0</v>
      </c>
      <c r="Q207">
        <v>0</v>
      </c>
      <c r="R207">
        <v>1</v>
      </c>
      <c r="S207">
        <v>0</v>
      </c>
      <c r="T207">
        <v>0</v>
      </c>
      <c r="U207">
        <f>Table4[[#This Row],[Report]]*$P$322+Table4[[#This Row],[Journals]]*$Q$322+Table4[[#This Row],[Databases]]*$R$322+Table4[[#This Row],[Websites]]*$S$322+Table4[[#This Row],[Newspaper]]*$T$322</f>
        <v>20</v>
      </c>
      <c r="V207">
        <f>SUM(Table4[[#This Row],[Report]:[Websites]])</f>
        <v>1</v>
      </c>
      <c r="W207" s="59"/>
      <c r="X207" s="59"/>
      <c r="Y207" s="59"/>
      <c r="Z207" s="59"/>
      <c r="AA207" s="59"/>
      <c r="AB207" s="59"/>
      <c r="AC207" s="59"/>
      <c r="AD207" s="59">
        <v>7000000</v>
      </c>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row>
    <row r="208" spans="1:71" x14ac:dyDescent="0.25">
      <c r="A208">
        <v>213</v>
      </c>
      <c r="B208" t="s">
        <v>1300</v>
      </c>
      <c r="C208" t="s">
        <v>487</v>
      </c>
      <c r="D208" t="s">
        <v>114</v>
      </c>
      <c r="E208" t="s">
        <v>115</v>
      </c>
      <c r="F208" s="10">
        <v>36264</v>
      </c>
      <c r="G208" s="10">
        <v>36264</v>
      </c>
      <c r="H208" t="s">
        <v>507</v>
      </c>
      <c r="I208" s="59">
        <v>1999</v>
      </c>
      <c r="J208" t="s">
        <v>384</v>
      </c>
      <c r="K208" t="s">
        <v>376</v>
      </c>
      <c r="L208" t="s">
        <v>36</v>
      </c>
      <c r="M208" t="s">
        <v>36</v>
      </c>
      <c r="N208" t="s">
        <v>579</v>
      </c>
      <c r="O208" s="8" t="s">
        <v>1117</v>
      </c>
      <c r="P208">
        <v>4</v>
      </c>
      <c r="Q208">
        <v>2</v>
      </c>
      <c r="R208">
        <v>3</v>
      </c>
      <c r="S208">
        <v>0</v>
      </c>
      <c r="T208">
        <v>0</v>
      </c>
      <c r="U208">
        <f>Table4[[#This Row],[Report]]*$P$322+Table4[[#This Row],[Journals]]*$Q$322+Table4[[#This Row],[Databases]]*$R$322+Table4[[#This Row],[Websites]]*$S$322+Table4[[#This Row],[Newspaper]]*$T$322</f>
        <v>280</v>
      </c>
      <c r="V208">
        <f>SUM(Table4[[#This Row],[Report]:[Websites]])</f>
        <v>9</v>
      </c>
      <c r="W208" s="59"/>
      <c r="X208" s="59">
        <v>6024</v>
      </c>
      <c r="Y208" s="59">
        <v>500</v>
      </c>
      <c r="Z208" s="59">
        <v>50</v>
      </c>
      <c r="AA208" s="59"/>
      <c r="AB208" s="59"/>
      <c r="AC208" s="59">
        <v>1</v>
      </c>
      <c r="AD208" s="59">
        <v>1700000000</v>
      </c>
      <c r="AE208" s="59">
        <v>2300000000</v>
      </c>
      <c r="AF208" s="59">
        <v>25000</v>
      </c>
      <c r="AG208" s="59"/>
      <c r="AH208" s="59"/>
      <c r="AI208" s="59"/>
      <c r="AJ208" s="59"/>
      <c r="AK208" s="59"/>
      <c r="AL208" s="59">
        <v>85</v>
      </c>
      <c r="AM208" s="59"/>
      <c r="AN208" s="59"/>
      <c r="AO208" s="59"/>
      <c r="AP208" s="59"/>
      <c r="AQ208" s="59"/>
      <c r="AR208" s="59"/>
      <c r="AS208" s="59"/>
      <c r="AT208" s="59">
        <v>70000</v>
      </c>
      <c r="AU208" s="59"/>
      <c r="AV208" s="59"/>
      <c r="AW208" s="59"/>
      <c r="AX208" s="59">
        <v>2000</v>
      </c>
      <c r="AY208" s="59"/>
      <c r="AZ208" s="59"/>
      <c r="BA208" s="59"/>
      <c r="BB208" s="59">
        <v>24000</v>
      </c>
      <c r="BC208" s="59"/>
      <c r="BD208" s="59"/>
      <c r="BE208" s="59"/>
      <c r="BF208" s="59">
        <v>2500</v>
      </c>
      <c r="BG208" s="59"/>
      <c r="BH208" s="59"/>
      <c r="BI208" s="59"/>
      <c r="BJ208" s="59"/>
      <c r="BK208" s="59"/>
      <c r="BL208" s="59"/>
      <c r="BM208" s="59"/>
      <c r="BN208" s="59"/>
      <c r="BO208" s="59"/>
      <c r="BP208" s="59"/>
      <c r="BQ208" s="59"/>
      <c r="BR208" s="59"/>
      <c r="BS208" s="59"/>
    </row>
    <row r="209" spans="1:71" x14ac:dyDescent="0.25">
      <c r="A209">
        <v>319</v>
      </c>
      <c r="B209" t="s">
        <v>1300</v>
      </c>
      <c r="C209" t="s">
        <v>487</v>
      </c>
      <c r="D209" t="s">
        <v>152</v>
      </c>
      <c r="E209" t="s">
        <v>153</v>
      </c>
      <c r="F209" s="3">
        <v>36457</v>
      </c>
      <c r="G209" s="3">
        <v>36457</v>
      </c>
      <c r="H209" t="s">
        <v>508</v>
      </c>
      <c r="I209" s="59">
        <v>1999</v>
      </c>
      <c r="J209" t="s">
        <v>1218</v>
      </c>
      <c r="K209" t="s">
        <v>1217</v>
      </c>
      <c r="L209" t="s">
        <v>36</v>
      </c>
      <c r="M209" t="s">
        <v>36</v>
      </c>
      <c r="N209" t="s">
        <v>579</v>
      </c>
      <c r="O209" s="8" t="s">
        <v>1249</v>
      </c>
      <c r="P209">
        <v>0</v>
      </c>
      <c r="Q209">
        <v>0</v>
      </c>
      <c r="R209">
        <v>2</v>
      </c>
      <c r="S209">
        <v>1</v>
      </c>
      <c r="T209">
        <v>4</v>
      </c>
      <c r="U209">
        <f>Table4[[#This Row],[Report]]*$P$322+Table4[[#This Row],[Journals]]*$Q$322+Table4[[#This Row],[Databases]]*$R$322+Table4[[#This Row],[Websites]]*$S$322+Table4[[#This Row],[Newspaper]]*$T$322</f>
        <v>54</v>
      </c>
      <c r="V209">
        <f>SUM(Table4[[#This Row],[Report]:[Websites]])</f>
        <v>3</v>
      </c>
      <c r="W209" s="59"/>
      <c r="X209" s="59"/>
      <c r="Y209" s="59"/>
      <c r="Z209" s="59"/>
      <c r="AA209" s="59"/>
      <c r="AB209" s="59"/>
      <c r="AC209" s="59"/>
      <c r="AD209" s="59">
        <v>45000000</v>
      </c>
      <c r="AE209" s="59">
        <v>35000000</v>
      </c>
      <c r="AF209" s="59"/>
      <c r="AG209" s="59"/>
      <c r="AH209" s="59"/>
      <c r="AI209" s="59"/>
      <c r="AJ209" s="59"/>
      <c r="AK209" s="59"/>
      <c r="AL209" s="59">
        <v>23</v>
      </c>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row>
    <row r="210" spans="1:71" x14ac:dyDescent="0.25">
      <c r="B210" t="s">
        <v>1300</v>
      </c>
      <c r="C210" t="s">
        <v>451</v>
      </c>
      <c r="E210" t="s">
        <v>615</v>
      </c>
      <c r="F210" s="10">
        <v>36310</v>
      </c>
      <c r="G210" s="10">
        <v>36311</v>
      </c>
      <c r="H210" t="s">
        <v>518</v>
      </c>
      <c r="I210" s="59">
        <v>1999</v>
      </c>
      <c r="K210" t="s">
        <v>486</v>
      </c>
      <c r="L210" t="s">
        <v>33</v>
      </c>
      <c r="M210" t="s">
        <v>33</v>
      </c>
      <c r="N210" t="s">
        <v>579</v>
      </c>
      <c r="O210" s="8" t="s">
        <v>784</v>
      </c>
      <c r="P210">
        <v>2</v>
      </c>
      <c r="Q210">
        <v>0</v>
      </c>
      <c r="R210">
        <v>1</v>
      </c>
      <c r="S210">
        <v>1</v>
      </c>
      <c r="T210">
        <v>0</v>
      </c>
      <c r="U210">
        <f>Table4[[#This Row],[Report]]*$P$322+Table4[[#This Row],[Journals]]*$Q$322+Table4[[#This Row],[Databases]]*$R$322+Table4[[#This Row],[Websites]]*$S$322+Table4[[#This Row],[Newspaper]]*$T$322</f>
        <v>110</v>
      </c>
      <c r="V210">
        <f>SUM(Table4[[#This Row],[Report]:[Websites]])</f>
        <v>4</v>
      </c>
      <c r="W210" s="59">
        <v>1000</v>
      </c>
      <c r="X210" s="59"/>
      <c r="Y210" s="59">
        <v>2000</v>
      </c>
      <c r="Z210" s="59"/>
      <c r="AA210" s="59"/>
      <c r="AB210" s="59"/>
      <c r="AC210" s="59"/>
      <c r="AD210" s="59">
        <v>4000000</v>
      </c>
      <c r="AE210" s="59">
        <v>16000000</v>
      </c>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v>530</v>
      </c>
      <c r="BC210" s="59"/>
      <c r="BD210" s="59"/>
      <c r="BE210" s="59"/>
      <c r="BF210" s="59"/>
      <c r="BG210" s="59"/>
      <c r="BH210" s="59"/>
      <c r="BI210" s="59"/>
      <c r="BJ210" s="59"/>
      <c r="BK210" s="59"/>
      <c r="BL210" s="59"/>
      <c r="BM210" s="59"/>
      <c r="BN210" s="59"/>
      <c r="BO210" s="59"/>
      <c r="BP210" s="59"/>
      <c r="BQ210" s="59"/>
      <c r="BR210" s="59"/>
      <c r="BS210" s="59"/>
    </row>
    <row r="211" spans="1:71" x14ac:dyDescent="0.25">
      <c r="A211">
        <v>345</v>
      </c>
      <c r="B211" t="s">
        <v>1300</v>
      </c>
      <c r="C211" t="s">
        <v>320</v>
      </c>
      <c r="D211" t="s">
        <v>165</v>
      </c>
      <c r="E211" t="s">
        <v>166</v>
      </c>
      <c r="F211" s="3">
        <v>36237</v>
      </c>
      <c r="G211" s="3">
        <v>36243</v>
      </c>
      <c r="H211" t="s">
        <v>503</v>
      </c>
      <c r="I211" s="59">
        <v>1999</v>
      </c>
      <c r="K211" t="s">
        <v>471</v>
      </c>
      <c r="L211" t="s">
        <v>33</v>
      </c>
      <c r="M211" t="s">
        <v>33</v>
      </c>
      <c r="N211" t="s">
        <v>579</v>
      </c>
      <c r="O211" s="8" t="s">
        <v>1248</v>
      </c>
      <c r="P211">
        <v>0</v>
      </c>
      <c r="Q211">
        <v>2</v>
      </c>
      <c r="R211">
        <v>2</v>
      </c>
      <c r="S211">
        <v>1</v>
      </c>
      <c r="T211">
        <v>1</v>
      </c>
      <c r="U211">
        <f>Table4[[#This Row],[Report]]*$P$322+Table4[[#This Row],[Journals]]*$Q$322+Table4[[#This Row],[Databases]]*$R$322+Table4[[#This Row],[Websites]]*$S$322+Table4[[#This Row],[Newspaper]]*$T$322</f>
        <v>111</v>
      </c>
      <c r="V211">
        <f>SUM(Table4[[#This Row],[Report]:[Websites]])</f>
        <v>5</v>
      </c>
      <c r="W211" s="59">
        <v>2672</v>
      </c>
      <c r="X211" s="59">
        <v>3500</v>
      </c>
      <c r="Y211" s="59">
        <v>1200</v>
      </c>
      <c r="Z211" s="59">
        <v>5</v>
      </c>
      <c r="AA211" s="59"/>
      <c r="AB211" s="59"/>
      <c r="AC211" s="59"/>
      <c r="AD211" s="59">
        <v>35000000</v>
      </c>
      <c r="AE211" s="67">
        <v>303000000</v>
      </c>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v>200</v>
      </c>
      <c r="BC211" s="59"/>
      <c r="BD211" s="59">
        <v>112</v>
      </c>
      <c r="BE211" s="59"/>
      <c r="BF211" s="59"/>
      <c r="BG211" s="59"/>
      <c r="BH211" s="59"/>
      <c r="BI211" s="59"/>
      <c r="BJ211" s="59"/>
      <c r="BK211" s="59"/>
      <c r="BL211" s="59"/>
      <c r="BM211" s="59"/>
      <c r="BN211" s="59"/>
      <c r="BO211" s="59"/>
      <c r="BP211" s="59"/>
      <c r="BQ211" s="59"/>
      <c r="BR211" s="59"/>
      <c r="BS211" s="59"/>
    </row>
    <row r="212" spans="1:71" x14ac:dyDescent="0.25">
      <c r="B212" t="s">
        <v>1311</v>
      </c>
      <c r="C212" t="s">
        <v>320</v>
      </c>
      <c r="D212" t="s">
        <v>472</v>
      </c>
      <c r="E212" t="s">
        <v>614</v>
      </c>
      <c r="F212" s="3">
        <v>36200</v>
      </c>
      <c r="G212" s="3">
        <v>36203</v>
      </c>
      <c r="H212" t="s">
        <v>506</v>
      </c>
      <c r="I212" s="59">
        <v>1999</v>
      </c>
      <c r="K212" t="s">
        <v>473</v>
      </c>
      <c r="L212" t="s">
        <v>44</v>
      </c>
      <c r="M212" t="s">
        <v>44</v>
      </c>
      <c r="N212" t="s">
        <v>579</v>
      </c>
      <c r="O212" s="8" t="s">
        <v>997</v>
      </c>
      <c r="P212">
        <v>0</v>
      </c>
      <c r="Q212">
        <v>0</v>
      </c>
      <c r="R212">
        <v>1</v>
      </c>
      <c r="S212">
        <v>2</v>
      </c>
      <c r="T212">
        <v>4</v>
      </c>
      <c r="U212">
        <f>Table4[[#This Row],[Report]]*$P$322+Table4[[#This Row],[Journals]]*$Q$322+Table4[[#This Row],[Databases]]*$R$322+Table4[[#This Row],[Websites]]*$S$322+Table4[[#This Row],[Newspaper]]*$T$322</f>
        <v>44</v>
      </c>
      <c r="V212">
        <f>SUM(Table4[[#This Row],[Report]:[Websites]])</f>
        <v>3</v>
      </c>
      <c r="W212" s="59">
        <v>2000</v>
      </c>
      <c r="X212" s="59">
        <v>2000</v>
      </c>
      <c r="Y212" s="59"/>
      <c r="Z212" s="59"/>
      <c r="AA212" s="59"/>
      <c r="AB212" s="59"/>
      <c r="AC212" s="59">
        <v>7</v>
      </c>
      <c r="AD212" s="59"/>
      <c r="AE212" s="59">
        <v>150000000</v>
      </c>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v>12</v>
      </c>
      <c r="BC212" s="59"/>
      <c r="BD212" s="59">
        <v>2</v>
      </c>
      <c r="BE212" s="59"/>
      <c r="BF212" s="59"/>
      <c r="BG212" s="59"/>
      <c r="BH212" s="59"/>
      <c r="BI212" s="59"/>
      <c r="BJ212" s="59"/>
      <c r="BK212" s="59"/>
      <c r="BL212" s="59"/>
      <c r="BM212" s="59"/>
      <c r="BN212" s="59"/>
      <c r="BO212" s="59"/>
      <c r="BP212" s="59"/>
      <c r="BQ212" s="59"/>
      <c r="BR212" s="59"/>
      <c r="BS212" s="59"/>
    </row>
    <row r="213" spans="1:71" x14ac:dyDescent="0.25">
      <c r="B213" t="s">
        <v>1311</v>
      </c>
      <c r="C213" t="s">
        <v>320</v>
      </c>
      <c r="D213" t="s">
        <v>1291</v>
      </c>
      <c r="E213" t="s">
        <v>1038</v>
      </c>
      <c r="F213" s="3">
        <v>36503</v>
      </c>
      <c r="G213" s="3">
        <v>36510</v>
      </c>
      <c r="H213" t="s">
        <v>505</v>
      </c>
      <c r="I213" s="59">
        <v>1999</v>
      </c>
      <c r="K213" t="s">
        <v>1017</v>
      </c>
      <c r="L213" t="s">
        <v>44</v>
      </c>
      <c r="M213" t="s">
        <v>44</v>
      </c>
      <c r="O213" s="8" t="s">
        <v>1037</v>
      </c>
      <c r="P213">
        <v>1</v>
      </c>
      <c r="Q213">
        <v>0</v>
      </c>
      <c r="R213">
        <v>1</v>
      </c>
      <c r="S213">
        <v>1</v>
      </c>
      <c r="T213">
        <v>2</v>
      </c>
      <c r="U213">
        <f>Table4[[#This Row],[Report]]*$P$322+Table4[[#This Row],[Journals]]*$Q$322+Table4[[#This Row],[Databases]]*$R$322+Table4[[#This Row],[Websites]]*$S$322+Table4[[#This Row],[Newspaper]]*$T$322</f>
        <v>72</v>
      </c>
      <c r="V213">
        <f>SUM(Table4[[#This Row],[Report]:[Websites]])</f>
        <v>3</v>
      </c>
      <c r="W213" s="59"/>
      <c r="X213" s="59"/>
      <c r="Y213" s="59"/>
      <c r="Z213" s="59"/>
      <c r="AA213" s="59"/>
      <c r="AB213" s="59"/>
      <c r="AC213" s="59"/>
      <c r="AD213" s="59"/>
      <c r="AE213" s="59">
        <v>196300000</v>
      </c>
      <c r="AF213" s="59"/>
      <c r="AG213" s="59"/>
      <c r="AH213" s="59"/>
      <c r="AI213" s="59"/>
      <c r="AJ213" s="59"/>
      <c r="AK213" s="59"/>
      <c r="AL213" s="59"/>
      <c r="AM213" s="59"/>
      <c r="AN213" s="59"/>
      <c r="AO213" s="59"/>
      <c r="AP213" s="59"/>
      <c r="AQ213" s="59"/>
      <c r="AR213" s="59"/>
      <c r="AS213" s="59"/>
      <c r="AT213" s="59"/>
      <c r="AU213" s="59"/>
      <c r="AV213" s="59"/>
      <c r="AW213" s="59"/>
      <c r="AX213" s="59"/>
      <c r="AY213" s="59"/>
      <c r="AZ213" s="59">
        <v>25</v>
      </c>
      <c r="BA213" s="59"/>
      <c r="BB213" s="59"/>
      <c r="BC213" s="59"/>
      <c r="BD213" s="59"/>
      <c r="BE213" s="59"/>
      <c r="BF213" s="59"/>
      <c r="BG213" s="59"/>
      <c r="BH213" s="59"/>
      <c r="BI213" s="59"/>
      <c r="BJ213" s="59"/>
      <c r="BK213" s="59"/>
      <c r="BL213" s="59"/>
      <c r="BM213" s="59"/>
      <c r="BN213" s="59"/>
      <c r="BO213" s="59"/>
      <c r="BP213" s="59"/>
      <c r="BQ213" s="59"/>
      <c r="BR213" s="59"/>
      <c r="BS213" s="59"/>
    </row>
    <row r="214" spans="1:71" x14ac:dyDescent="0.25">
      <c r="B214" t="s">
        <v>1305</v>
      </c>
      <c r="C214" t="s">
        <v>487</v>
      </c>
      <c r="D214" t="s">
        <v>649</v>
      </c>
      <c r="E214" t="s">
        <v>650</v>
      </c>
      <c r="F214" s="3">
        <v>36379</v>
      </c>
      <c r="G214" s="3">
        <v>36383</v>
      </c>
      <c r="H214" t="s">
        <v>513</v>
      </c>
      <c r="I214" s="59">
        <v>1999</v>
      </c>
      <c r="J214" t="s">
        <v>1216</v>
      </c>
      <c r="K214" t="s">
        <v>651</v>
      </c>
      <c r="L214" t="s">
        <v>36</v>
      </c>
      <c r="M214" t="s">
        <v>36</v>
      </c>
      <c r="O214" s="44" t="s">
        <v>1247</v>
      </c>
      <c r="P214">
        <v>0</v>
      </c>
      <c r="Q214">
        <v>0</v>
      </c>
      <c r="R214">
        <v>1</v>
      </c>
      <c r="S214">
        <v>0</v>
      </c>
      <c r="T214">
        <v>15</v>
      </c>
      <c r="U214">
        <f>Table4[[#This Row],[Report]]*$P$322+Table4[[#This Row],[Journals]]*$Q$322+Table4[[#This Row],[Databases]]*$R$322+Table4[[#This Row],[Websites]]*$S$322+Table4[[#This Row],[Newspaper]]*$T$322</f>
        <v>35</v>
      </c>
      <c r="V214">
        <f>SUM(Table4[[#This Row],[Report]:[Websites]])</f>
        <v>1</v>
      </c>
      <c r="W214" s="59"/>
      <c r="X214" s="59"/>
      <c r="Y214" s="59"/>
      <c r="Z214" s="59"/>
      <c r="AA214" s="59"/>
      <c r="AB214" s="59"/>
      <c r="AC214" s="59">
        <v>4</v>
      </c>
      <c r="AD214" s="59" t="s">
        <v>1156</v>
      </c>
      <c r="AE214" s="63"/>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row>
    <row r="215" spans="1:71" x14ac:dyDescent="0.25">
      <c r="A215">
        <v>117</v>
      </c>
      <c r="B215" t="s">
        <v>1307</v>
      </c>
      <c r="C215" t="s">
        <v>451</v>
      </c>
      <c r="D215" t="s">
        <v>77</v>
      </c>
      <c r="E215" t="s">
        <v>78</v>
      </c>
      <c r="F215" s="3">
        <v>36520</v>
      </c>
      <c r="G215" s="3">
        <v>36522</v>
      </c>
      <c r="H215" t="s">
        <v>505</v>
      </c>
      <c r="I215" s="59">
        <v>1999</v>
      </c>
      <c r="J215" t="s">
        <v>360</v>
      </c>
      <c r="K215" t="s">
        <v>377</v>
      </c>
      <c r="L215" t="s">
        <v>30</v>
      </c>
      <c r="M215" t="s">
        <v>30</v>
      </c>
      <c r="N215" t="s">
        <v>579</v>
      </c>
      <c r="O215" s="8" t="s">
        <v>1246</v>
      </c>
      <c r="P215" s="8">
        <v>0</v>
      </c>
      <c r="Q215" s="8">
        <v>0</v>
      </c>
      <c r="R215" s="8">
        <v>2</v>
      </c>
      <c r="S215" s="8">
        <v>1</v>
      </c>
      <c r="T215" s="8">
        <v>10</v>
      </c>
      <c r="U215" s="8">
        <f>Table4[[#This Row],[Report]]*$P$322+Table4[[#This Row],[Journals]]*$Q$322+Table4[[#This Row],[Databases]]*$R$322+Table4[[#This Row],[Websites]]*$S$322+Table4[[#This Row],[Newspaper]]*$T$322</f>
        <v>60</v>
      </c>
      <c r="V215" s="8">
        <f>SUM(Table4[[#This Row],[Report]:[Websites]])</f>
        <v>3</v>
      </c>
      <c r="W215" s="59"/>
      <c r="X215" s="59"/>
      <c r="Y215" s="59">
        <v>100</v>
      </c>
      <c r="Z215" s="59"/>
      <c r="AA215" s="59"/>
      <c r="AB215" s="59"/>
      <c r="AC215" s="59"/>
      <c r="AD215" s="59">
        <v>10000000</v>
      </c>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v>300</v>
      </c>
      <c r="BC215" s="59"/>
      <c r="BD215" s="59"/>
      <c r="BE215" s="59"/>
      <c r="BF215" s="59"/>
      <c r="BG215" s="59"/>
      <c r="BH215" s="59"/>
      <c r="BI215" s="59"/>
      <c r="BJ215" s="59"/>
      <c r="BK215" s="59"/>
      <c r="BL215" s="59"/>
      <c r="BM215" s="59"/>
      <c r="BN215" s="59"/>
      <c r="BO215" s="59"/>
      <c r="BP215" s="59"/>
      <c r="BQ215" s="59"/>
      <c r="BR215" s="59"/>
      <c r="BS215" s="59"/>
    </row>
    <row r="216" spans="1:71" x14ac:dyDescent="0.25">
      <c r="B216" t="s">
        <v>1309</v>
      </c>
      <c r="C216" t="s">
        <v>320</v>
      </c>
      <c r="D216" t="s">
        <v>580</v>
      </c>
      <c r="E216" t="s">
        <v>677</v>
      </c>
      <c r="F216" s="3">
        <v>36628</v>
      </c>
      <c r="G216" s="3">
        <v>36636</v>
      </c>
      <c r="H216" t="s">
        <v>507</v>
      </c>
      <c r="I216" s="59">
        <v>2000</v>
      </c>
      <c r="J216" t="s">
        <v>1224</v>
      </c>
      <c r="K216" t="s">
        <v>1205</v>
      </c>
      <c r="L216" t="s">
        <v>33</v>
      </c>
      <c r="M216" t="s">
        <v>33</v>
      </c>
      <c r="O216" s="8" t="s">
        <v>1250</v>
      </c>
      <c r="P216">
        <v>2</v>
      </c>
      <c r="Q216">
        <v>0</v>
      </c>
      <c r="R216">
        <v>1</v>
      </c>
      <c r="S216">
        <v>0</v>
      </c>
      <c r="T216">
        <v>9</v>
      </c>
      <c r="U216">
        <f>Table4[[#This Row],[Report]]*$P$322+Table4[[#This Row],[Journals]]*$Q$322+Table4[[#This Row],[Databases]]*$R$322+Table4[[#This Row],[Websites]]*$S$322+Table4[[#This Row],[Newspaper]]*$T$322</f>
        <v>109</v>
      </c>
      <c r="V216">
        <f>SUM(Table4[[#This Row],[Report]:[Websites]])</f>
        <v>3</v>
      </c>
      <c r="W216" s="59"/>
      <c r="X216" s="59"/>
      <c r="Y216" s="59"/>
      <c r="Z216" s="59"/>
      <c r="AA216" s="59"/>
      <c r="AB216" s="59"/>
      <c r="AC216" s="59"/>
      <c r="AD216" s="59">
        <v>11000000</v>
      </c>
      <c r="AE216" s="59"/>
      <c r="AF216" s="59">
        <v>300</v>
      </c>
      <c r="AG216" s="59"/>
      <c r="AH216" s="59"/>
      <c r="AI216" s="59"/>
      <c r="AJ216" s="59">
        <v>200</v>
      </c>
      <c r="AK216" s="63">
        <v>1300000</v>
      </c>
      <c r="AL216" s="59"/>
      <c r="AM216" s="59"/>
      <c r="AN216" s="59"/>
      <c r="AO216" s="63">
        <v>1000000</v>
      </c>
      <c r="AP216" s="59"/>
      <c r="AQ216" s="59"/>
      <c r="AR216" s="59"/>
      <c r="AS216" s="59"/>
      <c r="AT216" s="59">
        <v>5</v>
      </c>
      <c r="AU216" s="59"/>
      <c r="AV216" s="59">
        <v>5</v>
      </c>
      <c r="AW216" s="59"/>
      <c r="AX216" s="59"/>
      <c r="AY216" s="59"/>
      <c r="AZ216" s="59">
        <v>1</v>
      </c>
      <c r="BA216" s="59"/>
      <c r="BB216" s="59"/>
      <c r="BC216" s="59"/>
      <c r="BD216" s="59"/>
      <c r="BE216" s="59"/>
      <c r="BF216" s="59"/>
      <c r="BG216" s="59"/>
      <c r="BH216" s="59"/>
      <c r="BI216" s="59"/>
      <c r="BJ216" s="59"/>
      <c r="BK216" s="59"/>
      <c r="BL216" s="59"/>
      <c r="BM216" s="59"/>
      <c r="BN216" s="59"/>
      <c r="BO216" s="59"/>
      <c r="BP216" s="59"/>
      <c r="BQ216" s="59"/>
      <c r="BR216" s="59"/>
      <c r="BS216" s="59"/>
    </row>
    <row r="217" spans="1:71" x14ac:dyDescent="0.25">
      <c r="A217">
        <v>308</v>
      </c>
      <c r="B217" t="s">
        <v>1308</v>
      </c>
      <c r="C217" t="s">
        <v>645</v>
      </c>
      <c r="D217" s="5" t="s">
        <v>634</v>
      </c>
      <c r="E217" t="s">
        <v>635</v>
      </c>
      <c r="F217" s="3">
        <v>36544</v>
      </c>
      <c r="G217" s="3">
        <v>36549</v>
      </c>
      <c r="H217" t="s">
        <v>502</v>
      </c>
      <c r="I217" s="59">
        <v>2000</v>
      </c>
      <c r="J217" t="s">
        <v>1230</v>
      </c>
      <c r="K217" t="s">
        <v>1229</v>
      </c>
      <c r="L217" t="s">
        <v>44</v>
      </c>
      <c r="M217" t="s">
        <v>44</v>
      </c>
      <c r="O217" s="8" t="s">
        <v>787</v>
      </c>
      <c r="U217">
        <f>Table4[[#This Row],[Report]]*$P$322+Table4[[#This Row],[Journals]]*$Q$322+Table4[[#This Row],[Databases]]*$R$322+Table4[[#This Row],[Websites]]*$S$322+Table4[[#This Row],[Newspaper]]*$T$322</f>
        <v>0</v>
      </c>
      <c r="V217">
        <f>SUM(Table4[[#This Row],[Report]:[Websites]])</f>
        <v>0</v>
      </c>
      <c r="W217" s="59">
        <v>15000</v>
      </c>
      <c r="X217" s="59">
        <v>20000</v>
      </c>
      <c r="Y217" s="59"/>
      <c r="Z217" s="59">
        <v>350</v>
      </c>
      <c r="AA217" s="59"/>
      <c r="AB217" s="59"/>
      <c r="AC217" s="59">
        <v>29</v>
      </c>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row>
    <row r="218" spans="1:71" x14ac:dyDescent="0.25">
      <c r="A218">
        <v>544</v>
      </c>
      <c r="B218" t="s">
        <v>1300</v>
      </c>
      <c r="C218" t="s">
        <v>320</v>
      </c>
      <c r="D218" t="s">
        <v>267</v>
      </c>
      <c r="E218" t="s">
        <v>268</v>
      </c>
      <c r="F218" s="3">
        <v>36618</v>
      </c>
      <c r="G218" s="3">
        <v>36620</v>
      </c>
      <c r="H218" t="s">
        <v>507</v>
      </c>
      <c r="I218" s="59">
        <v>2000</v>
      </c>
      <c r="J218" t="s">
        <v>1223</v>
      </c>
      <c r="K218" t="s">
        <v>370</v>
      </c>
      <c r="L218" t="s">
        <v>44</v>
      </c>
      <c r="M218" t="s">
        <v>44</v>
      </c>
      <c r="N218" t="s">
        <v>579</v>
      </c>
      <c r="O218" s="8" t="s">
        <v>786</v>
      </c>
      <c r="P218">
        <v>0</v>
      </c>
      <c r="Q218">
        <v>0</v>
      </c>
      <c r="R218">
        <v>2</v>
      </c>
      <c r="S218">
        <v>1</v>
      </c>
      <c r="T218">
        <v>1</v>
      </c>
      <c r="U218">
        <f>Table4[[#This Row],[Report]]*$P$322+Table4[[#This Row],[Journals]]*$Q$322+Table4[[#This Row],[Databases]]*$R$322+Table4[[#This Row],[Websites]]*$S$322+Table4[[#This Row],[Newspaper]]*$T$322</f>
        <v>51</v>
      </c>
      <c r="V218">
        <f>SUM(Table4[[#This Row],[Report]:[Websites]])</f>
        <v>3</v>
      </c>
      <c r="W218" s="59">
        <v>50</v>
      </c>
      <c r="X218" s="59">
        <v>125000</v>
      </c>
      <c r="Y218" s="59">
        <v>12</v>
      </c>
      <c r="Z218" s="59">
        <v>10</v>
      </c>
      <c r="AA218" s="59"/>
      <c r="AB218" s="59"/>
      <c r="AC218" s="59"/>
      <c r="AD218" s="59">
        <v>15000000</v>
      </c>
      <c r="AE218" s="59">
        <v>60000000</v>
      </c>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v>50</v>
      </c>
      <c r="BC218" s="59"/>
      <c r="BD218" s="59">
        <v>2</v>
      </c>
      <c r="BE218" s="59"/>
      <c r="BF218" s="59"/>
      <c r="BG218" s="59"/>
      <c r="BH218" s="59"/>
      <c r="BI218" s="59"/>
      <c r="BJ218" s="59"/>
      <c r="BK218" s="59"/>
      <c r="BL218" s="59"/>
      <c r="BM218" s="59"/>
      <c r="BN218" s="59"/>
      <c r="BO218" s="59"/>
      <c r="BP218" s="59"/>
      <c r="BQ218" s="59"/>
      <c r="BR218" s="59"/>
      <c r="BS218" s="59"/>
    </row>
    <row r="219" spans="1:71" x14ac:dyDescent="0.25">
      <c r="A219">
        <v>127</v>
      </c>
      <c r="B219" t="s">
        <v>1300</v>
      </c>
      <c r="C219" t="s">
        <v>451</v>
      </c>
      <c r="D219" t="s">
        <v>82</v>
      </c>
      <c r="E219" t="s">
        <v>83</v>
      </c>
      <c r="F219" s="10">
        <v>36561</v>
      </c>
      <c r="G219" s="10">
        <v>36584</v>
      </c>
      <c r="H219" t="s">
        <v>506</v>
      </c>
      <c r="I219" s="59">
        <v>2000</v>
      </c>
      <c r="J219" t="s">
        <v>1225</v>
      </c>
      <c r="K219" t="s">
        <v>378</v>
      </c>
      <c r="L219" t="s">
        <v>44</v>
      </c>
      <c r="M219" t="s">
        <v>44</v>
      </c>
      <c r="N219" t="s">
        <v>579</v>
      </c>
      <c r="O219" s="8" t="s">
        <v>998</v>
      </c>
      <c r="P219" s="8">
        <v>0</v>
      </c>
      <c r="Q219" s="8">
        <v>0</v>
      </c>
      <c r="R219" s="8">
        <v>3</v>
      </c>
      <c r="S219" s="8">
        <v>0</v>
      </c>
      <c r="T219" s="8">
        <v>1</v>
      </c>
      <c r="U219" s="8">
        <f>Table4[[#This Row],[Report]]*$P$322+Table4[[#This Row],[Journals]]*$Q$322+Table4[[#This Row],[Databases]]*$R$322+Table4[[#This Row],[Websites]]*$S$322+Table4[[#This Row],[Newspaper]]*$T$322</f>
        <v>61</v>
      </c>
      <c r="V219" s="8">
        <f>SUM(Table4[[#This Row],[Report]:[Websites]])</f>
        <v>3</v>
      </c>
      <c r="W219" s="59"/>
      <c r="X219" s="59">
        <v>20000</v>
      </c>
      <c r="Y219" s="59">
        <v>200</v>
      </c>
      <c r="Z219" s="59">
        <v>10</v>
      </c>
      <c r="AA219" s="59"/>
      <c r="AB219" s="59"/>
      <c r="AC219" s="59"/>
      <c r="AD219" s="59">
        <v>12000000</v>
      </c>
      <c r="AE219" s="59">
        <v>120000000</v>
      </c>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row>
    <row r="220" spans="1:71" x14ac:dyDescent="0.25">
      <c r="B220" t="s">
        <v>1300</v>
      </c>
      <c r="C220" t="s">
        <v>451</v>
      </c>
      <c r="D220" t="s">
        <v>519</v>
      </c>
      <c r="E220" t="s">
        <v>582</v>
      </c>
      <c r="F220" s="3">
        <v>36800</v>
      </c>
      <c r="G220" s="6">
        <v>36860</v>
      </c>
      <c r="H220" t="s">
        <v>504</v>
      </c>
      <c r="I220" s="59">
        <v>2000</v>
      </c>
      <c r="J220" t="s">
        <v>1227</v>
      </c>
      <c r="K220" t="s">
        <v>1228</v>
      </c>
      <c r="L220" t="s">
        <v>36</v>
      </c>
      <c r="M220" t="s">
        <v>36</v>
      </c>
      <c r="O220" s="8" t="s">
        <v>1226</v>
      </c>
      <c r="P220">
        <v>1</v>
      </c>
      <c r="Q220">
        <v>0</v>
      </c>
      <c r="R220">
        <v>1</v>
      </c>
      <c r="S220">
        <v>1</v>
      </c>
      <c r="T220">
        <v>6</v>
      </c>
      <c r="U220">
        <f>Table4[[#This Row],[Report]]*$P$322+Table4[[#This Row],[Journals]]*$Q$322+Table4[[#This Row],[Databases]]*$R$322+Table4[[#This Row],[Websites]]*$S$322+Table4[[#This Row],[Newspaper]]*$T$322</f>
        <v>76</v>
      </c>
      <c r="V220">
        <f>SUM(Table4[[#This Row],[Report]:[Websites]])</f>
        <v>3</v>
      </c>
      <c r="W220" s="59">
        <v>600</v>
      </c>
      <c r="X220" s="59">
        <v>3000</v>
      </c>
      <c r="Y220" s="59"/>
      <c r="Z220" s="59"/>
      <c r="AA220" s="59"/>
      <c r="AB220" s="59"/>
      <c r="AC220" s="59"/>
      <c r="AD220" s="59">
        <v>600000000</v>
      </c>
      <c r="AE220" s="63">
        <v>825000000</v>
      </c>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row>
    <row r="221" spans="1:71" x14ac:dyDescent="0.25">
      <c r="A221">
        <v>545</v>
      </c>
      <c r="B221" t="s">
        <v>1300</v>
      </c>
      <c r="C221" t="s">
        <v>320</v>
      </c>
      <c r="D221" t="s">
        <v>269</v>
      </c>
      <c r="E221" t="s">
        <v>270</v>
      </c>
      <c r="F221" s="10">
        <v>36583</v>
      </c>
      <c r="G221" s="10">
        <v>36594</v>
      </c>
      <c r="H221" t="s">
        <v>506</v>
      </c>
      <c r="I221" s="59">
        <v>2000</v>
      </c>
      <c r="J221" t="s">
        <v>1220</v>
      </c>
      <c r="K221" t="s">
        <v>470</v>
      </c>
      <c r="L221" t="s">
        <v>44</v>
      </c>
      <c r="M221" t="s">
        <v>44</v>
      </c>
      <c r="O221" s="8" t="s">
        <v>1219</v>
      </c>
      <c r="P221">
        <v>1</v>
      </c>
      <c r="Q221">
        <v>1</v>
      </c>
      <c r="R221">
        <v>2</v>
      </c>
      <c r="S221">
        <v>3</v>
      </c>
      <c r="T221">
        <v>1</v>
      </c>
      <c r="U221">
        <f>Table4[[#This Row],[Report]]*$P$322+Table4[[#This Row],[Journals]]*$Q$322+Table4[[#This Row],[Databases]]*$R$322+Table4[[#This Row],[Websites]]*$S$322+Table4[[#This Row],[Newspaper]]*$T$322</f>
        <v>141</v>
      </c>
      <c r="V221">
        <f>SUM(Table4[[#This Row],[Report]:[Websites]])</f>
        <v>7</v>
      </c>
      <c r="W221" s="59">
        <v>90</v>
      </c>
      <c r="X221" s="59">
        <v>200000</v>
      </c>
      <c r="Y221" s="59"/>
      <c r="Z221" s="59"/>
      <c r="AA221" s="59"/>
      <c r="AB221" s="59"/>
      <c r="AC221" s="59">
        <v>1</v>
      </c>
      <c r="AD221" s="59">
        <v>11000000</v>
      </c>
      <c r="AE221" s="59">
        <v>100000000</v>
      </c>
      <c r="AF221" s="59">
        <v>3000</v>
      </c>
      <c r="AG221" s="59"/>
      <c r="AH221" s="59">
        <v>4</v>
      </c>
      <c r="AI221" s="59"/>
      <c r="AJ221" s="59"/>
      <c r="AK221" s="59"/>
      <c r="AL221" s="59"/>
      <c r="AM221" s="59"/>
      <c r="AN221" s="59"/>
      <c r="AO221" s="59"/>
      <c r="AP221" s="59"/>
      <c r="AQ221" s="59"/>
      <c r="AR221" s="59"/>
      <c r="AS221" s="59"/>
      <c r="AT221" s="59"/>
      <c r="AU221" s="59"/>
      <c r="AV221" s="59"/>
      <c r="AW221" s="59"/>
      <c r="AX221" s="59"/>
      <c r="AY221" s="59"/>
      <c r="AZ221" s="59"/>
      <c r="BA221" s="59"/>
      <c r="BB221" s="59">
        <v>12</v>
      </c>
      <c r="BC221" s="59"/>
      <c r="BD221" s="59"/>
      <c r="BE221" s="59"/>
      <c r="BF221" s="59">
        <v>10</v>
      </c>
      <c r="BG221" s="59"/>
      <c r="BH221" s="59"/>
      <c r="BI221" s="59"/>
      <c r="BJ221" s="59"/>
      <c r="BK221" s="59"/>
      <c r="BL221" s="59">
        <v>3000000</v>
      </c>
      <c r="BM221" s="59"/>
      <c r="BN221" s="59"/>
      <c r="BO221" s="63">
        <v>20000000</v>
      </c>
      <c r="BP221" s="59">
        <v>4000</v>
      </c>
      <c r="BQ221" s="59"/>
      <c r="BR221" s="59" t="s">
        <v>785</v>
      </c>
      <c r="BS221" s="59"/>
    </row>
    <row r="222" spans="1:71" x14ac:dyDescent="0.25">
      <c r="B222" t="s">
        <v>1309</v>
      </c>
      <c r="C222" t="s">
        <v>320</v>
      </c>
      <c r="D222" t="s">
        <v>581</v>
      </c>
      <c r="E222" t="s">
        <v>678</v>
      </c>
      <c r="F222" s="3">
        <v>36588</v>
      </c>
      <c r="G222" s="3">
        <v>36595</v>
      </c>
      <c r="H222" t="s">
        <v>505</v>
      </c>
      <c r="I222" s="59">
        <v>2000</v>
      </c>
      <c r="J222" t="s">
        <v>1222</v>
      </c>
      <c r="K222" t="s">
        <v>1205</v>
      </c>
      <c r="L222" t="s">
        <v>33</v>
      </c>
      <c r="M222" t="s">
        <v>33</v>
      </c>
      <c r="O222" s="8" t="s">
        <v>1221</v>
      </c>
      <c r="P222">
        <v>0</v>
      </c>
      <c r="Q222">
        <v>0</v>
      </c>
      <c r="R222">
        <v>2</v>
      </c>
      <c r="S222">
        <v>1</v>
      </c>
      <c r="T222">
        <v>0</v>
      </c>
      <c r="U222">
        <f>Table4[[#This Row],[Report]]*$P$322+Table4[[#This Row],[Journals]]*$Q$322+Table4[[#This Row],[Databases]]*$R$322+Table4[[#This Row],[Websites]]*$S$322+Table4[[#This Row],[Newspaper]]*$T$322</f>
        <v>50</v>
      </c>
      <c r="V222">
        <f>SUM(Table4[[#This Row],[Report]:[Websites]])</f>
        <v>3</v>
      </c>
      <c r="W222" s="59"/>
      <c r="X222" s="59"/>
      <c r="Y222" s="59"/>
      <c r="Z222" s="59"/>
      <c r="AA222" s="59"/>
      <c r="AB222" s="59"/>
      <c r="AC222" s="59">
        <v>3</v>
      </c>
      <c r="AD222" s="59">
        <v>5000000</v>
      </c>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row>
    <row r="223" spans="1:71" x14ac:dyDescent="0.25">
      <c r="B223" t="s">
        <v>1308</v>
      </c>
      <c r="C223" t="s">
        <v>645</v>
      </c>
      <c r="D223" s="5"/>
      <c r="F223" s="3"/>
      <c r="G223" s="3">
        <v>37226</v>
      </c>
      <c r="H223" t="s">
        <v>505</v>
      </c>
      <c r="I223" s="59">
        <v>2001</v>
      </c>
      <c r="K223" t="s">
        <v>636</v>
      </c>
      <c r="L223" t="s">
        <v>44</v>
      </c>
      <c r="M223" t="s">
        <v>44</v>
      </c>
      <c r="O223" s="8" t="s">
        <v>544</v>
      </c>
      <c r="U223">
        <f>Table4[[#This Row],[Report]]*$P$322+Table4[[#This Row],[Journals]]*$Q$322+Table4[[#This Row],[Databases]]*$R$322+Table4[[#This Row],[Websites]]*$S$322+Table4[[#This Row],[Newspaper]]*$T$322</f>
        <v>0</v>
      </c>
      <c r="V223">
        <f>SUM(Table4[[#This Row],[Report]:[Websites]])</f>
        <v>0</v>
      </c>
      <c r="W223" s="59"/>
      <c r="X223" s="59"/>
      <c r="Y223" s="59"/>
      <c r="Z223" s="59">
        <v>700</v>
      </c>
      <c r="AA223" s="59"/>
      <c r="AB223" s="59"/>
      <c r="AC223" s="59">
        <v>6</v>
      </c>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v>5</v>
      </c>
      <c r="BE223" s="59"/>
      <c r="BF223" s="59"/>
      <c r="BG223" s="59"/>
      <c r="BH223" s="59"/>
      <c r="BI223" s="59"/>
      <c r="BJ223" s="59"/>
      <c r="BK223" s="59"/>
      <c r="BL223" s="59"/>
      <c r="BM223" s="59"/>
      <c r="BN223" s="59"/>
      <c r="BO223" s="59"/>
      <c r="BP223" s="59"/>
      <c r="BQ223" s="59"/>
      <c r="BR223" s="59"/>
      <c r="BS223" s="59"/>
    </row>
    <row r="224" spans="1:71" x14ac:dyDescent="0.25">
      <c r="A224">
        <v>424</v>
      </c>
      <c r="B224" t="s">
        <v>1305</v>
      </c>
      <c r="C224" t="s">
        <v>487</v>
      </c>
      <c r="D224" t="s">
        <v>200</v>
      </c>
      <c r="E224" t="s">
        <v>201</v>
      </c>
      <c r="F224" s="10">
        <v>37213</v>
      </c>
      <c r="G224" s="10">
        <v>37216</v>
      </c>
      <c r="H224" t="s">
        <v>504</v>
      </c>
      <c r="I224" s="59">
        <v>2001</v>
      </c>
      <c r="K224" t="s">
        <v>382</v>
      </c>
      <c r="L224" t="s">
        <v>36</v>
      </c>
      <c r="M224" t="s">
        <v>36</v>
      </c>
      <c r="N224" t="s">
        <v>579</v>
      </c>
      <c r="O224" s="8" t="s">
        <v>864</v>
      </c>
      <c r="P224">
        <v>0</v>
      </c>
      <c r="Q224">
        <v>0</v>
      </c>
      <c r="R224">
        <v>2</v>
      </c>
      <c r="S224">
        <v>2</v>
      </c>
      <c r="T224">
        <v>0</v>
      </c>
      <c r="U224">
        <f>Table4[[#This Row],[Report]]*$P$322+Table4[[#This Row],[Journals]]*$Q$322+Table4[[#This Row],[Databases]]*$R$322+Table4[[#This Row],[Websites]]*$S$322+Table4[[#This Row],[Newspaper]]*$T$322</f>
        <v>60</v>
      </c>
      <c r="V224">
        <f>SUM(Table4[[#This Row],[Report]:[Websites]])</f>
        <v>4</v>
      </c>
      <c r="W224" s="59"/>
      <c r="X224" s="59">
        <v>370000</v>
      </c>
      <c r="Y224" s="59">
        <v>100</v>
      </c>
      <c r="Z224" s="59">
        <v>50</v>
      </c>
      <c r="AA224" s="59"/>
      <c r="AB224" s="59"/>
      <c r="AC224" s="59">
        <v>3</v>
      </c>
      <c r="AD224" s="59">
        <v>30000000</v>
      </c>
      <c r="AE224" s="59"/>
      <c r="AF224" s="59"/>
      <c r="AG224" s="59"/>
      <c r="AH224" s="59"/>
      <c r="AI224" s="59"/>
      <c r="AJ224" s="59"/>
      <c r="AK224" s="59"/>
      <c r="AL224" s="59"/>
      <c r="AM224" s="59"/>
      <c r="AN224" s="59"/>
      <c r="AO224" s="59"/>
      <c r="AP224" s="59"/>
      <c r="AQ224" s="59"/>
      <c r="AR224" s="59"/>
      <c r="AS224" s="59"/>
      <c r="AT224" s="59">
        <v>200</v>
      </c>
      <c r="AU224" s="59"/>
      <c r="AV224" s="59"/>
      <c r="AW224" s="59"/>
      <c r="AX224" s="59"/>
      <c r="AY224" s="59"/>
      <c r="AZ224" s="59">
        <v>100</v>
      </c>
      <c r="BA224" s="59"/>
      <c r="BB224" s="59">
        <v>2000</v>
      </c>
      <c r="BC224" s="59"/>
      <c r="BD224" s="59"/>
      <c r="BE224" s="59"/>
      <c r="BF224" s="59"/>
      <c r="BG224" s="59"/>
      <c r="BH224" s="59"/>
      <c r="BI224" s="59"/>
      <c r="BJ224" s="59"/>
      <c r="BK224" s="59"/>
      <c r="BL224" s="59"/>
      <c r="BM224" s="59"/>
      <c r="BN224" s="59"/>
      <c r="BO224" s="59"/>
      <c r="BP224" s="59"/>
      <c r="BQ224" s="59"/>
      <c r="BR224" s="59"/>
      <c r="BS224" s="59"/>
    </row>
    <row r="225" spans="1:71" x14ac:dyDescent="0.25">
      <c r="A225">
        <v>354</v>
      </c>
      <c r="B225" t="s">
        <v>1305</v>
      </c>
      <c r="C225" t="s">
        <v>487</v>
      </c>
      <c r="D225" t="s">
        <v>168</v>
      </c>
      <c r="E225" t="s">
        <v>169</v>
      </c>
      <c r="F225" s="3">
        <v>36908</v>
      </c>
      <c r="G225" s="3">
        <v>36908</v>
      </c>
      <c r="H225" t="s">
        <v>502</v>
      </c>
      <c r="I225" s="59">
        <v>2001</v>
      </c>
      <c r="J225" t="s">
        <v>1234</v>
      </c>
      <c r="K225" t="s">
        <v>380</v>
      </c>
      <c r="L225" t="s">
        <v>36</v>
      </c>
      <c r="M225" t="s">
        <v>36</v>
      </c>
      <c r="N225" t="s">
        <v>579</v>
      </c>
      <c r="O225" s="8" t="s">
        <v>1036</v>
      </c>
      <c r="P225">
        <v>0</v>
      </c>
      <c r="Q225">
        <v>0</v>
      </c>
      <c r="R225">
        <v>3</v>
      </c>
      <c r="S225">
        <v>3</v>
      </c>
      <c r="T225">
        <v>0</v>
      </c>
      <c r="U225">
        <f>Table4[[#This Row],[Report]]*$P$322+Table4[[#This Row],[Journals]]*$Q$322+Table4[[#This Row],[Databases]]*$R$322+Table4[[#This Row],[Websites]]*$S$322+Table4[[#This Row],[Newspaper]]*$T$322</f>
        <v>90</v>
      </c>
      <c r="V225">
        <f>SUM(Table4[[#This Row],[Report]:[Websites]])</f>
        <v>6</v>
      </c>
      <c r="W225" s="59"/>
      <c r="X225" s="59">
        <v>10000</v>
      </c>
      <c r="Y225" s="59">
        <v>100</v>
      </c>
      <c r="Z225" s="59">
        <v>30</v>
      </c>
      <c r="AA225" s="59"/>
      <c r="AB225" s="59"/>
      <c r="AC225" s="59"/>
      <c r="AD225" s="59">
        <v>35000000</v>
      </c>
      <c r="AE225" s="59"/>
      <c r="AF225" s="59"/>
      <c r="AG225" s="59"/>
      <c r="AH225" s="59"/>
      <c r="AI225" s="59"/>
      <c r="AJ225" s="59"/>
      <c r="AK225" s="59"/>
      <c r="AL225" s="59"/>
      <c r="AM225" s="59"/>
      <c r="AN225" s="59"/>
      <c r="AO225" s="59"/>
      <c r="AP225" s="59"/>
      <c r="AQ225" s="59"/>
      <c r="AR225" s="59"/>
      <c r="AS225" s="59"/>
      <c r="AT225" s="59">
        <v>300</v>
      </c>
      <c r="AU225" s="59"/>
      <c r="AV225" s="59"/>
      <c r="AW225" s="59"/>
      <c r="AX225" s="59"/>
      <c r="AY225" s="59"/>
      <c r="AZ225" s="59"/>
      <c r="BA225" s="59"/>
      <c r="BB225" s="59">
        <v>800</v>
      </c>
      <c r="BC225" s="59"/>
      <c r="BD225" s="59"/>
      <c r="BE225" s="59"/>
      <c r="BF225" s="59"/>
      <c r="BG225" s="59"/>
      <c r="BH225" s="59"/>
      <c r="BI225" s="59"/>
      <c r="BJ225" s="59"/>
      <c r="BK225" s="59"/>
      <c r="BL225" s="59"/>
      <c r="BM225" s="59"/>
      <c r="BN225" s="59"/>
      <c r="BO225" s="59"/>
      <c r="BP225" s="59"/>
      <c r="BQ225" s="59"/>
      <c r="BR225" s="59"/>
      <c r="BS225" s="59"/>
    </row>
    <row r="226" spans="1:71" x14ac:dyDescent="0.25">
      <c r="A226">
        <v>520</v>
      </c>
      <c r="B226" t="s">
        <v>1300</v>
      </c>
      <c r="C226" t="s">
        <v>487</v>
      </c>
      <c r="D226" t="s">
        <v>263</v>
      </c>
      <c r="E226" t="s">
        <v>264</v>
      </c>
      <c r="F226" s="3">
        <v>36897</v>
      </c>
      <c r="G226" s="3">
        <v>36897</v>
      </c>
      <c r="H226" t="s">
        <v>502</v>
      </c>
      <c r="I226" s="59">
        <v>2001</v>
      </c>
      <c r="J226" t="s">
        <v>379</v>
      </c>
      <c r="K226" t="s">
        <v>379</v>
      </c>
      <c r="L226" t="s">
        <v>36</v>
      </c>
      <c r="M226" t="s">
        <v>36</v>
      </c>
      <c r="O226" s="8" t="s">
        <v>863</v>
      </c>
      <c r="P226">
        <v>0</v>
      </c>
      <c r="Q226">
        <v>0</v>
      </c>
      <c r="R226">
        <v>1</v>
      </c>
      <c r="S226">
        <v>2</v>
      </c>
      <c r="T226">
        <v>15</v>
      </c>
      <c r="U226">
        <f>Table4[[#This Row],[Report]]*$P$322+Table4[[#This Row],[Journals]]*$Q$322+Table4[[#This Row],[Databases]]*$R$322+Table4[[#This Row],[Websites]]*$S$322+Table4[[#This Row],[Newspaper]]*$T$322</f>
        <v>55</v>
      </c>
      <c r="V226">
        <f>SUM(Table4[[#This Row],[Report]:[Websites]])</f>
        <v>3</v>
      </c>
      <c r="W226" s="59"/>
      <c r="X226" s="59">
        <v>10000</v>
      </c>
      <c r="Y226" s="59"/>
      <c r="Z226" s="59"/>
      <c r="AA226" s="59"/>
      <c r="AB226" s="59"/>
      <c r="AC226" s="59"/>
      <c r="AD226" s="59">
        <v>15000000</v>
      </c>
      <c r="AE226" s="59">
        <v>100000000</v>
      </c>
      <c r="AF226" s="59">
        <v>500</v>
      </c>
      <c r="AG226" s="59"/>
      <c r="AH226" s="59"/>
      <c r="AI226" s="59"/>
      <c r="AJ226" s="59"/>
      <c r="AK226" s="59"/>
      <c r="AL226" s="59"/>
      <c r="AM226" s="59"/>
      <c r="AN226" s="59"/>
      <c r="AO226" s="59"/>
      <c r="AP226" s="59"/>
      <c r="AQ226" s="59"/>
      <c r="AR226" s="59"/>
      <c r="AS226" s="59"/>
      <c r="AT226" s="59">
        <v>150</v>
      </c>
      <c r="AU226" s="59"/>
      <c r="AV226" s="59"/>
      <c r="AW226" s="59"/>
      <c r="AX226" s="59"/>
      <c r="AY226" s="59"/>
      <c r="AZ226" s="59"/>
      <c r="BA226" s="59"/>
      <c r="BB226" s="59">
        <v>400</v>
      </c>
      <c r="BC226" s="59"/>
      <c r="BD226" s="59"/>
      <c r="BE226" s="59"/>
      <c r="BF226" s="59"/>
      <c r="BG226" s="59"/>
      <c r="BH226" s="59"/>
      <c r="BI226" s="59"/>
      <c r="BJ226" s="59"/>
      <c r="BK226" s="59"/>
      <c r="BL226" s="59"/>
      <c r="BM226" s="59"/>
      <c r="BN226" s="59"/>
      <c r="BO226" s="59"/>
      <c r="BP226" s="59"/>
      <c r="BQ226" s="59"/>
      <c r="BR226" s="59"/>
      <c r="BS226" s="59"/>
    </row>
    <row r="227" spans="1:71" x14ac:dyDescent="0.25">
      <c r="B227" t="s">
        <v>1308</v>
      </c>
      <c r="C227" t="s">
        <v>645</v>
      </c>
      <c r="D227" s="5"/>
      <c r="F227" s="3"/>
      <c r="G227" s="3">
        <v>36892</v>
      </c>
      <c r="H227" t="s">
        <v>502</v>
      </c>
      <c r="I227" s="59">
        <v>2001</v>
      </c>
      <c r="J227" t="s">
        <v>1195</v>
      </c>
      <c r="K227" t="s">
        <v>626</v>
      </c>
      <c r="L227" t="s">
        <v>629</v>
      </c>
      <c r="M227" t="s">
        <v>45</v>
      </c>
      <c r="N227" t="s">
        <v>30</v>
      </c>
      <c r="O227" s="8" t="s">
        <v>454</v>
      </c>
      <c r="U227">
        <f>Table4[[#This Row],[Report]]*$P$322+Table4[[#This Row],[Journals]]*$Q$322+Table4[[#This Row],[Databases]]*$R$322+Table4[[#This Row],[Websites]]*$S$322+Table4[[#This Row],[Newspaper]]*$T$322</f>
        <v>0</v>
      </c>
      <c r="V227">
        <f>SUM(Table4[[#This Row],[Report]:[Websites]])</f>
        <v>0</v>
      </c>
      <c r="W227" s="59">
        <v>100000</v>
      </c>
      <c r="X227" s="59"/>
      <c r="Y227" s="59"/>
      <c r="Z227" s="59">
        <v>320</v>
      </c>
      <c r="AA227" s="59"/>
      <c r="AB227" s="59"/>
      <c r="AC227" s="59">
        <v>5</v>
      </c>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row>
    <row r="228" spans="1:71" x14ac:dyDescent="0.25">
      <c r="B228" t="s">
        <v>1311</v>
      </c>
      <c r="C228" t="s">
        <v>451</v>
      </c>
      <c r="D228" t="s">
        <v>1253</v>
      </c>
      <c r="E228" t="s">
        <v>1254</v>
      </c>
      <c r="F228" s="3">
        <v>40563</v>
      </c>
      <c r="G228" s="3">
        <v>36937</v>
      </c>
      <c r="H228" t="s">
        <v>506</v>
      </c>
      <c r="I228" s="59">
        <v>2001</v>
      </c>
      <c r="J228" t="s">
        <v>1255</v>
      </c>
      <c r="K228" t="s">
        <v>1228</v>
      </c>
      <c r="L228" t="s">
        <v>36</v>
      </c>
      <c r="M228" t="s">
        <v>36</v>
      </c>
      <c r="O228" s="8" t="s">
        <v>1256</v>
      </c>
      <c r="P228">
        <v>1</v>
      </c>
      <c r="Q228">
        <v>0</v>
      </c>
      <c r="R228">
        <v>0</v>
      </c>
      <c r="S228">
        <v>0</v>
      </c>
      <c r="T228">
        <v>10</v>
      </c>
      <c r="U228">
        <f>Table4[[#This Row],[Report]]*$P$322+Table4[[#This Row],[Journals]]*$Q$322+Table4[[#This Row],[Databases]]*$R$322+Table4[[#This Row],[Websites]]*$S$322+Table4[[#This Row],[Newspaper]]*$T$322</f>
        <v>50</v>
      </c>
      <c r="V228">
        <f>SUM(Table4[[#This Row],[Report]:[Websites]])</f>
        <v>1</v>
      </c>
      <c r="W228" s="59"/>
      <c r="X228" s="59"/>
      <c r="Y228" s="59"/>
      <c r="Z228" s="59"/>
      <c r="AA228" s="59"/>
      <c r="AB228" s="59"/>
      <c r="AC228" s="59"/>
      <c r="AD228" s="59"/>
      <c r="AE228" s="59">
        <v>120000000</v>
      </c>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row>
    <row r="229" spans="1:71" x14ac:dyDescent="0.25">
      <c r="B229" t="s">
        <v>1311</v>
      </c>
      <c r="C229" t="s">
        <v>320</v>
      </c>
      <c r="D229" t="s">
        <v>1001</v>
      </c>
      <c r="E229" t="s">
        <v>679</v>
      </c>
      <c r="F229" s="3">
        <v>36965</v>
      </c>
      <c r="G229" s="3">
        <v>36972</v>
      </c>
      <c r="H229" t="s">
        <v>506</v>
      </c>
      <c r="I229" s="59">
        <v>2001</v>
      </c>
      <c r="J229" t="s">
        <v>1231</v>
      </c>
      <c r="K229" t="s">
        <v>458</v>
      </c>
      <c r="L229" t="s">
        <v>583</v>
      </c>
      <c r="M229" t="s">
        <v>116</v>
      </c>
      <c r="N229" t="s">
        <v>44</v>
      </c>
      <c r="O229" s="8" t="s">
        <v>1000</v>
      </c>
      <c r="P229">
        <v>1</v>
      </c>
      <c r="Q229">
        <v>0</v>
      </c>
      <c r="R229">
        <v>1</v>
      </c>
      <c r="S229">
        <v>1</v>
      </c>
      <c r="T229">
        <v>0</v>
      </c>
      <c r="U229">
        <f>Table4[[#This Row],[Report]]*$P$322+Table4[[#This Row],[Journals]]*$Q$322+Table4[[#This Row],[Databases]]*$R$322+Table4[[#This Row],[Websites]]*$S$322+Table4[[#This Row],[Newspaper]]*$T$322</f>
        <v>70</v>
      </c>
      <c r="V229">
        <f>SUM(Table4[[#This Row],[Report]:[Websites]])</f>
        <v>3</v>
      </c>
      <c r="W229" s="59">
        <v>700</v>
      </c>
      <c r="X229" s="59"/>
      <c r="Y229" s="59"/>
      <c r="Z229" s="59"/>
      <c r="AA229" s="59"/>
      <c r="AB229" s="59"/>
      <c r="AC229" s="59"/>
      <c r="AD229" s="59"/>
      <c r="AE229" s="59">
        <v>13000000</v>
      </c>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row>
    <row r="230" spans="1:71" x14ac:dyDescent="0.25">
      <c r="A230">
        <v>136</v>
      </c>
      <c r="B230" t="s">
        <v>1300</v>
      </c>
      <c r="C230" t="s">
        <v>487</v>
      </c>
      <c r="D230" t="s">
        <v>88</v>
      </c>
      <c r="E230" t="s">
        <v>89</v>
      </c>
      <c r="F230" s="3">
        <v>37228</v>
      </c>
      <c r="G230" s="3">
        <v>37228</v>
      </c>
      <c r="H230" t="s">
        <v>505</v>
      </c>
      <c r="I230" s="59">
        <v>2001</v>
      </c>
      <c r="K230" t="s">
        <v>383</v>
      </c>
      <c r="L230" t="s">
        <v>36</v>
      </c>
      <c r="M230" t="s">
        <v>36</v>
      </c>
      <c r="N230" t="s">
        <v>579</v>
      </c>
      <c r="O230" s="8" t="s">
        <v>865</v>
      </c>
      <c r="P230">
        <v>0</v>
      </c>
      <c r="Q230">
        <v>1</v>
      </c>
      <c r="R230">
        <v>2</v>
      </c>
      <c r="S230">
        <v>1</v>
      </c>
      <c r="T230">
        <v>0</v>
      </c>
      <c r="U230">
        <f>Table4[[#This Row],[Report]]*$P$322+Table4[[#This Row],[Journals]]*$Q$322+Table4[[#This Row],[Databases]]*$R$322+Table4[[#This Row],[Websites]]*$S$322+Table4[[#This Row],[Newspaper]]*$T$322</f>
        <v>80</v>
      </c>
      <c r="V230">
        <f>SUM(Table4[[#This Row],[Report]:[Websites]])</f>
        <v>4</v>
      </c>
      <c r="W230" s="59"/>
      <c r="X230" s="59">
        <v>280000</v>
      </c>
      <c r="Y230" s="59"/>
      <c r="Z230" s="59">
        <v>30</v>
      </c>
      <c r="AA230" s="59"/>
      <c r="AB230" s="59"/>
      <c r="AC230" s="59">
        <v>2</v>
      </c>
      <c r="AD230" s="59">
        <v>30000000</v>
      </c>
      <c r="AE230" s="59">
        <v>130000000</v>
      </c>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row>
    <row r="231" spans="1:71" x14ac:dyDescent="0.25">
      <c r="A231">
        <v>269</v>
      </c>
      <c r="B231" t="s">
        <v>1300</v>
      </c>
      <c r="C231" t="s">
        <v>451</v>
      </c>
      <c r="D231" t="s">
        <v>135</v>
      </c>
      <c r="E231" t="s">
        <v>136</v>
      </c>
      <c r="F231" s="3">
        <v>36955</v>
      </c>
      <c r="G231" s="3">
        <v>36962</v>
      </c>
      <c r="H231" t="s">
        <v>503</v>
      </c>
      <c r="I231" s="59">
        <v>2001</v>
      </c>
      <c r="J231" t="s">
        <v>1251</v>
      </c>
      <c r="K231" t="s">
        <v>402</v>
      </c>
      <c r="L231" t="s">
        <v>36</v>
      </c>
      <c r="M231" t="s">
        <v>36</v>
      </c>
      <c r="N231" t="s">
        <v>579</v>
      </c>
      <c r="O231" s="8" t="s">
        <v>1252</v>
      </c>
      <c r="P231">
        <v>0</v>
      </c>
      <c r="Q231">
        <v>1</v>
      </c>
      <c r="R231">
        <v>2</v>
      </c>
      <c r="S231">
        <v>1</v>
      </c>
      <c r="T231">
        <v>39</v>
      </c>
      <c r="U231">
        <f>Table4[[#This Row],[Report]]*$P$322+Table4[[#This Row],[Journals]]*$Q$322+Table4[[#This Row],[Databases]]*$R$322+Table4[[#This Row],[Websites]]*$S$322+Table4[[#This Row],[Newspaper]]*$T$322</f>
        <v>119</v>
      </c>
      <c r="V231">
        <f>SUM(Table4[[#This Row],[Report]:[Websites]])</f>
        <v>4</v>
      </c>
      <c r="W231" s="59">
        <v>3000</v>
      </c>
      <c r="X231" s="59"/>
      <c r="Y231" s="59">
        <v>250</v>
      </c>
      <c r="Z231" s="59">
        <v>10</v>
      </c>
      <c r="AA231" s="59"/>
      <c r="AB231" s="59"/>
      <c r="AC231" s="59">
        <v>2</v>
      </c>
      <c r="AD231" s="59">
        <v>25000000</v>
      </c>
      <c r="AE231" s="59">
        <v>80000000</v>
      </c>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row>
    <row r="232" spans="1:71" x14ac:dyDescent="0.25">
      <c r="A232">
        <v>88</v>
      </c>
      <c r="B232" t="s">
        <v>1305</v>
      </c>
      <c r="C232" t="s">
        <v>487</v>
      </c>
      <c r="D232" t="s">
        <v>1003</v>
      </c>
      <c r="E232" t="s">
        <v>74</v>
      </c>
      <c r="F232" s="3">
        <v>36906</v>
      </c>
      <c r="G232" s="3">
        <v>36906</v>
      </c>
      <c r="H232" t="s">
        <v>502</v>
      </c>
      <c r="I232" s="59">
        <v>2001</v>
      </c>
      <c r="J232" t="s">
        <v>1233</v>
      </c>
      <c r="K232" t="s">
        <v>331</v>
      </c>
      <c r="L232" t="s">
        <v>36</v>
      </c>
      <c r="M232" t="s">
        <v>36</v>
      </c>
      <c r="N232" t="s">
        <v>579</v>
      </c>
      <c r="O232" s="8" t="s">
        <v>999</v>
      </c>
      <c r="P232">
        <v>0</v>
      </c>
      <c r="Q232">
        <v>0</v>
      </c>
      <c r="R232">
        <v>3</v>
      </c>
      <c r="S232">
        <v>1</v>
      </c>
      <c r="T232">
        <v>0</v>
      </c>
      <c r="U232">
        <f>Table4[[#This Row],[Report]]*$P$322+Table4[[#This Row],[Journals]]*$Q$322+Table4[[#This Row],[Databases]]*$R$322+Table4[[#This Row],[Websites]]*$S$322+Table4[[#This Row],[Newspaper]]*$T$322</f>
        <v>70</v>
      </c>
      <c r="V232">
        <f>SUM(Table4[[#This Row],[Report]:[Websites]])</f>
        <v>4</v>
      </c>
      <c r="W232" s="59"/>
      <c r="X232" s="59">
        <v>230000</v>
      </c>
      <c r="Y232" s="59"/>
      <c r="Z232" s="59">
        <v>50</v>
      </c>
      <c r="AA232" s="59"/>
      <c r="AB232" s="59"/>
      <c r="AC232" s="59">
        <v>1</v>
      </c>
      <c r="AD232" s="59">
        <v>12000000</v>
      </c>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row>
    <row r="233" spans="1:71" x14ac:dyDescent="0.25">
      <c r="A233">
        <v>186</v>
      </c>
      <c r="B233" t="s">
        <v>1299</v>
      </c>
      <c r="C233" t="s">
        <v>451</v>
      </c>
      <c r="D233" t="s">
        <v>99</v>
      </c>
      <c r="E233" t="s">
        <v>100</v>
      </c>
      <c r="F233" s="3">
        <v>36959</v>
      </c>
      <c r="G233" s="3">
        <v>36961</v>
      </c>
      <c r="H233" t="s">
        <v>503</v>
      </c>
      <c r="I233" s="59">
        <v>2001</v>
      </c>
      <c r="J233" t="s">
        <v>1232</v>
      </c>
      <c r="K233" t="s">
        <v>381</v>
      </c>
      <c r="L233" t="s">
        <v>44</v>
      </c>
      <c r="M233" t="s">
        <v>44</v>
      </c>
      <c r="N233" t="s">
        <v>579</v>
      </c>
      <c r="O233" s="8" t="s">
        <v>989</v>
      </c>
      <c r="P233">
        <v>1</v>
      </c>
      <c r="Q233">
        <v>0</v>
      </c>
      <c r="R233">
        <v>2</v>
      </c>
      <c r="S233">
        <v>0</v>
      </c>
      <c r="T233">
        <v>1</v>
      </c>
      <c r="U233">
        <f>Table4[[#This Row],[Report]]*$P$322+Table4[[#This Row],[Journals]]*$Q$322+Table4[[#This Row],[Databases]]*$R$322+Table4[[#This Row],[Websites]]*$S$322+Table4[[#This Row],[Newspaper]]*$T$322</f>
        <v>81</v>
      </c>
      <c r="V233">
        <f>SUM(Table4[[#This Row],[Report]:[Websites]])</f>
        <v>3</v>
      </c>
      <c r="W233" s="59">
        <v>50</v>
      </c>
      <c r="X233" s="59"/>
      <c r="Y233" s="59"/>
      <c r="Z233" s="59">
        <v>10</v>
      </c>
      <c r="AA233" s="59"/>
      <c r="AB233" s="59"/>
      <c r="AC233" s="59">
        <v>2</v>
      </c>
      <c r="AD233" s="59">
        <v>37000000</v>
      </c>
      <c r="AE233" s="59"/>
      <c r="AF233" s="59"/>
      <c r="AG233" s="59"/>
      <c r="AH233" s="59"/>
      <c r="AI233" s="59"/>
      <c r="AJ233" s="59"/>
      <c r="AK233" s="59"/>
      <c r="AL233" s="59"/>
      <c r="AM233" s="59"/>
      <c r="AN233" s="59"/>
      <c r="AO233" s="59"/>
      <c r="AP233" s="59"/>
      <c r="AQ233" s="59"/>
      <c r="AR233" s="59"/>
      <c r="AS233" s="59"/>
      <c r="AT233" s="59">
        <v>166</v>
      </c>
      <c r="AU233" s="59"/>
      <c r="AV233" s="59"/>
      <c r="AW233" s="59"/>
      <c r="AX233" s="59"/>
      <c r="AY233" s="59"/>
      <c r="AZ233" s="59"/>
      <c r="BA233" s="59"/>
      <c r="BB233" s="59">
        <v>707</v>
      </c>
      <c r="BC233" s="59"/>
      <c r="BD233" s="59"/>
      <c r="BE233" s="59"/>
      <c r="BF233" s="59"/>
      <c r="BG233" s="59"/>
      <c r="BH233" s="59"/>
      <c r="BI233" s="59"/>
      <c r="BJ233" s="59"/>
      <c r="BK233" s="59"/>
      <c r="BL233" s="59"/>
      <c r="BM233" s="59"/>
      <c r="BN233" s="59"/>
      <c r="BO233" s="59"/>
      <c r="BP233" s="59"/>
      <c r="BQ233" s="59"/>
      <c r="BR233" s="59"/>
      <c r="BS233" s="59"/>
    </row>
    <row r="234" spans="1:71" x14ac:dyDescent="0.25">
      <c r="B234" t="s">
        <v>1311</v>
      </c>
      <c r="C234" t="s">
        <v>430</v>
      </c>
      <c r="E234" t="s">
        <v>866</v>
      </c>
      <c r="F234" s="3">
        <v>37545</v>
      </c>
      <c r="G234" s="6">
        <v>37558</v>
      </c>
      <c r="H234" t="s">
        <v>508</v>
      </c>
      <c r="I234" s="59">
        <v>2002</v>
      </c>
      <c r="J234" s="1"/>
      <c r="K234" t="s">
        <v>686</v>
      </c>
      <c r="L234" t="s">
        <v>44</v>
      </c>
      <c r="M234" t="s">
        <v>44</v>
      </c>
      <c r="O234" s="8" t="s">
        <v>867</v>
      </c>
      <c r="P234">
        <v>1</v>
      </c>
      <c r="Q234">
        <v>1</v>
      </c>
      <c r="R234">
        <v>0</v>
      </c>
      <c r="S234">
        <v>0</v>
      </c>
      <c r="T234">
        <v>0</v>
      </c>
      <c r="U234">
        <f>Table4[[#This Row],[Report]]*$P$322+Table4[[#This Row],[Journals]]*$Q$322+Table4[[#This Row],[Databases]]*$R$322+Table4[[#This Row],[Websites]]*$S$322+Table4[[#This Row],[Newspaper]]*$T$322</f>
        <v>70</v>
      </c>
      <c r="V234">
        <f>SUM(Table4[[#This Row],[Report]:[Websites]])</f>
        <v>2</v>
      </c>
      <c r="W234" s="59">
        <v>2000</v>
      </c>
      <c r="X234" s="59"/>
      <c r="Y234" s="59"/>
      <c r="Z234" s="59"/>
      <c r="AA234" s="59"/>
      <c r="AB234" s="59"/>
      <c r="AC234" s="59">
        <v>1</v>
      </c>
      <c r="AD234" s="59"/>
      <c r="AE234" s="59">
        <v>6500000</v>
      </c>
      <c r="AF234" s="59"/>
      <c r="AG234" s="59"/>
      <c r="AH234" s="59"/>
      <c r="AI234" s="59"/>
      <c r="AJ234" s="59"/>
      <c r="AK234" s="59"/>
      <c r="AL234" s="59"/>
      <c r="AM234" s="59"/>
      <c r="AN234" s="59"/>
      <c r="AO234" s="59"/>
      <c r="AP234" s="59"/>
      <c r="AQ234" s="59"/>
      <c r="AR234" s="59"/>
      <c r="AS234" s="59"/>
      <c r="AT234" s="59"/>
      <c r="AU234" s="59"/>
      <c r="AV234" s="59"/>
      <c r="AW234" s="59"/>
      <c r="AX234" s="59">
        <v>30</v>
      </c>
      <c r="AY234" s="59"/>
      <c r="AZ234" s="59">
        <v>11</v>
      </c>
      <c r="BA234" s="59"/>
      <c r="BB234" s="59"/>
      <c r="BC234" s="59"/>
      <c r="BD234" s="59">
        <v>10</v>
      </c>
      <c r="BE234" s="59"/>
      <c r="BF234" s="59"/>
      <c r="BG234" s="59"/>
      <c r="BH234" s="59"/>
      <c r="BI234" s="59"/>
      <c r="BJ234" s="59"/>
      <c r="BK234" s="59"/>
      <c r="BL234" s="59">
        <v>50000</v>
      </c>
      <c r="BM234" s="59"/>
      <c r="BN234" s="59"/>
      <c r="BO234" s="59"/>
      <c r="BP234" s="59"/>
      <c r="BQ234" s="59"/>
      <c r="BR234" s="59"/>
      <c r="BS234" s="59"/>
    </row>
    <row r="235" spans="1:71" x14ac:dyDescent="0.25">
      <c r="A235">
        <v>384</v>
      </c>
      <c r="B235" t="s">
        <v>1305</v>
      </c>
      <c r="C235" t="s">
        <v>487</v>
      </c>
      <c r="D235" t="s">
        <v>185</v>
      </c>
      <c r="E235" t="s">
        <v>186</v>
      </c>
      <c r="F235" s="3">
        <v>37303</v>
      </c>
      <c r="G235" s="3">
        <v>37303</v>
      </c>
      <c r="H235" t="s">
        <v>506</v>
      </c>
      <c r="I235" s="59">
        <v>2002</v>
      </c>
      <c r="J235" t="s">
        <v>384</v>
      </c>
      <c r="K235" t="s">
        <v>384</v>
      </c>
      <c r="L235" t="s">
        <v>36</v>
      </c>
      <c r="M235" t="s">
        <v>36</v>
      </c>
      <c r="N235" t="s">
        <v>579</v>
      </c>
      <c r="O235" s="8" t="s">
        <v>1004</v>
      </c>
      <c r="P235">
        <v>0</v>
      </c>
      <c r="Q235">
        <v>1</v>
      </c>
      <c r="R235">
        <v>3</v>
      </c>
      <c r="S235">
        <v>2</v>
      </c>
      <c r="T235">
        <v>17</v>
      </c>
      <c r="U235">
        <f>Table4[[#This Row],[Report]]*$P$322+Table4[[#This Row],[Journals]]*$Q$322+Table4[[#This Row],[Databases]]*$R$322+Table4[[#This Row],[Websites]]*$S$322+Table4[[#This Row],[Newspaper]]*$T$322</f>
        <v>127</v>
      </c>
      <c r="V235">
        <f>SUM(Table4[[#This Row],[Report]:[Websites]])</f>
        <v>6</v>
      </c>
      <c r="W235" s="59"/>
      <c r="X235" s="59">
        <v>120000</v>
      </c>
      <c r="Y235" s="59"/>
      <c r="Z235" s="59"/>
      <c r="AA235" s="59"/>
      <c r="AB235" s="59"/>
      <c r="AC235" s="59">
        <v>4</v>
      </c>
      <c r="AD235" s="59">
        <v>10000000</v>
      </c>
      <c r="AE235" s="59">
        <v>19000000</v>
      </c>
      <c r="AF235" s="59">
        <v>8000</v>
      </c>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v>900</v>
      </c>
      <c r="BC235" s="59"/>
      <c r="BD235" s="59"/>
      <c r="BE235" s="59"/>
      <c r="BF235" s="59"/>
      <c r="BG235" s="59"/>
      <c r="BH235" s="59"/>
      <c r="BI235" s="59"/>
      <c r="BJ235" s="59"/>
      <c r="BK235" s="59"/>
      <c r="BL235" s="59"/>
      <c r="BM235" s="59"/>
      <c r="BN235" s="59"/>
      <c r="BO235" s="59"/>
      <c r="BP235" s="59"/>
      <c r="BQ235" s="59"/>
      <c r="BR235" s="59"/>
      <c r="BS235" s="59"/>
    </row>
    <row r="236" spans="1:71" x14ac:dyDescent="0.25">
      <c r="A236">
        <v>245</v>
      </c>
      <c r="B236" t="s">
        <v>1303</v>
      </c>
      <c r="C236" t="s">
        <v>430</v>
      </c>
      <c r="D236" t="s">
        <v>122</v>
      </c>
      <c r="E236" t="s">
        <v>123</v>
      </c>
      <c r="F236" s="10">
        <v>37249</v>
      </c>
      <c r="G236" s="10">
        <v>37267</v>
      </c>
      <c r="H236" t="s">
        <v>502</v>
      </c>
      <c r="I236" s="59">
        <v>2002</v>
      </c>
      <c r="K236" t="s">
        <v>1259</v>
      </c>
      <c r="L236" t="s">
        <v>124</v>
      </c>
      <c r="M236" t="s">
        <v>36</v>
      </c>
      <c r="N236" t="s">
        <v>130</v>
      </c>
      <c r="O236" s="8" t="s">
        <v>1002</v>
      </c>
      <c r="P236">
        <v>0</v>
      </c>
      <c r="Q236">
        <v>1</v>
      </c>
      <c r="R236">
        <v>3</v>
      </c>
      <c r="S236">
        <v>1</v>
      </c>
      <c r="T236">
        <v>1</v>
      </c>
      <c r="U236">
        <f>Table4[[#This Row],[Report]]*$P$322+Table4[[#This Row],[Journals]]*$Q$322+Table4[[#This Row],[Databases]]*$R$322+Table4[[#This Row],[Websites]]*$S$322+Table4[[#This Row],[Newspaper]]*$T$322</f>
        <v>101</v>
      </c>
      <c r="V236">
        <f>SUM(Table4[[#This Row],[Report]:[Websites]])</f>
        <v>5</v>
      </c>
      <c r="W236" s="59">
        <v>11000</v>
      </c>
      <c r="X236" s="59">
        <v>230000</v>
      </c>
      <c r="Y236" s="59">
        <v>360</v>
      </c>
      <c r="Z236" s="59">
        <v>50</v>
      </c>
      <c r="AA236" s="59"/>
      <c r="AB236" s="59"/>
      <c r="AC236" s="59"/>
      <c r="AD236" s="59">
        <v>80000000</v>
      </c>
      <c r="AE236" s="59"/>
      <c r="AF236" s="59"/>
      <c r="AG236" s="59"/>
      <c r="AH236" s="59"/>
      <c r="AI236" s="59"/>
      <c r="AJ236" s="59"/>
      <c r="AK236" s="59"/>
      <c r="AL236" s="59"/>
      <c r="AM236" s="59"/>
      <c r="AN236" s="59"/>
      <c r="AO236" s="59"/>
      <c r="AP236" s="59"/>
      <c r="AQ236" s="59"/>
      <c r="AR236" s="59"/>
      <c r="AS236" s="59"/>
      <c r="AT236" s="59"/>
      <c r="AU236" s="59"/>
      <c r="AV236" s="59">
        <v>222</v>
      </c>
      <c r="AW236" s="59"/>
      <c r="AX236" s="59"/>
      <c r="AY236" s="59"/>
      <c r="AZ236" s="59">
        <v>443</v>
      </c>
      <c r="BA236" s="59"/>
      <c r="BB236" s="59">
        <v>40</v>
      </c>
      <c r="BC236" s="59"/>
      <c r="BD236" s="59">
        <v>121</v>
      </c>
      <c r="BE236" s="59"/>
      <c r="BF236" s="59"/>
      <c r="BG236" s="59"/>
      <c r="BH236" s="59"/>
      <c r="BI236" s="59"/>
      <c r="BJ236" s="59"/>
      <c r="BK236" s="59"/>
      <c r="BL236" s="59"/>
      <c r="BM236" s="59"/>
      <c r="BN236" s="59"/>
      <c r="BO236" s="59"/>
      <c r="BP236" s="59">
        <v>7043</v>
      </c>
      <c r="BQ236" s="59"/>
      <c r="BR236" s="59"/>
      <c r="BS236" s="59"/>
    </row>
    <row r="237" spans="1:71" x14ac:dyDescent="0.25">
      <c r="A237">
        <v>516</v>
      </c>
      <c r="B237" t="s">
        <v>1300</v>
      </c>
      <c r="C237" t="s">
        <v>430</v>
      </c>
      <c r="D237" t="s">
        <v>261</v>
      </c>
      <c r="E237" t="s">
        <v>262</v>
      </c>
      <c r="F237" s="10">
        <v>37538</v>
      </c>
      <c r="G237" s="10">
        <v>37538</v>
      </c>
      <c r="H237" t="s">
        <v>508</v>
      </c>
      <c r="I237" s="59">
        <v>2002</v>
      </c>
      <c r="K237" t="s">
        <v>384</v>
      </c>
      <c r="L237" t="s">
        <v>36</v>
      </c>
      <c r="M237" t="s">
        <v>36</v>
      </c>
      <c r="N237" t="s">
        <v>579</v>
      </c>
      <c r="O237" s="8" t="s">
        <v>1257</v>
      </c>
      <c r="P237">
        <v>0</v>
      </c>
      <c r="Q237">
        <v>0</v>
      </c>
      <c r="R237">
        <v>3</v>
      </c>
      <c r="S237">
        <v>1</v>
      </c>
      <c r="T237">
        <v>3</v>
      </c>
      <c r="U237">
        <f>Table4[[#This Row],[Report]]*$P$322+Table4[[#This Row],[Journals]]*$Q$322+Table4[[#This Row],[Databases]]*$R$322+Table4[[#This Row],[Websites]]*$S$322+Table4[[#This Row],[Newspaper]]*$T$322</f>
        <v>73</v>
      </c>
      <c r="V237">
        <f>SUM(Table4[[#This Row],[Report]:[Websites]])</f>
        <v>4</v>
      </c>
      <c r="W237" s="59">
        <v>200</v>
      </c>
      <c r="X237" s="59"/>
      <c r="Y237" s="59"/>
      <c r="Z237" s="59"/>
      <c r="AA237" s="59"/>
      <c r="AB237" s="59"/>
      <c r="AC237" s="59"/>
      <c r="AD237" s="59">
        <v>25000000</v>
      </c>
      <c r="AE237" s="59">
        <v>50000000</v>
      </c>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v>11</v>
      </c>
      <c r="BC237" s="59"/>
      <c r="BD237" s="59">
        <v>10</v>
      </c>
      <c r="BE237" s="59"/>
      <c r="BF237" s="59"/>
      <c r="BG237" s="59"/>
      <c r="BH237" s="59"/>
      <c r="BI237" s="59"/>
      <c r="BJ237" s="59"/>
      <c r="BK237" s="59"/>
      <c r="BL237" s="59"/>
      <c r="BM237" s="59"/>
      <c r="BN237" s="59"/>
      <c r="BO237" s="59"/>
      <c r="BP237" s="59"/>
      <c r="BQ237" s="59"/>
      <c r="BR237" s="59"/>
      <c r="BS237" s="59"/>
    </row>
    <row r="238" spans="1:71" x14ac:dyDescent="0.25">
      <c r="B238" t="s">
        <v>1311</v>
      </c>
      <c r="C238" t="s">
        <v>487</v>
      </c>
      <c r="D238" t="s">
        <v>868</v>
      </c>
      <c r="E238" t="s">
        <v>869</v>
      </c>
      <c r="F238" s="3">
        <v>37501</v>
      </c>
      <c r="G238" s="3">
        <v>37519</v>
      </c>
      <c r="H238" t="s">
        <v>536</v>
      </c>
      <c r="I238" s="59">
        <v>2002</v>
      </c>
      <c r="J238" s="1"/>
      <c r="K238" t="s">
        <v>482</v>
      </c>
      <c r="L238" t="s">
        <v>30</v>
      </c>
      <c r="M238" t="s">
        <v>30</v>
      </c>
      <c r="O238" s="8" t="s">
        <v>871</v>
      </c>
      <c r="P238">
        <v>0</v>
      </c>
      <c r="Q238">
        <v>0</v>
      </c>
      <c r="R238">
        <v>0</v>
      </c>
      <c r="S238">
        <v>2</v>
      </c>
      <c r="T238">
        <v>11</v>
      </c>
      <c r="U238">
        <f>Table4[[#This Row],[Report]]*$P$322+Table4[[#This Row],[Journals]]*$Q$322+Table4[[#This Row],[Databases]]*$R$322+Table4[[#This Row],[Websites]]*$S$322+Table4[[#This Row],[Newspaper]]*$T$322</f>
        <v>31</v>
      </c>
      <c r="V238">
        <f>SUM(Table4[[#This Row],[Report]:[Websites]])</f>
        <v>2</v>
      </c>
      <c r="W238" s="59"/>
      <c r="X238" s="59"/>
      <c r="Y238" s="59"/>
      <c r="Z238" s="59">
        <v>3</v>
      </c>
      <c r="AA238" s="59"/>
      <c r="AB238" s="59"/>
      <c r="AC238" s="59">
        <v>1</v>
      </c>
      <c r="AD238" s="59"/>
      <c r="AE238" s="59">
        <v>10000000</v>
      </c>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row>
    <row r="239" spans="1:71" x14ac:dyDescent="0.25">
      <c r="A239">
        <v>522</v>
      </c>
      <c r="B239" t="s">
        <v>1305</v>
      </c>
      <c r="C239" t="s">
        <v>487</v>
      </c>
      <c r="D239" t="s">
        <v>265</v>
      </c>
      <c r="E239" t="s">
        <v>266</v>
      </c>
      <c r="F239" s="3">
        <v>37272</v>
      </c>
      <c r="G239" s="3">
        <v>37272</v>
      </c>
      <c r="H239" t="s">
        <v>502</v>
      </c>
      <c r="I239" s="59">
        <v>2002</v>
      </c>
      <c r="J239" t="s">
        <v>1258</v>
      </c>
      <c r="K239" t="s">
        <v>870</v>
      </c>
      <c r="L239" t="s">
        <v>606</v>
      </c>
      <c r="M239" t="s">
        <v>36</v>
      </c>
      <c r="N239" t="s">
        <v>44</v>
      </c>
      <c r="O239" s="8" t="s">
        <v>864</v>
      </c>
      <c r="P239">
        <v>0</v>
      </c>
      <c r="Q239">
        <v>0</v>
      </c>
      <c r="R239">
        <v>2</v>
      </c>
      <c r="S239">
        <v>2</v>
      </c>
      <c r="T239">
        <v>0</v>
      </c>
      <c r="U239">
        <f>Table4[[#This Row],[Report]]*$P$322+Table4[[#This Row],[Journals]]*$Q$322+Table4[[#This Row],[Databases]]*$R$322+Table4[[#This Row],[Websites]]*$S$322+Table4[[#This Row],[Newspaper]]*$T$322</f>
        <v>60</v>
      </c>
      <c r="V239">
        <f>SUM(Table4[[#This Row],[Report]:[Websites]])</f>
        <v>4</v>
      </c>
      <c r="W239" s="59"/>
      <c r="X239" s="59"/>
      <c r="Y239" s="59"/>
      <c r="Z239" s="59"/>
      <c r="AA239" s="59"/>
      <c r="AB239" s="59"/>
      <c r="AC239" s="59"/>
      <c r="AD239" s="59">
        <v>10000000</v>
      </c>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row>
    <row r="240" spans="1:71" x14ac:dyDescent="0.25">
      <c r="A240">
        <v>374</v>
      </c>
      <c r="B240" t="s">
        <v>1300</v>
      </c>
      <c r="C240" t="s">
        <v>430</v>
      </c>
      <c r="D240" t="s">
        <v>687</v>
      </c>
      <c r="E240" t="s">
        <v>177</v>
      </c>
      <c r="F240" s="3">
        <v>37629</v>
      </c>
      <c r="G240" s="3">
        <v>37699</v>
      </c>
      <c r="H240" t="s">
        <v>502</v>
      </c>
      <c r="I240" s="59">
        <v>2003</v>
      </c>
      <c r="K240" t="s">
        <v>386</v>
      </c>
      <c r="L240" t="s">
        <v>759</v>
      </c>
      <c r="M240" t="s">
        <v>30</v>
      </c>
      <c r="N240" t="s">
        <v>36</v>
      </c>
      <c r="O240" s="8" t="s">
        <v>1095</v>
      </c>
      <c r="P240">
        <v>2</v>
      </c>
      <c r="Q240">
        <v>1</v>
      </c>
      <c r="R240">
        <v>1</v>
      </c>
      <c r="S240">
        <v>2</v>
      </c>
      <c r="T240">
        <v>1</v>
      </c>
      <c r="U240">
        <f>Table4[[#This Row],[Report]]*$P$322+Table4[[#This Row],[Journals]]*$Q$322+Table4[[#This Row],[Databases]]*$R$322+Table4[[#This Row],[Websites]]*$S$322+Table4[[#This Row],[Newspaper]]*$T$322</f>
        <v>151</v>
      </c>
      <c r="V240">
        <f>SUM(Table4[[#This Row],[Report]:[Websites]])</f>
        <v>6</v>
      </c>
      <c r="W240" s="59"/>
      <c r="X240" s="59"/>
      <c r="Y240" s="59"/>
      <c r="Z240" s="59">
        <v>400</v>
      </c>
      <c r="AA240" s="59"/>
      <c r="AB240" s="59"/>
      <c r="AC240" s="59"/>
      <c r="AD240" s="59">
        <v>12000000</v>
      </c>
      <c r="AE240" s="59">
        <v>121100000</v>
      </c>
      <c r="AF240" s="59"/>
      <c r="AG240" s="59"/>
      <c r="AH240" s="59">
        <v>19</v>
      </c>
      <c r="AI240" s="59"/>
      <c r="AJ240" s="59">
        <v>5939</v>
      </c>
      <c r="AK240" s="59"/>
      <c r="AL240" s="59"/>
      <c r="AM240" s="59"/>
      <c r="AN240" s="59"/>
      <c r="AO240" s="59"/>
      <c r="AP240" s="59"/>
      <c r="AQ240" s="59"/>
      <c r="AR240" s="59"/>
      <c r="AS240" s="59"/>
      <c r="AT240" s="59"/>
      <c r="AU240" s="59"/>
      <c r="AV240" s="59"/>
      <c r="AW240" s="59"/>
      <c r="AX240" s="59"/>
      <c r="AY240" s="59"/>
      <c r="AZ240" s="59">
        <v>213</v>
      </c>
      <c r="BA240" s="59"/>
      <c r="BB240" s="59">
        <v>26</v>
      </c>
      <c r="BC240" s="59"/>
      <c r="BD240" s="59"/>
      <c r="BE240" s="59"/>
      <c r="BF240" s="59"/>
      <c r="BG240" s="59"/>
      <c r="BH240" s="59"/>
      <c r="BI240" s="59"/>
      <c r="BJ240" s="59">
        <v>60000</v>
      </c>
      <c r="BK240" s="59"/>
      <c r="BL240" s="59"/>
      <c r="BM240" s="59"/>
      <c r="BN240" s="59"/>
      <c r="BO240" s="59"/>
      <c r="BP240" s="59">
        <v>11000</v>
      </c>
      <c r="BQ240" s="59"/>
      <c r="BR240" s="59"/>
      <c r="BS240" s="59"/>
    </row>
    <row r="241" spans="1:71" x14ac:dyDescent="0.25">
      <c r="A241">
        <v>376</v>
      </c>
      <c r="B241" t="s">
        <v>1306</v>
      </c>
      <c r="C241" t="s">
        <v>487</v>
      </c>
      <c r="D241" t="s">
        <v>178</v>
      </c>
      <c r="E241" t="s">
        <v>512</v>
      </c>
      <c r="F241" s="3">
        <v>37857</v>
      </c>
      <c r="G241" s="3">
        <v>37857</v>
      </c>
      <c r="H241" t="s">
        <v>513</v>
      </c>
      <c r="I241" s="59">
        <v>2003</v>
      </c>
      <c r="K241" t="s">
        <v>387</v>
      </c>
      <c r="L241" t="s">
        <v>179</v>
      </c>
      <c r="M241" t="s">
        <v>130</v>
      </c>
      <c r="N241" t="s">
        <v>585</v>
      </c>
      <c r="O241" s="8" t="s">
        <v>872</v>
      </c>
      <c r="P241">
        <v>1</v>
      </c>
      <c r="Q241">
        <v>0</v>
      </c>
      <c r="R241">
        <v>0</v>
      </c>
      <c r="S241">
        <v>2</v>
      </c>
      <c r="T241">
        <v>1</v>
      </c>
      <c r="U241">
        <f>Table4[[#This Row],[Report]]*$P$322+Table4[[#This Row],[Journals]]*$Q$322+Table4[[#This Row],[Databases]]*$R$322+Table4[[#This Row],[Websites]]*$S$322+Table4[[#This Row],[Newspaper]]*$T$322</f>
        <v>61</v>
      </c>
      <c r="V241">
        <f>SUM(Table4[[#This Row],[Report]:[Websites]])</f>
        <v>3</v>
      </c>
      <c r="W241" s="59"/>
      <c r="X241" s="59">
        <v>250000</v>
      </c>
      <c r="Y241" s="59"/>
      <c r="Z241" s="59">
        <v>4</v>
      </c>
      <c r="AA241" s="59"/>
      <c r="AB241" s="59"/>
      <c r="AC241" s="59">
        <v>1</v>
      </c>
      <c r="AD241" s="59">
        <v>25000000</v>
      </c>
      <c r="AE241" s="59"/>
      <c r="AF241" s="59">
        <v>14000</v>
      </c>
      <c r="AG241" s="59"/>
      <c r="AH241" s="59"/>
      <c r="AI241" s="59"/>
      <c r="AJ241" s="59"/>
      <c r="AK241" s="59"/>
      <c r="AL241" s="60">
        <v>200</v>
      </c>
      <c r="AM241" s="60"/>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row>
    <row r="242" spans="1:71" x14ac:dyDescent="0.25">
      <c r="A242">
        <v>627</v>
      </c>
      <c r="B242" t="s">
        <v>1303</v>
      </c>
      <c r="C242" t="s">
        <v>430</v>
      </c>
      <c r="D242" t="s">
        <v>300</v>
      </c>
      <c r="E242" t="s">
        <v>301</v>
      </c>
      <c r="F242" s="3">
        <v>37639</v>
      </c>
      <c r="G242" s="3">
        <v>37640</v>
      </c>
      <c r="H242" t="s">
        <v>502</v>
      </c>
      <c r="I242" s="59">
        <v>2003</v>
      </c>
      <c r="K242" t="s">
        <v>385</v>
      </c>
      <c r="L242" t="s">
        <v>130</v>
      </c>
      <c r="M242" t="s">
        <v>130</v>
      </c>
      <c r="N242" t="s">
        <v>579</v>
      </c>
      <c r="O242" s="8" t="s">
        <v>1292</v>
      </c>
      <c r="P242">
        <v>0</v>
      </c>
      <c r="Q242">
        <v>0</v>
      </c>
      <c r="R242">
        <v>2</v>
      </c>
      <c r="S242">
        <v>1</v>
      </c>
      <c r="T242">
        <v>1</v>
      </c>
      <c r="U242">
        <f>Table4[[#This Row],[Report]]*$P$322+Table4[[#This Row],[Journals]]*$Q$322+Table4[[#This Row],[Databases]]*$R$322+Table4[[#This Row],[Websites]]*$S$322+Table4[[#This Row],[Newspaper]]*$T$322</f>
        <v>51</v>
      </c>
      <c r="V242">
        <f>SUM(Table4[[#This Row],[Report]:[Websites]])</f>
        <v>3</v>
      </c>
      <c r="W242" s="59">
        <v>5000</v>
      </c>
      <c r="X242" s="59">
        <v>52500</v>
      </c>
      <c r="Y242" s="59">
        <v>100</v>
      </c>
      <c r="Z242" s="59">
        <v>435</v>
      </c>
      <c r="AA242" s="59"/>
      <c r="AB242" s="59"/>
      <c r="AC242" s="59">
        <v>4</v>
      </c>
      <c r="AD242" s="59">
        <v>350000000</v>
      </c>
      <c r="AE242" s="59"/>
      <c r="AF242" s="59"/>
      <c r="AG242" s="59"/>
      <c r="AH242" s="59"/>
      <c r="AI242" s="59"/>
      <c r="AJ242" s="59"/>
      <c r="AK242" s="59"/>
      <c r="AL242" s="60"/>
      <c r="AM242" s="60"/>
      <c r="AN242" s="60"/>
      <c r="AO242" s="60"/>
      <c r="AP242" s="59"/>
      <c r="AQ242" s="59"/>
      <c r="AR242" s="59"/>
      <c r="AS242" s="59"/>
      <c r="AT242" s="59"/>
      <c r="AU242" s="59"/>
      <c r="AV242" s="59"/>
      <c r="AW242" s="59"/>
      <c r="AX242" s="59"/>
      <c r="AY242" s="59"/>
      <c r="AZ242" s="59"/>
      <c r="BA242" s="59"/>
      <c r="BB242" s="59">
        <v>550</v>
      </c>
      <c r="BC242" s="59"/>
      <c r="BD242" s="59">
        <v>488</v>
      </c>
      <c r="BE242" s="59"/>
      <c r="BF242" s="59"/>
      <c r="BG242" s="59"/>
      <c r="BH242" s="59"/>
      <c r="BI242" s="59"/>
      <c r="BJ242" s="59"/>
      <c r="BK242" s="59"/>
      <c r="BL242" s="59"/>
      <c r="BM242" s="59"/>
      <c r="BN242" s="59"/>
      <c r="BO242" s="59"/>
      <c r="BP242" s="59"/>
      <c r="BQ242" s="59"/>
      <c r="BR242" s="59"/>
      <c r="BS242" s="59"/>
    </row>
    <row r="243" spans="1:71" x14ac:dyDescent="0.25">
      <c r="B243" t="s">
        <v>1300</v>
      </c>
      <c r="C243" t="s">
        <v>487</v>
      </c>
      <c r="D243" t="s">
        <v>442</v>
      </c>
      <c r="E243" t="s">
        <v>509</v>
      </c>
      <c r="F243" s="3">
        <v>37980</v>
      </c>
      <c r="G243" s="3">
        <v>37980</v>
      </c>
      <c r="H243" t="s">
        <v>505</v>
      </c>
      <c r="I243" s="59">
        <v>2003</v>
      </c>
      <c r="K243" t="s">
        <v>360</v>
      </c>
      <c r="L243" t="s">
        <v>30</v>
      </c>
      <c r="M243" t="s">
        <v>30</v>
      </c>
      <c r="N243" t="s">
        <v>579</v>
      </c>
      <c r="O243" s="8" t="s">
        <v>1260</v>
      </c>
      <c r="P243">
        <v>1</v>
      </c>
      <c r="Q243">
        <v>1</v>
      </c>
      <c r="R243">
        <v>2</v>
      </c>
      <c r="S243">
        <v>4</v>
      </c>
      <c r="T243">
        <v>1</v>
      </c>
      <c r="U243">
        <f>Table4[[#This Row],[Report]]*$P$322+Table4[[#This Row],[Journals]]*$Q$322+Table4[[#This Row],[Databases]]*$R$322+Table4[[#This Row],[Websites]]*$S$322+Table4[[#This Row],[Newspaper]]*$T$322</f>
        <v>151</v>
      </c>
      <c r="V243">
        <f>SUM(Table4[[#This Row],[Report]:[Websites]])</f>
        <v>8</v>
      </c>
      <c r="W243" s="59"/>
      <c r="X243" s="59">
        <v>100000</v>
      </c>
      <c r="Y243" s="59"/>
      <c r="Z243" s="59"/>
      <c r="AA243" s="59"/>
      <c r="AB243" s="59"/>
      <c r="AC243" s="59"/>
      <c r="AD243" s="59">
        <v>100000000</v>
      </c>
      <c r="AE243" s="59">
        <v>124000000</v>
      </c>
      <c r="AF243" s="59">
        <v>75</v>
      </c>
      <c r="AG243" s="59"/>
      <c r="AH243" s="59">
        <v>1</v>
      </c>
      <c r="AI243" s="59"/>
      <c r="AJ243" s="59"/>
      <c r="AK243" s="59"/>
      <c r="AL243" s="59"/>
      <c r="AM243" s="59"/>
      <c r="AN243" s="59"/>
      <c r="AO243" s="59"/>
      <c r="AP243" s="59"/>
      <c r="AQ243" s="59"/>
      <c r="AR243" s="59"/>
      <c r="AS243" s="59"/>
      <c r="AT243" s="59">
        <v>10000</v>
      </c>
      <c r="AU243" s="59"/>
      <c r="AV243" s="59"/>
      <c r="AW243" s="59"/>
      <c r="AX243" s="59"/>
      <c r="AY243" s="59"/>
      <c r="AZ243" s="59"/>
      <c r="BA243" s="59"/>
      <c r="BB243" s="59">
        <v>3000</v>
      </c>
      <c r="BC243" s="59"/>
      <c r="BD243" s="59"/>
      <c r="BE243" s="59"/>
      <c r="BF243" s="59"/>
      <c r="BG243" s="59"/>
      <c r="BH243" s="59"/>
      <c r="BI243" s="59"/>
      <c r="BJ243" s="59"/>
      <c r="BK243" s="59"/>
      <c r="BL243" s="59"/>
      <c r="BM243" s="59"/>
      <c r="BN243" s="59"/>
      <c r="BO243" s="59"/>
      <c r="BP243" s="59"/>
      <c r="BQ243" s="59"/>
      <c r="BR243" s="59"/>
      <c r="BS243" s="59"/>
    </row>
    <row r="244" spans="1:71" x14ac:dyDescent="0.25">
      <c r="B244" t="s">
        <v>1311</v>
      </c>
      <c r="C244" t="s">
        <v>451</v>
      </c>
      <c r="D244" t="s">
        <v>451</v>
      </c>
      <c r="E244" t="s">
        <v>511</v>
      </c>
      <c r="F244" s="10">
        <v>37799</v>
      </c>
      <c r="G244" s="10">
        <v>37799</v>
      </c>
      <c r="H244" t="s">
        <v>510</v>
      </c>
      <c r="I244" s="59">
        <v>2003</v>
      </c>
      <c r="J244" t="s">
        <v>1288</v>
      </c>
      <c r="K244" t="s">
        <v>341</v>
      </c>
      <c r="L244" t="s">
        <v>45</v>
      </c>
      <c r="M244" t="s">
        <v>45</v>
      </c>
      <c r="N244" t="s">
        <v>579</v>
      </c>
      <c r="O244" t="s">
        <v>1289</v>
      </c>
      <c r="P244">
        <v>1</v>
      </c>
      <c r="Q244">
        <v>0</v>
      </c>
      <c r="R244">
        <v>0</v>
      </c>
      <c r="S244">
        <v>1</v>
      </c>
      <c r="T244">
        <v>1</v>
      </c>
      <c r="U244">
        <f>Table4[[#This Row],[Report]]*$P$322+Table4[[#This Row],[Journals]]*$Q$322+Table4[[#This Row],[Databases]]*$R$322+Table4[[#This Row],[Websites]]*$S$322+Table4[[#This Row],[Newspaper]]*$T$322</f>
        <v>51</v>
      </c>
      <c r="V244">
        <f>SUM(Table4[[#This Row],[Report]:[Websites]])</f>
        <v>2</v>
      </c>
      <c r="W244" s="59"/>
      <c r="X244" s="59"/>
      <c r="Y244" s="59"/>
      <c r="Z244" s="59"/>
      <c r="AA244" s="59"/>
      <c r="AB244" s="59"/>
      <c r="AC244" s="59"/>
      <c r="AD244" s="59"/>
      <c r="AE244" s="59">
        <v>20000000</v>
      </c>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v>160</v>
      </c>
      <c r="BC244" s="59"/>
      <c r="BD244" s="59"/>
      <c r="BE244" s="59"/>
      <c r="BF244" s="59"/>
      <c r="BG244" s="59"/>
      <c r="BH244" s="59"/>
      <c r="BI244" s="59"/>
      <c r="BJ244" s="59"/>
      <c r="BK244" s="59"/>
      <c r="BL244" s="59"/>
      <c r="BM244" s="59"/>
      <c r="BN244" s="59"/>
      <c r="BO244" s="59"/>
      <c r="BP244" s="59"/>
      <c r="BQ244" s="59"/>
      <c r="BR244" s="59"/>
      <c r="BS244" s="59"/>
    </row>
    <row r="245" spans="1:71" x14ac:dyDescent="0.25">
      <c r="B245" t="s">
        <v>1308</v>
      </c>
      <c r="C245" t="s">
        <v>645</v>
      </c>
      <c r="D245" s="5"/>
      <c r="F245" s="3">
        <v>37646</v>
      </c>
      <c r="G245" s="3">
        <v>37653</v>
      </c>
      <c r="H245" t="s">
        <v>506</v>
      </c>
      <c r="I245" s="59">
        <v>2003</v>
      </c>
      <c r="K245" t="s">
        <v>384</v>
      </c>
      <c r="L245" t="s">
        <v>36</v>
      </c>
      <c r="M245" t="s">
        <v>36</v>
      </c>
      <c r="O245" s="8" t="s">
        <v>541</v>
      </c>
      <c r="U245">
        <f>Table4[[#This Row],[Report]]*$P$322+Table4[[#This Row],[Journals]]*$Q$322+Table4[[#This Row],[Databases]]*$R$322+Table4[[#This Row],[Websites]]*$S$322+Table4[[#This Row],[Newspaper]]*$T$322</f>
        <v>0</v>
      </c>
      <c r="V245">
        <f>SUM(Table4[[#This Row],[Report]:[Websites]])</f>
        <v>0</v>
      </c>
      <c r="W245" s="59"/>
      <c r="X245" s="59"/>
      <c r="Y245" s="59"/>
      <c r="Z245" s="59">
        <v>60</v>
      </c>
      <c r="AA245" s="59"/>
      <c r="AB245" s="59"/>
      <c r="AC245" s="69" t="s">
        <v>637</v>
      </c>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row>
    <row r="246" spans="1:71" x14ac:dyDescent="0.25">
      <c r="B246" t="s">
        <v>1299</v>
      </c>
      <c r="C246" t="s">
        <v>320</v>
      </c>
      <c r="D246" t="s">
        <v>584</v>
      </c>
      <c r="E246" t="s">
        <v>680</v>
      </c>
      <c r="F246" s="3">
        <v>37671</v>
      </c>
      <c r="G246" s="3">
        <v>37685</v>
      </c>
      <c r="H246" t="s">
        <v>503</v>
      </c>
      <c r="I246" s="59">
        <v>2003</v>
      </c>
      <c r="K246" t="s">
        <v>393</v>
      </c>
      <c r="L246" t="s">
        <v>44</v>
      </c>
      <c r="M246" t="s">
        <v>44</v>
      </c>
      <c r="O246" s="8" t="s">
        <v>873</v>
      </c>
      <c r="P246">
        <v>1</v>
      </c>
      <c r="Q246">
        <v>0</v>
      </c>
      <c r="R246">
        <v>0</v>
      </c>
      <c r="S246">
        <v>1</v>
      </c>
      <c r="T246">
        <v>21</v>
      </c>
      <c r="U246">
        <f>Table4[[#This Row],[Report]]*$P$322+Table4[[#This Row],[Journals]]*$Q$322+Table4[[#This Row],[Databases]]*$R$322+Table4[[#This Row],[Websites]]*$S$322+Table4[[#This Row],[Newspaper]]*$T$322</f>
        <v>71</v>
      </c>
      <c r="V246">
        <f>SUM(Table4[[#This Row],[Report]:[Websites]])</f>
        <v>2</v>
      </c>
      <c r="W246" s="59"/>
      <c r="X246" s="59"/>
      <c r="Y246" s="59"/>
      <c r="Z246" s="59"/>
      <c r="AA246" s="59"/>
      <c r="AB246" s="59"/>
      <c r="AC246" s="59">
        <v>1</v>
      </c>
      <c r="AD246" s="59"/>
      <c r="AE246" s="59">
        <v>10000000</v>
      </c>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row>
    <row r="247" spans="1:71" x14ac:dyDescent="0.25">
      <c r="A247">
        <v>377</v>
      </c>
      <c r="B247" t="s">
        <v>1299</v>
      </c>
      <c r="C247" t="s">
        <v>487</v>
      </c>
      <c r="D247" t="s">
        <v>180</v>
      </c>
      <c r="E247" t="s">
        <v>181</v>
      </c>
      <c r="F247" s="10">
        <v>38010</v>
      </c>
      <c r="G247" s="10">
        <v>38017</v>
      </c>
      <c r="H247" t="s">
        <v>502</v>
      </c>
      <c r="I247" s="59">
        <v>2004</v>
      </c>
      <c r="K247" t="s">
        <v>388</v>
      </c>
      <c r="L247" t="s">
        <v>44</v>
      </c>
      <c r="M247" t="s">
        <v>44</v>
      </c>
      <c r="N247" t="s">
        <v>579</v>
      </c>
      <c r="O247" s="8" t="s">
        <v>1039</v>
      </c>
      <c r="P247">
        <v>0</v>
      </c>
      <c r="Q247">
        <v>0</v>
      </c>
      <c r="R247">
        <v>3</v>
      </c>
      <c r="S247">
        <v>1</v>
      </c>
      <c r="T247">
        <v>1</v>
      </c>
      <c r="U247">
        <f>Table4[[#This Row],[Report]]*$P$322+Table4[[#This Row],[Journals]]*$Q$322+Table4[[#This Row],[Databases]]*$R$322+Table4[[#This Row],[Websites]]*$S$322+Table4[[#This Row],[Newspaper]]*$T$322</f>
        <v>71</v>
      </c>
      <c r="V247">
        <f>SUM(Table4[[#This Row],[Report]:[Websites]])</f>
        <v>4</v>
      </c>
      <c r="W247" s="59"/>
      <c r="X247" s="59"/>
      <c r="Y247" s="59"/>
      <c r="Z247" s="59">
        <v>3</v>
      </c>
      <c r="AA247" s="59"/>
      <c r="AB247" s="59"/>
      <c r="AC247" s="59">
        <v>1</v>
      </c>
      <c r="AD247" s="59">
        <v>28500000</v>
      </c>
      <c r="AE247" s="59"/>
      <c r="AF247" s="59"/>
      <c r="AG247" s="59"/>
      <c r="AH247" s="59"/>
      <c r="AI247" s="59"/>
      <c r="AJ247" s="59"/>
      <c r="AK247" s="59"/>
      <c r="AL247" s="59">
        <v>121000</v>
      </c>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row>
    <row r="248" spans="1:71" x14ac:dyDescent="0.25">
      <c r="A248">
        <v>391</v>
      </c>
      <c r="B248" t="s">
        <v>1311</v>
      </c>
      <c r="C248" t="s">
        <v>487</v>
      </c>
      <c r="D248" t="s">
        <v>189</v>
      </c>
      <c r="E248" t="s">
        <v>516</v>
      </c>
      <c r="F248" s="10">
        <v>38049</v>
      </c>
      <c r="G248" s="10">
        <v>38077</v>
      </c>
      <c r="H248" t="s">
        <v>503</v>
      </c>
      <c r="I248" s="59">
        <v>2004</v>
      </c>
      <c r="K248" t="s">
        <v>389</v>
      </c>
      <c r="L248" t="s">
        <v>190</v>
      </c>
      <c r="M248" t="s">
        <v>116</v>
      </c>
      <c r="N248" t="s">
        <v>586</v>
      </c>
      <c r="O248" s="8" t="s">
        <v>1261</v>
      </c>
      <c r="P248">
        <v>2</v>
      </c>
      <c r="Q248">
        <v>0</v>
      </c>
      <c r="R248">
        <v>1</v>
      </c>
      <c r="S248">
        <v>2</v>
      </c>
      <c r="T248">
        <v>1</v>
      </c>
      <c r="U248">
        <f>Table4[[#This Row],[Report]]*$P$322+Table4[[#This Row],[Journals]]*$Q$322+Table4[[#This Row],[Databases]]*$R$322+Table4[[#This Row],[Websites]]*$S$322+Table4[[#This Row],[Newspaper]]*$T$322</f>
        <v>121</v>
      </c>
      <c r="V248">
        <f>SUM(Table4[[#This Row],[Report]:[Websites]])</f>
        <v>5</v>
      </c>
      <c r="W248" s="59">
        <v>100</v>
      </c>
      <c r="X248" s="59">
        <v>110000</v>
      </c>
      <c r="Y248" s="59"/>
      <c r="Z248" s="59">
        <v>10</v>
      </c>
      <c r="AA248" s="59"/>
      <c r="AB248" s="59"/>
      <c r="AC248" s="59">
        <v>3</v>
      </c>
      <c r="AD248" s="59"/>
      <c r="AE248" s="59">
        <v>10000000</v>
      </c>
      <c r="AF248" s="59">
        <v>350</v>
      </c>
      <c r="AG248" s="59"/>
      <c r="AH248" s="59"/>
      <c r="AI248" s="59"/>
      <c r="AJ248" s="59">
        <v>21</v>
      </c>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row>
    <row r="249" spans="1:71" x14ac:dyDescent="0.25">
      <c r="B249" t="s">
        <v>1308</v>
      </c>
      <c r="C249" t="s">
        <v>645</v>
      </c>
      <c r="D249" s="5"/>
      <c r="F249" s="10">
        <v>38036</v>
      </c>
      <c r="G249" s="10">
        <v>38038</v>
      </c>
      <c r="H249" t="s">
        <v>506</v>
      </c>
      <c r="I249" s="59">
        <v>2004</v>
      </c>
      <c r="K249" t="s">
        <v>393</v>
      </c>
      <c r="L249" t="s">
        <v>44</v>
      </c>
      <c r="M249" t="s">
        <v>44</v>
      </c>
      <c r="O249" s="8" t="s">
        <v>874</v>
      </c>
      <c r="U249">
        <f>Table4[[#This Row],[Report]]*$P$322+Table4[[#This Row],[Journals]]*$Q$322+Table4[[#This Row],[Databases]]*$R$322+Table4[[#This Row],[Websites]]*$S$322+Table4[[#This Row],[Newspaper]]*$T$322</f>
        <v>0</v>
      </c>
      <c r="V249">
        <f>SUM(Table4[[#This Row],[Report]:[Websites]])</f>
        <v>0</v>
      </c>
      <c r="W249" s="59"/>
      <c r="X249" s="59"/>
      <c r="Y249" s="59"/>
      <c r="Z249" s="59">
        <v>116</v>
      </c>
      <c r="AA249" s="59"/>
      <c r="AB249" s="59"/>
      <c r="AC249" s="59">
        <v>12</v>
      </c>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row>
    <row r="250" spans="1:71" x14ac:dyDescent="0.25">
      <c r="B250" t="s">
        <v>1311</v>
      </c>
      <c r="C250" t="s">
        <v>451</v>
      </c>
      <c r="D250" s="5"/>
      <c r="F250" s="3">
        <v>38329</v>
      </c>
      <c r="G250" s="3">
        <v>38343</v>
      </c>
      <c r="H250" t="s">
        <v>505</v>
      </c>
      <c r="I250" s="59">
        <v>2004</v>
      </c>
      <c r="J250" s="1"/>
      <c r="K250" t="s">
        <v>1007</v>
      </c>
      <c r="L250" t="s">
        <v>36</v>
      </c>
      <c r="M250" t="s">
        <v>36</v>
      </c>
      <c r="O250" s="8" t="s">
        <v>1008</v>
      </c>
      <c r="P250">
        <v>0</v>
      </c>
      <c r="Q250">
        <v>0</v>
      </c>
      <c r="R250">
        <v>1</v>
      </c>
      <c r="S250">
        <v>0</v>
      </c>
      <c r="T250">
        <v>2</v>
      </c>
      <c r="U250">
        <f>Table4[[#This Row],[Report]]*$P$322+Table4[[#This Row],[Journals]]*$Q$322+Table4[[#This Row],[Databases]]*$R$322+Table4[[#This Row],[Websites]]*$S$322+Table4[[#This Row],[Newspaper]]*$T$322</f>
        <v>22</v>
      </c>
      <c r="V250">
        <f>SUM(Table4[[#This Row],[Report]:[Websites]])</f>
        <v>1</v>
      </c>
      <c r="W250" s="59"/>
      <c r="X250" s="59"/>
      <c r="Y250" s="59"/>
      <c r="Z250" s="59"/>
      <c r="AA250" s="59"/>
      <c r="AB250" s="59"/>
      <c r="AC250" s="59">
        <v>3</v>
      </c>
      <c r="AD250" s="59"/>
      <c r="AE250" s="59">
        <v>15000000</v>
      </c>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row>
    <row r="251" spans="1:71" x14ac:dyDescent="0.25">
      <c r="B251" t="s">
        <v>1311</v>
      </c>
      <c r="C251" t="s">
        <v>451</v>
      </c>
      <c r="D251" s="5"/>
      <c r="F251" s="3">
        <v>38000</v>
      </c>
      <c r="G251" s="3">
        <v>38042</v>
      </c>
      <c r="H251" t="s">
        <v>506</v>
      </c>
      <c r="I251" s="59">
        <v>2004</v>
      </c>
      <c r="J251" s="1"/>
      <c r="K251" t="s">
        <v>1040</v>
      </c>
      <c r="L251" t="s">
        <v>606</v>
      </c>
      <c r="M251" t="s">
        <v>36</v>
      </c>
      <c r="N251" t="s">
        <v>44</v>
      </c>
      <c r="O251" s="8" t="s">
        <v>1041</v>
      </c>
      <c r="P251">
        <v>0</v>
      </c>
      <c r="Q251">
        <v>0</v>
      </c>
      <c r="R251">
        <v>1</v>
      </c>
      <c r="S251">
        <v>0</v>
      </c>
      <c r="T251">
        <v>7</v>
      </c>
      <c r="U251">
        <f>Table4[[#This Row],[Report]]*$P$322+Table4[[#This Row],[Journals]]*$Q$322+Table4[[#This Row],[Databases]]*$R$322+Table4[[#This Row],[Websites]]*$S$322+Table4[[#This Row],[Newspaper]]*$T$322</f>
        <v>27</v>
      </c>
      <c r="V251">
        <f>SUM(Table4[[#This Row],[Report]:[Websites]])</f>
        <v>1</v>
      </c>
      <c r="W251" s="59"/>
      <c r="X251" s="59"/>
      <c r="Y251" s="59"/>
      <c r="Z251" s="59"/>
      <c r="AA251" s="59"/>
      <c r="AB251" s="59"/>
      <c r="AC251" s="59"/>
      <c r="AD251" s="59"/>
      <c r="AE251" s="59">
        <v>32000000</v>
      </c>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row>
    <row r="252" spans="1:71" x14ac:dyDescent="0.25">
      <c r="B252" t="s">
        <v>1311</v>
      </c>
      <c r="C252" t="s">
        <v>487</v>
      </c>
      <c r="E252" s="24" t="s">
        <v>1006</v>
      </c>
      <c r="F252" s="3">
        <v>38298</v>
      </c>
      <c r="G252" s="3">
        <v>38298</v>
      </c>
      <c r="H252" t="s">
        <v>504</v>
      </c>
      <c r="I252" s="59">
        <v>2004</v>
      </c>
      <c r="J252" t="s">
        <v>393</v>
      </c>
      <c r="K252" t="s">
        <v>393</v>
      </c>
      <c r="L252" t="s">
        <v>44</v>
      </c>
      <c r="M252" t="s">
        <v>44</v>
      </c>
      <c r="O252" s="8" t="s">
        <v>1263</v>
      </c>
      <c r="P252">
        <v>0</v>
      </c>
      <c r="Q252">
        <v>0</v>
      </c>
      <c r="R252">
        <v>1</v>
      </c>
      <c r="S252">
        <v>0</v>
      </c>
      <c r="T252">
        <v>13</v>
      </c>
      <c r="U252">
        <f>Table4[[#This Row],[Report]]*$P$322+Table4[[#This Row],[Journals]]*$Q$322+Table4[[#This Row],[Databases]]*$R$322+Table4[[#This Row],[Websites]]*$S$322+Table4[[#This Row],[Newspaper]]*$T$322</f>
        <v>33</v>
      </c>
      <c r="V252">
        <f>SUM(Table4[[#This Row],[Report]:[Websites]])</f>
        <v>1</v>
      </c>
      <c r="W252" s="59"/>
      <c r="X252" s="59"/>
      <c r="Y252" s="59"/>
      <c r="Z252" s="59"/>
      <c r="AA252" s="59"/>
      <c r="AB252" s="59"/>
      <c r="AC252" s="59">
        <v>3</v>
      </c>
      <c r="AD252" s="59"/>
      <c r="AE252" s="59">
        <v>10000000</v>
      </c>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row>
    <row r="253" spans="1:71" x14ac:dyDescent="0.25">
      <c r="B253" t="s">
        <v>1311</v>
      </c>
      <c r="C253" t="s">
        <v>487</v>
      </c>
      <c r="E253" t="s">
        <v>875</v>
      </c>
      <c r="F253" s="10">
        <v>38284</v>
      </c>
      <c r="G253" s="10">
        <v>38284</v>
      </c>
      <c r="H253" t="s">
        <v>508</v>
      </c>
      <c r="I253" s="59">
        <v>2004</v>
      </c>
      <c r="J253" s="1"/>
      <c r="K253" t="s">
        <v>876</v>
      </c>
      <c r="L253" t="s">
        <v>36</v>
      </c>
      <c r="M253" t="s">
        <v>36</v>
      </c>
      <c r="O253" s="8" t="s">
        <v>1262</v>
      </c>
      <c r="P253">
        <v>2</v>
      </c>
      <c r="Q253">
        <v>0</v>
      </c>
      <c r="R253">
        <v>1</v>
      </c>
      <c r="S253">
        <v>2</v>
      </c>
      <c r="T253">
        <v>9</v>
      </c>
      <c r="U253">
        <f>Table4[[#This Row],[Report]]*$P$322+Table4[[#This Row],[Journals]]*$Q$322+Table4[[#This Row],[Databases]]*$R$322+Table4[[#This Row],[Websites]]*$S$322+Table4[[#This Row],[Newspaper]]*$T$322</f>
        <v>129</v>
      </c>
      <c r="V253">
        <f>SUM(Table4[[#This Row],[Report]:[Websites]])</f>
        <v>5</v>
      </c>
      <c r="W253" s="59"/>
      <c r="X253" s="59"/>
      <c r="Y253" s="59"/>
      <c r="Z253" s="59"/>
      <c r="AA253" s="59"/>
      <c r="AB253" s="59"/>
      <c r="AC253" s="59">
        <v>1</v>
      </c>
      <c r="AD253" s="59"/>
      <c r="AE253" s="59">
        <v>13500000</v>
      </c>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row>
    <row r="254" spans="1:71" x14ac:dyDescent="0.25">
      <c r="B254" t="s">
        <v>1305</v>
      </c>
      <c r="C254" t="s">
        <v>487</v>
      </c>
      <c r="D254" t="s">
        <v>442</v>
      </c>
      <c r="E254" t="s">
        <v>515</v>
      </c>
      <c r="F254" s="10">
        <v>38334</v>
      </c>
      <c r="G254" s="10">
        <v>38334</v>
      </c>
      <c r="H254" t="s">
        <v>505</v>
      </c>
      <c r="I254" s="59">
        <v>2004</v>
      </c>
      <c r="K254" t="s">
        <v>474</v>
      </c>
      <c r="L254" t="s">
        <v>36</v>
      </c>
      <c r="M254" t="s">
        <v>36</v>
      </c>
      <c r="N254" t="s">
        <v>579</v>
      </c>
      <c r="O254" s="8" t="s">
        <v>616</v>
      </c>
      <c r="P254">
        <v>0</v>
      </c>
      <c r="Q254">
        <v>0</v>
      </c>
      <c r="R254">
        <v>1</v>
      </c>
      <c r="S254">
        <v>1</v>
      </c>
      <c r="T254">
        <v>2</v>
      </c>
      <c r="U254">
        <f>Table4[[#This Row],[Report]]*$P$322+Table4[[#This Row],[Journals]]*$Q$322+Table4[[#This Row],[Databases]]*$R$322+Table4[[#This Row],[Websites]]*$S$322+Table4[[#This Row],[Newspaper]]*$T$322</f>
        <v>32</v>
      </c>
      <c r="V254">
        <f>SUM(Table4[[#This Row],[Report]:[Websites]])</f>
        <v>2</v>
      </c>
      <c r="W254" s="59"/>
      <c r="X254" s="59"/>
      <c r="Y254" s="59"/>
      <c r="Z254" s="59"/>
      <c r="AA254" s="59"/>
      <c r="AB254" s="59"/>
      <c r="AC254" s="59"/>
      <c r="AD254" s="59">
        <v>32300000</v>
      </c>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row>
    <row r="255" spans="1:71" x14ac:dyDescent="0.25">
      <c r="B255" t="s">
        <v>1307</v>
      </c>
      <c r="C255" t="s">
        <v>487</v>
      </c>
      <c r="F255" s="3">
        <v>38015</v>
      </c>
      <c r="G255" s="3">
        <v>38015</v>
      </c>
      <c r="H255" t="s">
        <v>502</v>
      </c>
      <c r="I255" s="59">
        <v>2004</v>
      </c>
      <c r="K255" t="s">
        <v>360</v>
      </c>
      <c r="L255" t="s">
        <v>30</v>
      </c>
      <c r="M255" t="s">
        <v>30</v>
      </c>
      <c r="N255" t="s">
        <v>579</v>
      </c>
      <c r="O255" s="8" t="s">
        <v>1005</v>
      </c>
      <c r="P255">
        <v>0</v>
      </c>
      <c r="Q255">
        <v>0</v>
      </c>
      <c r="R255">
        <v>2</v>
      </c>
      <c r="S255">
        <v>1</v>
      </c>
      <c r="T255">
        <v>3</v>
      </c>
      <c r="U255">
        <f>Table4[[#This Row],[Report]]*$P$322+Table4[[#This Row],[Journals]]*$Q$322+Table4[[#This Row],[Databases]]*$R$322+Table4[[#This Row],[Websites]]*$S$322+Table4[[#This Row],[Newspaper]]*$T$322</f>
        <v>53</v>
      </c>
      <c r="V255">
        <f>SUM(Table4[[#This Row],[Report]:[Websites]])</f>
        <v>3</v>
      </c>
      <c r="W255" s="59"/>
      <c r="X255" s="59"/>
      <c r="Y255" s="59"/>
      <c r="Z255" s="59"/>
      <c r="AA255" s="59"/>
      <c r="AB255" s="59"/>
      <c r="AC255" s="59"/>
      <c r="AD255" s="59">
        <v>18000000</v>
      </c>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row>
    <row r="256" spans="1:71" x14ac:dyDescent="0.25">
      <c r="A256">
        <v>378</v>
      </c>
      <c r="B256" t="s">
        <v>1303</v>
      </c>
      <c r="C256" t="s">
        <v>430</v>
      </c>
      <c r="D256" t="s">
        <v>517</v>
      </c>
      <c r="E256" t="s">
        <v>182</v>
      </c>
      <c r="F256" s="3">
        <v>38362</v>
      </c>
      <c r="G256" s="3">
        <v>38364</v>
      </c>
      <c r="H256" t="s">
        <v>502</v>
      </c>
      <c r="I256" s="59">
        <v>2005</v>
      </c>
      <c r="K256" t="s">
        <v>390</v>
      </c>
      <c r="L256" t="s">
        <v>45</v>
      </c>
      <c r="M256" t="s">
        <v>45</v>
      </c>
      <c r="N256" t="s">
        <v>579</v>
      </c>
      <c r="O256" s="8" t="s">
        <v>1042</v>
      </c>
      <c r="P256">
        <v>0</v>
      </c>
      <c r="Q256">
        <v>0</v>
      </c>
      <c r="R256">
        <v>3</v>
      </c>
      <c r="S256">
        <v>2</v>
      </c>
      <c r="T256">
        <v>0</v>
      </c>
      <c r="U256">
        <f>Table4[[#This Row],[Report]]*$P$322+Table4[[#This Row],[Journals]]*$Q$322+Table4[[#This Row],[Databases]]*$R$322+Table4[[#This Row],[Websites]]*$S$322+Table4[[#This Row],[Newspaper]]*$T$322</f>
        <v>80</v>
      </c>
      <c r="V256">
        <f>SUM(Table4[[#This Row],[Report]:[Websites]])</f>
        <v>5</v>
      </c>
      <c r="W256" s="59"/>
      <c r="X256" s="59"/>
      <c r="Y256" s="59"/>
      <c r="Z256" s="59">
        <v>113</v>
      </c>
      <c r="AA256" s="59"/>
      <c r="AB256" s="59"/>
      <c r="AC256" s="59">
        <v>9</v>
      </c>
      <c r="AD256" s="59">
        <v>27700000</v>
      </c>
      <c r="AE256" s="59"/>
      <c r="AF256" s="59">
        <v>144</v>
      </c>
      <c r="AG256" s="59"/>
      <c r="AH256" s="59"/>
      <c r="AI256" s="59"/>
      <c r="AJ256" s="59"/>
      <c r="AK256" s="59"/>
      <c r="AL256" s="59">
        <v>6537</v>
      </c>
      <c r="AM256" s="59"/>
      <c r="AN256" s="59">
        <v>1</v>
      </c>
      <c r="AO256" s="59"/>
      <c r="AP256" s="59"/>
      <c r="AQ256" s="59"/>
      <c r="AR256" s="59"/>
      <c r="AS256" s="59"/>
      <c r="AT256" s="59">
        <v>4</v>
      </c>
      <c r="AU256" s="59"/>
      <c r="AV256" s="59">
        <v>139</v>
      </c>
      <c r="AW256" s="59"/>
      <c r="AX256" s="59">
        <v>324</v>
      </c>
      <c r="AY256" s="59"/>
      <c r="AZ256" s="59">
        <v>3</v>
      </c>
      <c r="BA256" s="59"/>
      <c r="BB256" s="59">
        <v>26</v>
      </c>
      <c r="BC256" s="59"/>
      <c r="BD256" s="59">
        <v>79</v>
      </c>
      <c r="BE256" s="59"/>
      <c r="BF256" s="59"/>
      <c r="BG256" s="59"/>
      <c r="BH256" s="59"/>
      <c r="BI256" s="59"/>
      <c r="BJ256" s="59"/>
      <c r="BK256" s="59"/>
      <c r="BL256" s="59">
        <v>145000</v>
      </c>
      <c r="BM256" s="59"/>
      <c r="BN256" s="59">
        <v>120</v>
      </c>
      <c r="BO256" s="59"/>
      <c r="BP256" s="59">
        <v>46500</v>
      </c>
      <c r="BQ256" s="59"/>
      <c r="BR256" s="59"/>
      <c r="BS256" s="59"/>
    </row>
    <row r="257" spans="1:71" x14ac:dyDescent="0.25">
      <c r="A257">
        <v>402</v>
      </c>
      <c r="B257" t="s">
        <v>1300</v>
      </c>
      <c r="C257" t="s">
        <v>487</v>
      </c>
      <c r="D257" t="s">
        <v>194</v>
      </c>
      <c r="E257" t="s">
        <v>195</v>
      </c>
      <c r="F257" s="3">
        <v>38637</v>
      </c>
      <c r="G257" s="3">
        <v>38637</v>
      </c>
      <c r="H257" t="s">
        <v>508</v>
      </c>
      <c r="I257" s="59">
        <v>2005</v>
      </c>
      <c r="K257" t="s">
        <v>394</v>
      </c>
      <c r="L257" t="s">
        <v>44</v>
      </c>
      <c r="M257" t="s">
        <v>44</v>
      </c>
      <c r="N257" t="s">
        <v>579</v>
      </c>
      <c r="O257" s="8" t="s">
        <v>881</v>
      </c>
      <c r="P257">
        <v>0</v>
      </c>
      <c r="Q257">
        <v>0</v>
      </c>
      <c r="R257">
        <v>2</v>
      </c>
      <c r="S257">
        <v>1</v>
      </c>
      <c r="T257">
        <v>21</v>
      </c>
      <c r="U257">
        <f>Table4[[#This Row],[Report]]*$P$322+Table4[[#This Row],[Journals]]*$Q$322+Table4[[#This Row],[Databases]]*$R$322+Table4[[#This Row],[Websites]]*$S$322+Table4[[#This Row],[Newspaper]]*$T$322</f>
        <v>71</v>
      </c>
      <c r="V257">
        <f>SUM(Table4[[#This Row],[Report]:[Websites]])</f>
        <v>3</v>
      </c>
      <c r="W257" s="59"/>
      <c r="X257" s="59">
        <v>25000</v>
      </c>
      <c r="Y257" s="59"/>
      <c r="Z257" s="59">
        <v>3</v>
      </c>
      <c r="AA257" s="59"/>
      <c r="AB257" s="59"/>
      <c r="AC257" s="59" t="s">
        <v>1012</v>
      </c>
      <c r="AD257" s="59">
        <v>61000000</v>
      </c>
      <c r="AE257" s="59">
        <v>60500000</v>
      </c>
      <c r="AF257" s="59">
        <v>720</v>
      </c>
      <c r="AG257" s="59"/>
      <c r="AH257" s="59"/>
      <c r="AI257" s="59"/>
      <c r="AJ257" s="59"/>
      <c r="AK257" s="59"/>
      <c r="AL257" s="60"/>
      <c r="AM257" s="60"/>
      <c r="AN257" s="60"/>
      <c r="AO257" s="60"/>
      <c r="AP257" s="59"/>
      <c r="AQ257" s="59"/>
      <c r="AR257" s="59"/>
      <c r="AS257" s="59"/>
      <c r="AT257" s="59">
        <v>2000</v>
      </c>
      <c r="AU257" s="59"/>
      <c r="AV257" s="59">
        <v>2000</v>
      </c>
      <c r="AW257" s="59"/>
      <c r="AX257" s="59"/>
      <c r="AY257" s="59"/>
      <c r="AZ257" s="59"/>
      <c r="BA257" s="59"/>
      <c r="BB257" s="59">
        <v>1280</v>
      </c>
      <c r="BC257" s="59"/>
      <c r="BD257" s="59">
        <v>500</v>
      </c>
      <c r="BE257" s="59"/>
      <c r="BF257" s="59"/>
      <c r="BG257" s="59"/>
      <c r="BH257" s="59"/>
      <c r="BI257" s="59"/>
      <c r="BJ257" s="59"/>
      <c r="BK257" s="59"/>
      <c r="BL257" s="59"/>
      <c r="BM257" s="59"/>
      <c r="BN257" s="59"/>
      <c r="BO257" s="59"/>
      <c r="BP257" s="59"/>
      <c r="BQ257" s="59"/>
      <c r="BR257" s="59"/>
      <c r="BS257" s="59"/>
    </row>
    <row r="258" spans="1:71" x14ac:dyDescent="0.25">
      <c r="A258">
        <v>399</v>
      </c>
      <c r="B258" t="s">
        <v>1299</v>
      </c>
      <c r="C258" t="s">
        <v>487</v>
      </c>
      <c r="D258" t="s">
        <v>193</v>
      </c>
      <c r="E258" t="s">
        <v>520</v>
      </c>
      <c r="F258" s="10">
        <v>38491</v>
      </c>
      <c r="G258" s="10">
        <v>38491</v>
      </c>
      <c r="H258" t="s">
        <v>518</v>
      </c>
      <c r="I258" s="59">
        <v>2005</v>
      </c>
      <c r="K258" t="s">
        <v>393</v>
      </c>
      <c r="L258" t="s">
        <v>44</v>
      </c>
      <c r="M258" t="s">
        <v>44</v>
      </c>
      <c r="N258" t="s">
        <v>579</v>
      </c>
      <c r="O258" s="8" t="s">
        <v>882</v>
      </c>
      <c r="P258">
        <v>0</v>
      </c>
      <c r="Q258">
        <v>0</v>
      </c>
      <c r="R258">
        <v>2</v>
      </c>
      <c r="S258">
        <v>2</v>
      </c>
      <c r="T258">
        <v>0</v>
      </c>
      <c r="U258">
        <f>Table4[[#This Row],[Report]]*$P$322+Table4[[#This Row],[Journals]]*$Q$322+Table4[[#This Row],[Databases]]*$R$322+Table4[[#This Row],[Websites]]*$S$322+Table4[[#This Row],[Newspaper]]*$T$322</f>
        <v>60</v>
      </c>
      <c r="V258">
        <f>SUM(Table4[[#This Row],[Report]:[Websites]])</f>
        <v>4</v>
      </c>
      <c r="W258" s="59"/>
      <c r="X258" s="59">
        <v>6500</v>
      </c>
      <c r="Y258" s="59"/>
      <c r="Z258" s="59"/>
      <c r="AA258" s="59"/>
      <c r="AB258" s="59"/>
      <c r="AC258" s="59"/>
      <c r="AD258" s="59">
        <v>17600000</v>
      </c>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v>160</v>
      </c>
      <c r="BC258" s="59"/>
      <c r="BD258" s="59"/>
      <c r="BE258" s="59"/>
      <c r="BF258" s="59"/>
      <c r="BG258" s="59"/>
      <c r="BH258" s="59"/>
      <c r="BI258" s="59"/>
      <c r="BJ258" s="59"/>
      <c r="BK258" s="59"/>
      <c r="BL258" s="59"/>
      <c r="BM258" s="59"/>
      <c r="BN258" s="59"/>
      <c r="BO258" s="59"/>
      <c r="BP258" s="59"/>
      <c r="BQ258" s="59"/>
      <c r="BR258" s="59"/>
      <c r="BS258" s="59"/>
    </row>
    <row r="259" spans="1:71" x14ac:dyDescent="0.25">
      <c r="A259">
        <v>379</v>
      </c>
      <c r="B259" t="s">
        <v>1305</v>
      </c>
      <c r="C259" t="s">
        <v>487</v>
      </c>
      <c r="D259" t="s">
        <v>183</v>
      </c>
      <c r="E259" t="s">
        <v>184</v>
      </c>
      <c r="F259" s="10">
        <v>38384</v>
      </c>
      <c r="G259" s="10">
        <v>38386</v>
      </c>
      <c r="H259" t="s">
        <v>506</v>
      </c>
      <c r="I259" s="59">
        <v>2005</v>
      </c>
      <c r="K259" t="s">
        <v>391</v>
      </c>
      <c r="L259" t="s">
        <v>527</v>
      </c>
      <c r="M259" t="s">
        <v>130</v>
      </c>
      <c r="N259" t="s">
        <v>587</v>
      </c>
      <c r="O259" s="8" t="s">
        <v>884</v>
      </c>
      <c r="P259">
        <v>0</v>
      </c>
      <c r="Q259">
        <v>0</v>
      </c>
      <c r="R259">
        <v>2</v>
      </c>
      <c r="S259">
        <v>2</v>
      </c>
      <c r="T259">
        <v>4</v>
      </c>
      <c r="U259">
        <f>Table4[[#This Row],[Report]]*$P$322+Table4[[#This Row],[Journals]]*$Q$322+Table4[[#This Row],[Databases]]*$R$322+Table4[[#This Row],[Websites]]*$S$322+Table4[[#This Row],[Newspaper]]*$T$322</f>
        <v>64</v>
      </c>
      <c r="V259">
        <f>SUM(Table4[[#This Row],[Report]:[Websites]])</f>
        <v>4</v>
      </c>
      <c r="W259" s="59">
        <v>15</v>
      </c>
      <c r="X259" s="59">
        <v>300000</v>
      </c>
      <c r="Y259" s="59"/>
      <c r="Z259" s="59">
        <v>12</v>
      </c>
      <c r="AA259" s="59"/>
      <c r="AB259" s="59"/>
      <c r="AC259" s="59">
        <v>3</v>
      </c>
      <c r="AD259" s="59">
        <v>216700000</v>
      </c>
      <c r="AE259" s="59"/>
      <c r="AF259" s="59">
        <v>6300</v>
      </c>
      <c r="AG259" s="59"/>
      <c r="AH259" s="59"/>
      <c r="AI259" s="59"/>
      <c r="AJ259" s="59"/>
      <c r="AK259" s="59"/>
      <c r="AL259" s="59"/>
      <c r="AM259" s="59"/>
      <c r="AN259" s="59"/>
      <c r="AO259" s="59"/>
      <c r="AP259" s="59"/>
      <c r="AQ259" s="59"/>
      <c r="AR259" s="59"/>
      <c r="AS259" s="59"/>
      <c r="AT259" s="7">
        <v>263</v>
      </c>
      <c r="AU259" s="59"/>
      <c r="AV259" s="59">
        <v>14</v>
      </c>
      <c r="AW259" s="59"/>
      <c r="AX259" s="59"/>
      <c r="AY259" s="59"/>
      <c r="AZ259" s="59"/>
      <c r="BA259" s="59"/>
      <c r="BB259" s="59">
        <v>9</v>
      </c>
      <c r="BC259" s="59"/>
      <c r="BD259" s="59">
        <v>1</v>
      </c>
      <c r="BE259" s="59"/>
      <c r="BF259" s="59"/>
      <c r="BG259" s="59"/>
      <c r="BH259" s="59"/>
      <c r="BI259" s="59"/>
      <c r="BJ259" s="59"/>
      <c r="BK259" s="59"/>
      <c r="BL259" s="59"/>
      <c r="BM259" s="59"/>
      <c r="BN259" s="59"/>
      <c r="BO259" s="59"/>
      <c r="BP259" s="59"/>
      <c r="BQ259" s="59"/>
      <c r="BR259" s="59" t="s">
        <v>529</v>
      </c>
      <c r="BS259" s="59"/>
    </row>
    <row r="260" spans="1:71" x14ac:dyDescent="0.25">
      <c r="A260">
        <v>398</v>
      </c>
      <c r="B260" t="s">
        <v>1300</v>
      </c>
      <c r="C260" t="s">
        <v>487</v>
      </c>
      <c r="D260" t="s">
        <v>191</v>
      </c>
      <c r="E260" t="s">
        <v>192</v>
      </c>
      <c r="F260" s="3">
        <v>38488</v>
      </c>
      <c r="G260" s="3">
        <v>38488</v>
      </c>
      <c r="H260" t="s">
        <v>518</v>
      </c>
      <c r="I260" s="59">
        <v>2005</v>
      </c>
      <c r="K260" t="s">
        <v>392</v>
      </c>
      <c r="L260" t="s">
        <v>33</v>
      </c>
      <c r="M260" t="s">
        <v>33</v>
      </c>
      <c r="N260" t="s">
        <v>579</v>
      </c>
      <c r="O260" s="8" t="s">
        <v>885</v>
      </c>
      <c r="P260">
        <v>0</v>
      </c>
      <c r="Q260">
        <v>0</v>
      </c>
      <c r="R260">
        <v>2</v>
      </c>
      <c r="S260">
        <v>1</v>
      </c>
      <c r="T260">
        <v>16</v>
      </c>
      <c r="U260">
        <f>Table4[[#This Row],[Report]]*$P$322+Table4[[#This Row],[Journals]]*$Q$322+Table4[[#This Row],[Databases]]*$R$322+Table4[[#This Row],[Websites]]*$S$322+Table4[[#This Row],[Newspaper]]*$T$322</f>
        <v>66</v>
      </c>
      <c r="V260">
        <f>SUM(Table4[[#This Row],[Report]:[Websites]])</f>
        <v>3</v>
      </c>
      <c r="W260" s="59"/>
      <c r="X260" s="59">
        <v>110000</v>
      </c>
      <c r="Y260" s="59"/>
      <c r="Z260" s="59">
        <v>10</v>
      </c>
      <c r="AA260" s="59"/>
      <c r="AB260" s="59"/>
      <c r="AC260" s="59"/>
      <c r="AD260" s="59">
        <v>25000000</v>
      </c>
      <c r="AE260" s="59">
        <v>53200000</v>
      </c>
      <c r="AF260" s="7">
        <v>950</v>
      </c>
      <c r="AG260" s="7"/>
      <c r="AH260" s="7"/>
      <c r="AI260" s="7"/>
      <c r="AJ260" s="7"/>
      <c r="AK260" s="7"/>
      <c r="AL260" s="59"/>
      <c r="AM260" s="59"/>
      <c r="AN260" s="59"/>
      <c r="AO260" s="59"/>
      <c r="AP260" s="7"/>
      <c r="AQ260" s="7"/>
      <c r="AR260" s="7"/>
      <c r="AS260" s="7"/>
      <c r="AT260" s="59"/>
      <c r="AU260" s="7"/>
      <c r="AV260" s="7"/>
      <c r="AW260" s="7"/>
      <c r="AX260" s="7"/>
      <c r="AY260" s="7"/>
      <c r="AZ260" s="59">
        <v>1</v>
      </c>
      <c r="BA260" s="59"/>
      <c r="BB260" s="59">
        <v>1</v>
      </c>
      <c r="BC260" s="59"/>
      <c r="BD260" s="7"/>
      <c r="BE260" s="7"/>
      <c r="BF260" s="7"/>
      <c r="BG260" s="7"/>
      <c r="BH260" s="7"/>
      <c r="BI260" s="7"/>
      <c r="BJ260" s="7"/>
      <c r="BK260" s="7"/>
      <c r="BL260" s="7"/>
      <c r="BM260" s="7"/>
      <c r="BN260" s="59"/>
      <c r="BO260" s="59"/>
      <c r="BP260" s="59"/>
      <c r="BQ260" s="59"/>
      <c r="BR260" s="59"/>
      <c r="BS260" s="59"/>
    </row>
    <row r="261" spans="1:71" x14ac:dyDescent="0.25">
      <c r="B261" t="s">
        <v>1311</v>
      </c>
      <c r="C261" t="s">
        <v>487</v>
      </c>
      <c r="F261" s="3">
        <v>38373</v>
      </c>
      <c r="G261" s="3">
        <v>38373</v>
      </c>
      <c r="H261" t="s">
        <v>502</v>
      </c>
      <c r="I261" s="59">
        <v>2005</v>
      </c>
      <c r="J261" s="1"/>
      <c r="K261" t="s">
        <v>1009</v>
      </c>
      <c r="L261" t="s">
        <v>36</v>
      </c>
      <c r="M261" t="s">
        <v>36</v>
      </c>
      <c r="O261" s="8" t="s">
        <v>1010</v>
      </c>
      <c r="P261">
        <v>0</v>
      </c>
      <c r="Q261">
        <v>0</v>
      </c>
      <c r="R261">
        <v>1</v>
      </c>
      <c r="S261">
        <v>0</v>
      </c>
      <c r="T261">
        <v>1</v>
      </c>
      <c r="U261">
        <f>Table4[[#This Row],[Report]]*$P$322+Table4[[#This Row],[Journals]]*$Q$322+Table4[[#This Row],[Databases]]*$R$322+Table4[[#This Row],[Websites]]*$S$322+Table4[[#This Row],[Newspaper]]*$T$322</f>
        <v>21</v>
      </c>
      <c r="V261">
        <f>SUM(Table4[[#This Row],[Report]:[Websites]])</f>
        <v>1</v>
      </c>
      <c r="W261" s="59"/>
      <c r="X261" s="59"/>
      <c r="Y261" s="59"/>
      <c r="Z261" s="59"/>
      <c r="AA261" s="59"/>
      <c r="AB261" s="59"/>
      <c r="AC261" s="59"/>
      <c r="AD261" s="59"/>
      <c r="AE261" s="59">
        <v>27000000</v>
      </c>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row>
    <row r="262" spans="1:71" x14ac:dyDescent="0.25">
      <c r="A262">
        <v>4166</v>
      </c>
      <c r="B262" t="s">
        <v>1311</v>
      </c>
      <c r="C262" t="s">
        <v>451</v>
      </c>
      <c r="D262" t="s">
        <v>316</v>
      </c>
      <c r="E262" t="s">
        <v>521</v>
      </c>
      <c r="F262" s="10">
        <v>38664</v>
      </c>
      <c r="G262" s="10">
        <v>38664</v>
      </c>
      <c r="H262" t="s">
        <v>504</v>
      </c>
      <c r="I262" s="59">
        <v>2005</v>
      </c>
      <c r="K262" t="s">
        <v>888</v>
      </c>
      <c r="L262" t="s">
        <v>45</v>
      </c>
      <c r="M262" t="s">
        <v>45</v>
      </c>
      <c r="N262" t="s">
        <v>579</v>
      </c>
      <c r="O262" s="8" t="s">
        <v>889</v>
      </c>
      <c r="P262">
        <v>0</v>
      </c>
      <c r="Q262">
        <v>0</v>
      </c>
      <c r="R262">
        <v>1</v>
      </c>
      <c r="S262">
        <v>3</v>
      </c>
      <c r="T262">
        <v>0</v>
      </c>
      <c r="U262">
        <f>Table4[[#This Row],[Report]]*$P$322+Table4[[#This Row],[Journals]]*$Q$322+Table4[[#This Row],[Databases]]*$R$322+Table4[[#This Row],[Websites]]*$S$322+Table4[[#This Row],[Newspaper]]*$T$322</f>
        <v>50</v>
      </c>
      <c r="V262">
        <f>SUM(Table4[[#This Row],[Report]:[Websites]])</f>
        <v>4</v>
      </c>
      <c r="W262" s="59"/>
      <c r="X262" s="59"/>
      <c r="Y262" s="59"/>
      <c r="Z262" s="59"/>
      <c r="AA262" s="59"/>
      <c r="AB262" s="59"/>
      <c r="AC262" s="59"/>
      <c r="AD262" s="59"/>
      <c r="AE262" s="59">
        <v>40000000</v>
      </c>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row>
    <row r="263" spans="1:71" x14ac:dyDescent="0.25">
      <c r="B263" t="s">
        <v>1300</v>
      </c>
      <c r="C263" t="s">
        <v>451</v>
      </c>
      <c r="D263" t="s">
        <v>879</v>
      </c>
      <c r="F263" s="3">
        <v>38663</v>
      </c>
      <c r="G263" s="3">
        <v>38663</v>
      </c>
      <c r="H263" t="s">
        <v>504</v>
      </c>
      <c r="I263" s="59">
        <v>2005</v>
      </c>
      <c r="K263" t="s">
        <v>878</v>
      </c>
      <c r="L263" t="s">
        <v>36</v>
      </c>
      <c r="M263" t="s">
        <v>36</v>
      </c>
      <c r="O263" s="8" t="s">
        <v>880</v>
      </c>
      <c r="P263">
        <v>0</v>
      </c>
      <c r="Q263">
        <v>0</v>
      </c>
      <c r="R263">
        <v>1</v>
      </c>
      <c r="S263">
        <v>3</v>
      </c>
      <c r="T263">
        <v>0</v>
      </c>
      <c r="U263">
        <f>Table4[[#This Row],[Report]]*$P$322+Table4[[#This Row],[Journals]]*$Q$322+Table4[[#This Row],[Databases]]*$R$322+Table4[[#This Row],[Websites]]*$S$322+Table4[[#This Row],[Newspaper]]*$T$322</f>
        <v>50</v>
      </c>
      <c r="V263">
        <f>SUM(Table4[[#This Row],[Report]:[Websites]])</f>
        <v>4</v>
      </c>
      <c r="W263" s="59">
        <v>730</v>
      </c>
      <c r="X263" s="59"/>
      <c r="Y263" s="59"/>
      <c r="Z263" s="59"/>
      <c r="AA263" s="59"/>
      <c r="AB263" s="59"/>
      <c r="AC263" s="59"/>
      <c r="AD263" s="59">
        <v>4000000</v>
      </c>
      <c r="AE263" s="59">
        <v>19300000</v>
      </c>
      <c r="AF263" s="59">
        <v>122</v>
      </c>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row>
    <row r="264" spans="1:71" x14ac:dyDescent="0.25">
      <c r="B264" t="s">
        <v>1300</v>
      </c>
      <c r="C264" t="s">
        <v>487</v>
      </c>
      <c r="E264" t="s">
        <v>887</v>
      </c>
      <c r="F264" s="3">
        <v>38688</v>
      </c>
      <c r="G264" s="3">
        <v>38688</v>
      </c>
      <c r="H264" t="s">
        <v>505</v>
      </c>
      <c r="I264" s="59">
        <v>2005</v>
      </c>
      <c r="L264" t="s">
        <v>588</v>
      </c>
      <c r="M264" t="s">
        <v>36</v>
      </c>
      <c r="N264" t="s">
        <v>708</v>
      </c>
      <c r="O264" s="8" t="s">
        <v>886</v>
      </c>
      <c r="P264">
        <v>0</v>
      </c>
      <c r="Q264">
        <v>0</v>
      </c>
      <c r="R264">
        <v>1</v>
      </c>
      <c r="S264">
        <v>3</v>
      </c>
      <c r="T264">
        <v>0</v>
      </c>
      <c r="U264">
        <f>Table4[[#This Row],[Report]]*$P$322+Table4[[#This Row],[Journals]]*$Q$322+Table4[[#This Row],[Databases]]*$R$322+Table4[[#This Row],[Websites]]*$S$322+Table4[[#This Row],[Newspaper]]*$T$322</f>
        <v>50</v>
      </c>
      <c r="V264">
        <f>SUM(Table4[[#This Row],[Report]:[Websites]])</f>
        <v>4</v>
      </c>
      <c r="W264" s="59"/>
      <c r="X264" s="59"/>
      <c r="Y264" s="59"/>
      <c r="Z264" s="59"/>
      <c r="AA264" s="59"/>
      <c r="AB264" s="59"/>
      <c r="AC264" s="59">
        <v>1</v>
      </c>
      <c r="AD264" s="59">
        <v>15000000</v>
      </c>
      <c r="AE264" s="59">
        <v>58000000</v>
      </c>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row>
    <row r="265" spans="1:71" x14ac:dyDescent="0.25">
      <c r="A265">
        <v>547</v>
      </c>
      <c r="B265" t="s">
        <v>1300</v>
      </c>
      <c r="C265" t="s">
        <v>487</v>
      </c>
      <c r="D265" t="s">
        <v>272</v>
      </c>
      <c r="E265" t="s">
        <v>273</v>
      </c>
      <c r="F265" s="3">
        <v>38533</v>
      </c>
      <c r="G265" s="3">
        <v>38533</v>
      </c>
      <c r="H265" t="s">
        <v>510</v>
      </c>
      <c r="I265" s="59">
        <v>2005</v>
      </c>
      <c r="K265" t="s">
        <v>877</v>
      </c>
      <c r="L265" t="s">
        <v>606</v>
      </c>
      <c r="M265" t="s">
        <v>36</v>
      </c>
      <c r="N265" t="s">
        <v>44</v>
      </c>
      <c r="O265" s="8" t="s">
        <v>1011</v>
      </c>
      <c r="P265">
        <v>0</v>
      </c>
      <c r="Q265">
        <v>0</v>
      </c>
      <c r="R265">
        <v>3</v>
      </c>
      <c r="S265">
        <v>1</v>
      </c>
      <c r="T265">
        <v>1</v>
      </c>
      <c r="U265">
        <f>Table4[[#This Row],[Report]]*$P$322+Table4[[#This Row],[Journals]]*$Q$322+Table4[[#This Row],[Databases]]*$R$322+Table4[[#This Row],[Websites]]*$S$322+Table4[[#This Row],[Newspaper]]*$T$322</f>
        <v>71</v>
      </c>
      <c r="V265">
        <f>SUM(Table4[[#This Row],[Report]:[Websites]])</f>
        <v>4</v>
      </c>
      <c r="W265" s="59">
        <v>3000</v>
      </c>
      <c r="X265" s="59"/>
      <c r="Y265" s="59"/>
      <c r="Z265" s="59"/>
      <c r="AA265" s="59"/>
      <c r="AB265" s="59"/>
      <c r="AC265" s="59">
        <v>3</v>
      </c>
      <c r="AD265" s="59">
        <v>78900000</v>
      </c>
      <c r="AE265" s="59">
        <v>78900000</v>
      </c>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row>
    <row r="266" spans="1:71" x14ac:dyDescent="0.25">
      <c r="A266">
        <v>404</v>
      </c>
      <c r="B266" t="s">
        <v>1309</v>
      </c>
      <c r="C266" t="s">
        <v>487</v>
      </c>
      <c r="D266" t="s">
        <v>196</v>
      </c>
      <c r="E266" t="s">
        <v>197</v>
      </c>
      <c r="F266" s="3">
        <v>38641</v>
      </c>
      <c r="G266" s="3">
        <v>38641</v>
      </c>
      <c r="H266" t="s">
        <v>508</v>
      </c>
      <c r="I266" s="59">
        <v>2005</v>
      </c>
      <c r="K266" t="s">
        <v>395</v>
      </c>
      <c r="L266" t="s">
        <v>33</v>
      </c>
      <c r="M266" t="s">
        <v>33</v>
      </c>
      <c r="N266" t="s">
        <v>579</v>
      </c>
      <c r="O266" s="8" t="s">
        <v>883</v>
      </c>
      <c r="P266">
        <v>0</v>
      </c>
      <c r="Q266">
        <v>0</v>
      </c>
      <c r="R266">
        <v>2</v>
      </c>
      <c r="S266">
        <v>2</v>
      </c>
      <c r="T266">
        <v>0</v>
      </c>
      <c r="U266">
        <f>Table4[[#This Row],[Report]]*$P$322+Table4[[#This Row],[Journals]]*$Q$322+Table4[[#This Row],[Databases]]*$R$322+Table4[[#This Row],[Websites]]*$S$322+Table4[[#This Row],[Newspaper]]*$T$322</f>
        <v>60</v>
      </c>
      <c r="V266">
        <f>SUM(Table4[[#This Row],[Report]:[Websites]])</f>
        <v>4</v>
      </c>
      <c r="W266" s="59"/>
      <c r="X266" s="59"/>
      <c r="Y266" s="59"/>
      <c r="Z266" s="59"/>
      <c r="AA266" s="59"/>
      <c r="AB266" s="59"/>
      <c r="AC266" s="59"/>
      <c r="AD266" s="59">
        <v>10000000</v>
      </c>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v>200</v>
      </c>
      <c r="BA266" s="59"/>
      <c r="BB266" s="59"/>
      <c r="BC266" s="59"/>
      <c r="BD266" s="59"/>
      <c r="BE266" s="59"/>
      <c r="BF266" s="59"/>
      <c r="BG266" s="59"/>
      <c r="BH266" s="59"/>
      <c r="BI266" s="59"/>
      <c r="BJ266" s="59"/>
      <c r="BK266" s="59"/>
      <c r="BL266" s="59"/>
      <c r="BM266" s="59"/>
      <c r="BN266" s="59"/>
      <c r="BO266" s="59"/>
      <c r="BP266" s="59"/>
      <c r="BQ266" s="59"/>
      <c r="BR266" s="59"/>
      <c r="BS266" s="59"/>
    </row>
    <row r="267" spans="1:71" x14ac:dyDescent="0.25">
      <c r="A267" s="5">
        <v>442</v>
      </c>
      <c r="B267" s="5" t="s">
        <v>1300</v>
      </c>
      <c r="C267" s="5" t="s">
        <v>430</v>
      </c>
      <c r="D267" s="5" t="s">
        <v>522</v>
      </c>
      <c r="E267" s="5"/>
      <c r="F267" s="23">
        <v>38717</v>
      </c>
      <c r="G267" s="23">
        <v>38748</v>
      </c>
      <c r="H267" s="5" t="s">
        <v>502</v>
      </c>
      <c r="I267" s="60">
        <v>2006</v>
      </c>
      <c r="J267" s="5"/>
      <c r="K267" s="5" t="s">
        <v>30</v>
      </c>
      <c r="L267" s="5" t="s">
        <v>30</v>
      </c>
      <c r="M267" s="5" t="s">
        <v>30</v>
      </c>
      <c r="N267" s="5" t="s">
        <v>579</v>
      </c>
      <c r="O267" s="43" t="s">
        <v>1043</v>
      </c>
      <c r="P267" s="5">
        <v>2</v>
      </c>
      <c r="Q267" s="5">
        <v>0</v>
      </c>
      <c r="R267" s="5">
        <v>3</v>
      </c>
      <c r="S267" s="5">
        <v>2</v>
      </c>
      <c r="T267" s="5">
        <v>0</v>
      </c>
      <c r="U267" s="5">
        <f>Table4[[#This Row],[Report]]*$P$322+Table4[[#This Row],[Journals]]*$Q$322+Table4[[#This Row],[Databases]]*$R$322+Table4[[#This Row],[Websites]]*$S$322+Table4[[#This Row],[Newspaper]]*$T$322</f>
        <v>160</v>
      </c>
      <c r="V267" s="5">
        <f>SUM(Table4[[#This Row],[Report]:[Websites]])</f>
        <v>7</v>
      </c>
      <c r="W267" s="60"/>
      <c r="X267" s="60"/>
      <c r="Y267" s="60"/>
      <c r="Z267" s="60">
        <v>6</v>
      </c>
      <c r="AA267" s="60"/>
      <c r="AB267" s="60"/>
      <c r="AC267" s="60">
        <v>4</v>
      </c>
      <c r="AD267" s="60">
        <v>22400000</v>
      </c>
      <c r="AE267" s="64">
        <v>122400000</v>
      </c>
      <c r="AF267" s="60"/>
      <c r="AG267" s="60"/>
      <c r="AH267" s="60"/>
      <c r="AI267" s="60"/>
      <c r="AJ267" s="60"/>
      <c r="AK267" s="60"/>
      <c r="AL267" s="60"/>
      <c r="AM267" s="60"/>
      <c r="AN267" s="60"/>
      <c r="AO267" s="60"/>
      <c r="AP267" s="60"/>
      <c r="AQ267" s="60"/>
      <c r="AR267" s="60"/>
      <c r="AS267" s="60"/>
      <c r="AT267" s="60"/>
      <c r="AU267" s="60"/>
      <c r="AV267" s="60"/>
      <c r="AW267" s="60"/>
      <c r="AX267" s="60"/>
      <c r="AY267" s="60"/>
      <c r="AZ267" s="60">
        <v>359</v>
      </c>
      <c r="BA267" s="60"/>
      <c r="BB267" s="60"/>
      <c r="BC267" s="60"/>
      <c r="BD267" s="60">
        <v>57</v>
      </c>
      <c r="BE267" s="60"/>
      <c r="BF267" s="60"/>
      <c r="BG267" s="60"/>
      <c r="BH267" s="60"/>
      <c r="BI267" s="60"/>
      <c r="BJ267" s="60"/>
      <c r="BK267" s="60"/>
      <c r="BL267" s="60">
        <v>1000000</v>
      </c>
      <c r="BM267" s="60"/>
      <c r="BN267" s="60"/>
      <c r="BO267" s="60"/>
      <c r="BP267" s="60">
        <v>64265</v>
      </c>
      <c r="BQ267" s="60"/>
      <c r="BR267" s="60"/>
      <c r="BS267" s="59"/>
    </row>
    <row r="268" spans="1:71" x14ac:dyDescent="0.25">
      <c r="B268" t="s">
        <v>1311</v>
      </c>
      <c r="C268" t="s">
        <v>320</v>
      </c>
      <c r="D268" t="s">
        <v>55</v>
      </c>
      <c r="E268" t="s">
        <v>1281</v>
      </c>
      <c r="F268" s="3">
        <v>38730</v>
      </c>
      <c r="G268" s="3">
        <v>38807</v>
      </c>
      <c r="H268" t="s">
        <v>503</v>
      </c>
      <c r="I268" s="59">
        <v>2006</v>
      </c>
      <c r="J268" t="s">
        <v>1279</v>
      </c>
      <c r="K268" t="s">
        <v>1205</v>
      </c>
      <c r="L268" t="s">
        <v>33</v>
      </c>
      <c r="M268" t="s">
        <v>33</v>
      </c>
      <c r="N268" t="s">
        <v>579</v>
      </c>
      <c r="O268" s="28" t="s">
        <v>1280</v>
      </c>
      <c r="P268">
        <v>1</v>
      </c>
      <c r="Q268">
        <v>0</v>
      </c>
      <c r="R268">
        <v>0</v>
      </c>
      <c r="S268">
        <v>1</v>
      </c>
      <c r="T268">
        <v>1</v>
      </c>
      <c r="U268">
        <f>Table4[[#This Row],[Report]]*$P$322+Table4[[#This Row],[Journals]]*$Q$322+Table4[[#This Row],[Databases]]*$R$322+Table4[[#This Row],[Websites]]*$S$322+Table4[[#This Row],[Newspaper]]*$T$322</f>
        <v>51</v>
      </c>
      <c r="V268">
        <f>SUM(Table4[[#This Row],[Report]:[Websites]])</f>
        <v>2</v>
      </c>
      <c r="W268" s="59"/>
      <c r="X268" s="59"/>
      <c r="Y268" s="59"/>
      <c r="Z268" s="59"/>
      <c r="AA268" s="59"/>
      <c r="AB268" s="59"/>
      <c r="AC268" s="59"/>
      <c r="AD268" s="59"/>
      <c r="AE268" s="59">
        <v>304000000</v>
      </c>
      <c r="AF268" s="59"/>
      <c r="AG268" s="59"/>
      <c r="AH268" s="59"/>
      <c r="AI268" s="59"/>
      <c r="AJ268" s="60"/>
      <c r="AK268" s="60"/>
      <c r="AL268" s="59">
        <v>1</v>
      </c>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row>
    <row r="269" spans="1:71" s="5" customFormat="1" x14ac:dyDescent="0.25">
      <c r="A269">
        <v>448</v>
      </c>
      <c r="B269" t="s">
        <v>1300</v>
      </c>
      <c r="C269" t="s">
        <v>320</v>
      </c>
      <c r="D269" t="s">
        <v>210</v>
      </c>
      <c r="E269" t="s">
        <v>211</v>
      </c>
      <c r="F269" s="10">
        <v>38796</v>
      </c>
      <c r="G269" s="10">
        <v>38796</v>
      </c>
      <c r="H269" t="s">
        <v>503</v>
      </c>
      <c r="I269" s="59">
        <v>2006</v>
      </c>
      <c r="J269" t="s">
        <v>1154</v>
      </c>
      <c r="K269" t="s">
        <v>475</v>
      </c>
      <c r="L269" t="s">
        <v>44</v>
      </c>
      <c r="M269" t="s">
        <v>44</v>
      </c>
      <c r="N269" t="s">
        <v>579</v>
      </c>
      <c r="O269" s="8" t="s">
        <v>1264</v>
      </c>
      <c r="P269">
        <v>4</v>
      </c>
      <c r="Q269">
        <v>0</v>
      </c>
      <c r="R269">
        <v>3</v>
      </c>
      <c r="S269">
        <v>2</v>
      </c>
      <c r="T269">
        <v>0</v>
      </c>
      <c r="U269">
        <f>Table4[[#This Row],[Report]]*$P$322+Table4[[#This Row],[Journals]]*$Q$322+Table4[[#This Row],[Databases]]*$R$322+Table4[[#This Row],[Websites]]*$S$322+Table4[[#This Row],[Newspaper]]*$T$322</f>
        <v>240</v>
      </c>
      <c r="V269">
        <f>SUM(Table4[[#This Row],[Report]:[Websites]])</f>
        <v>9</v>
      </c>
      <c r="W269" s="59"/>
      <c r="X269" s="59">
        <v>120000</v>
      </c>
      <c r="Y269" s="59"/>
      <c r="Z269" s="59">
        <v>30</v>
      </c>
      <c r="AA269" s="59"/>
      <c r="AB269" s="59"/>
      <c r="AC269" s="59"/>
      <c r="AD269" s="59">
        <v>540000000</v>
      </c>
      <c r="AE269" s="59">
        <v>1300000000</v>
      </c>
      <c r="AF269" s="59"/>
      <c r="AG269" s="59"/>
      <c r="AH269" s="59"/>
      <c r="AI269" s="59"/>
      <c r="AJ269" s="59"/>
      <c r="AK269" s="59"/>
      <c r="AL269" s="60"/>
      <c r="AM269" s="60"/>
      <c r="AN269" s="60"/>
      <c r="AO269" s="60"/>
      <c r="AP269" s="59"/>
      <c r="AQ269" s="59"/>
      <c r="AR269" s="59"/>
      <c r="AS269" s="59"/>
      <c r="AT269" s="59"/>
      <c r="AU269" s="59"/>
      <c r="AV269" s="59"/>
      <c r="AW269" s="59"/>
      <c r="AX269" s="59"/>
      <c r="AY269" s="59"/>
      <c r="AZ269" s="59"/>
      <c r="BA269" s="59"/>
      <c r="BB269" s="59">
        <v>14000</v>
      </c>
      <c r="BC269" s="59"/>
      <c r="BD269" s="59">
        <v>500</v>
      </c>
      <c r="BE269" s="59"/>
      <c r="BF269" s="59"/>
      <c r="BG269" s="59"/>
      <c r="BH269" s="59"/>
      <c r="BI269" s="59"/>
      <c r="BJ269" s="59"/>
      <c r="BK269" s="59"/>
      <c r="BL269" s="59"/>
      <c r="BM269" s="59"/>
      <c r="BN269" s="59"/>
      <c r="BO269" s="63">
        <v>400000000</v>
      </c>
      <c r="BP269" s="59"/>
      <c r="BQ269" s="59"/>
      <c r="BR269" s="59"/>
      <c r="BS269" s="60"/>
    </row>
    <row r="270" spans="1:71" x14ac:dyDescent="0.25">
      <c r="A270">
        <v>14</v>
      </c>
      <c r="B270" t="s">
        <v>1300</v>
      </c>
      <c r="C270" t="s">
        <v>487</v>
      </c>
      <c r="D270" t="s">
        <v>34</v>
      </c>
      <c r="E270" t="s">
        <v>35</v>
      </c>
      <c r="F270" s="3">
        <v>39021</v>
      </c>
      <c r="G270" s="3">
        <v>39021</v>
      </c>
      <c r="H270" t="s">
        <v>508</v>
      </c>
      <c r="I270" s="59">
        <v>2006</v>
      </c>
      <c r="K270" t="s">
        <v>396</v>
      </c>
      <c r="L270" t="s">
        <v>36</v>
      </c>
      <c r="M270" t="s">
        <v>36</v>
      </c>
      <c r="N270" t="s">
        <v>579</v>
      </c>
      <c r="O270" s="8" t="s">
        <v>914</v>
      </c>
      <c r="P270">
        <v>0</v>
      </c>
      <c r="Q270">
        <v>0</v>
      </c>
      <c r="R270">
        <v>2</v>
      </c>
      <c r="S270">
        <v>1</v>
      </c>
      <c r="T270">
        <v>0</v>
      </c>
      <c r="U270">
        <f>Table4[[#This Row],[Report]]*$P$322+Table4[[#This Row],[Journals]]*$Q$322+Table4[[#This Row],[Databases]]*$R$322+Table4[[#This Row],[Websites]]*$S$322+Table4[[#This Row],[Newspaper]]*$T$322</f>
        <v>50</v>
      </c>
      <c r="V270">
        <f>SUM(Table4[[#This Row],[Report]:[Websites]])</f>
        <v>3</v>
      </c>
      <c r="W270" s="59"/>
      <c r="X270" s="59">
        <v>257</v>
      </c>
      <c r="Y270" s="59"/>
      <c r="Z270" s="59"/>
      <c r="AA270" s="59"/>
      <c r="AB270" s="59"/>
      <c r="AC270" s="59"/>
      <c r="AD270" s="59">
        <v>51000000</v>
      </c>
      <c r="AE270" s="59">
        <v>52000000</v>
      </c>
      <c r="AF270" s="59"/>
      <c r="AG270" s="59"/>
      <c r="AH270" s="59"/>
      <c r="AI270" s="59"/>
      <c r="AJ270" s="59"/>
      <c r="AK270" s="59"/>
      <c r="AL270" s="59"/>
      <c r="AM270" s="59"/>
      <c r="AN270" s="59"/>
      <c r="AO270" s="59"/>
      <c r="AP270" s="59"/>
      <c r="AQ270" s="59"/>
      <c r="AR270" s="59"/>
      <c r="AS270" s="59"/>
      <c r="AT270" s="59">
        <v>10000</v>
      </c>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row>
    <row r="271" spans="1:71" x14ac:dyDescent="0.25">
      <c r="A271" s="47">
        <v>22</v>
      </c>
      <c r="B271" s="47" t="s">
        <v>1303</v>
      </c>
      <c r="C271" s="47" t="s">
        <v>430</v>
      </c>
      <c r="D271" s="47" t="s">
        <v>41</v>
      </c>
      <c r="E271" s="47" t="s">
        <v>42</v>
      </c>
      <c r="F271" s="48">
        <v>39052</v>
      </c>
      <c r="G271" s="48">
        <v>39120</v>
      </c>
      <c r="H271" s="47" t="s">
        <v>506</v>
      </c>
      <c r="I271" s="62">
        <v>2007</v>
      </c>
      <c r="J271" s="47"/>
      <c r="K271" s="47" t="s">
        <v>397</v>
      </c>
      <c r="L271" s="47" t="s">
        <v>30</v>
      </c>
      <c r="M271" s="47" t="s">
        <v>30</v>
      </c>
      <c r="N271" s="47" t="s">
        <v>579</v>
      </c>
      <c r="O271" s="51" t="s">
        <v>1044</v>
      </c>
      <c r="P271" s="47">
        <v>2</v>
      </c>
      <c r="Q271" s="47">
        <v>0</v>
      </c>
      <c r="R271" s="47">
        <v>3</v>
      </c>
      <c r="S271" s="47">
        <v>0</v>
      </c>
      <c r="T271" s="47">
        <v>0</v>
      </c>
      <c r="U271" s="47">
        <f>Table4[[#This Row],[Report]]*$P$322+Table4[[#This Row],[Journals]]*$Q$322+Table4[[#This Row],[Databases]]*$R$322+Table4[[#This Row],[Websites]]*$S$322+Table4[[#This Row],[Newspaper]]*$T$322</f>
        <v>140</v>
      </c>
      <c r="V271" s="47">
        <f>SUM(Table4[[#This Row],[Report]:[Websites]])</f>
        <v>5</v>
      </c>
      <c r="W271" s="62"/>
      <c r="X271" s="62"/>
      <c r="Y271" s="62"/>
      <c r="Z271" s="62">
        <v>1400</v>
      </c>
      <c r="AA271" s="62"/>
      <c r="AB271" s="62"/>
      <c r="AC271" s="62">
        <v>1</v>
      </c>
      <c r="AD271" s="62">
        <v>14000000</v>
      </c>
      <c r="AE271" s="62"/>
      <c r="AF271" s="62"/>
      <c r="AG271" s="62"/>
      <c r="AH271" s="62"/>
      <c r="AI271" s="62"/>
      <c r="AJ271" s="62"/>
      <c r="AK271" s="62"/>
      <c r="AL271" s="62"/>
      <c r="AM271" s="62"/>
      <c r="AN271" s="60"/>
      <c r="AO271" s="60"/>
      <c r="AP271" s="62"/>
      <c r="AQ271" s="62"/>
      <c r="AR271" s="62"/>
      <c r="AS271" s="62"/>
      <c r="AT271" s="62"/>
      <c r="AU271" s="62"/>
      <c r="AV271" s="62"/>
      <c r="AW271" s="62"/>
      <c r="AX271" s="62"/>
      <c r="AY271" s="62"/>
      <c r="AZ271" s="62"/>
      <c r="BA271" s="62"/>
      <c r="BB271" s="62"/>
      <c r="BC271" s="62"/>
      <c r="BD271" s="62">
        <v>51</v>
      </c>
      <c r="BE271" s="62"/>
      <c r="BF271" s="62"/>
      <c r="BG271" s="62"/>
      <c r="BH271" s="62"/>
      <c r="BI271" s="62"/>
      <c r="BJ271" s="62"/>
      <c r="BK271" s="62"/>
      <c r="BL271" s="62">
        <v>1200000</v>
      </c>
      <c r="BM271" s="62"/>
      <c r="BN271" s="62"/>
      <c r="BO271" s="62"/>
      <c r="BP271" s="62">
        <v>1741</v>
      </c>
      <c r="BQ271" s="62"/>
      <c r="BR271" s="62"/>
      <c r="BS271" s="59"/>
    </row>
    <row r="272" spans="1:71" x14ac:dyDescent="0.25">
      <c r="A272">
        <v>23</v>
      </c>
      <c r="B272" t="s">
        <v>1300</v>
      </c>
      <c r="C272" t="s">
        <v>487</v>
      </c>
      <c r="D272" t="s">
        <v>43</v>
      </c>
      <c r="E272" t="s">
        <v>917</v>
      </c>
      <c r="F272" s="10">
        <v>39362</v>
      </c>
      <c r="G272" s="10">
        <v>39367</v>
      </c>
      <c r="H272" t="s">
        <v>508</v>
      </c>
      <c r="I272" s="59">
        <v>2007</v>
      </c>
      <c r="K272" t="s">
        <v>399</v>
      </c>
      <c r="L272" t="s">
        <v>468</v>
      </c>
      <c r="M272" t="s">
        <v>44</v>
      </c>
      <c r="N272" t="s">
        <v>36</v>
      </c>
      <c r="O272" s="8" t="s">
        <v>979</v>
      </c>
      <c r="P272">
        <v>1</v>
      </c>
      <c r="Q272">
        <v>0</v>
      </c>
      <c r="R272">
        <v>2</v>
      </c>
      <c r="S272">
        <v>1</v>
      </c>
      <c r="T272">
        <v>1</v>
      </c>
      <c r="U272">
        <f>Table4[[#This Row],[Report]]*$P$322+Table4[[#This Row],[Journals]]*$Q$322+Table4[[#This Row],[Databases]]*$R$322+Table4[[#This Row],[Websites]]*$S$322+Table4[[#This Row],[Newspaper]]*$T$322</f>
        <v>91</v>
      </c>
      <c r="V272">
        <f>SUM(Table4[[#This Row],[Report]:[Websites]])</f>
        <v>4</v>
      </c>
      <c r="W272" s="59"/>
      <c r="X272" s="59">
        <v>300</v>
      </c>
      <c r="Y272" s="59"/>
      <c r="Z272" s="59">
        <v>17</v>
      </c>
      <c r="AA272" s="59"/>
      <c r="AB272" s="59"/>
      <c r="AC272" s="59"/>
      <c r="AD272" s="59">
        <v>97000000</v>
      </c>
      <c r="AE272" s="59">
        <v>60000000</v>
      </c>
      <c r="AF272" s="59">
        <v>300</v>
      </c>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row>
    <row r="273" spans="1:71" x14ac:dyDescent="0.25">
      <c r="A273">
        <v>500</v>
      </c>
      <c r="B273" t="s">
        <v>1305</v>
      </c>
      <c r="C273" t="s">
        <v>487</v>
      </c>
      <c r="D273" t="s">
        <v>918</v>
      </c>
      <c r="E273" t="s">
        <v>246</v>
      </c>
      <c r="F273" s="10">
        <v>39425</v>
      </c>
      <c r="G273" s="10">
        <v>39425</v>
      </c>
      <c r="H273" t="s">
        <v>505</v>
      </c>
      <c r="I273" s="59">
        <v>2007</v>
      </c>
      <c r="J273" t="s">
        <v>915</v>
      </c>
      <c r="K273" t="s">
        <v>915</v>
      </c>
      <c r="L273" t="s">
        <v>36</v>
      </c>
      <c r="M273" t="s">
        <v>36</v>
      </c>
      <c r="N273" t="s">
        <v>579</v>
      </c>
      <c r="O273" s="8" t="s">
        <v>919</v>
      </c>
      <c r="P273">
        <v>0</v>
      </c>
      <c r="Q273">
        <v>0</v>
      </c>
      <c r="R273">
        <v>2</v>
      </c>
      <c r="S273">
        <v>0</v>
      </c>
      <c r="T273">
        <v>0</v>
      </c>
      <c r="U273">
        <f>Table4[[#This Row],[Report]]*$P$322+Table4[[#This Row],[Journals]]*$Q$322+Table4[[#This Row],[Databases]]*$R$322+Table4[[#This Row],[Websites]]*$S$322+Table4[[#This Row],[Newspaper]]*$T$322</f>
        <v>40</v>
      </c>
      <c r="V273">
        <f>SUM(Table4[[#This Row],[Report]:[Websites]])</f>
        <v>2</v>
      </c>
      <c r="W273" s="59"/>
      <c r="X273" s="59">
        <v>20000</v>
      </c>
      <c r="Y273" s="59"/>
      <c r="Z273" s="59">
        <v>30</v>
      </c>
      <c r="AA273" s="59"/>
      <c r="AB273" s="59"/>
      <c r="AC273" s="59"/>
      <c r="AD273" s="59">
        <v>415000000</v>
      </c>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row>
    <row r="274" spans="1:71" s="47" customFormat="1" x14ac:dyDescent="0.25">
      <c r="A274">
        <v>17</v>
      </c>
      <c r="B274" t="s">
        <v>1305</v>
      </c>
      <c r="C274" t="s">
        <v>487</v>
      </c>
      <c r="D274" t="s">
        <v>37</v>
      </c>
      <c r="E274" t="s">
        <v>38</v>
      </c>
      <c r="F274" s="10">
        <v>39241</v>
      </c>
      <c r="G274" s="10">
        <v>39243</v>
      </c>
      <c r="H274" t="s">
        <v>510</v>
      </c>
      <c r="I274" s="59">
        <v>2007</v>
      </c>
      <c r="J274"/>
      <c r="K274" t="s">
        <v>916</v>
      </c>
      <c r="L274" t="s">
        <v>36</v>
      </c>
      <c r="M274" t="s">
        <v>36</v>
      </c>
      <c r="N274" t="s">
        <v>579</v>
      </c>
      <c r="O274" s="8" t="s">
        <v>1267</v>
      </c>
      <c r="P274">
        <v>1</v>
      </c>
      <c r="Q274">
        <v>3</v>
      </c>
      <c r="R274">
        <v>3</v>
      </c>
      <c r="S274">
        <v>1</v>
      </c>
      <c r="T274">
        <v>17</v>
      </c>
      <c r="U274">
        <f>Table4[[#This Row],[Report]]*$P$322+Table4[[#This Row],[Journals]]*$Q$322+Table4[[#This Row],[Databases]]*$R$322+Table4[[#This Row],[Websites]]*$S$322+Table4[[#This Row],[Newspaper]]*$T$322</f>
        <v>217</v>
      </c>
      <c r="V274">
        <f>SUM(Table4[[#This Row],[Report]:[Websites]])</f>
        <v>8</v>
      </c>
      <c r="W274" s="59">
        <v>6000</v>
      </c>
      <c r="X274" s="59">
        <v>1000000</v>
      </c>
      <c r="Y274" s="59"/>
      <c r="Z274" s="59"/>
      <c r="AA274" s="59"/>
      <c r="AB274" s="59"/>
      <c r="AC274" s="59">
        <v>9</v>
      </c>
      <c r="AD274" s="59">
        <v>1480000000</v>
      </c>
      <c r="AE274" s="59">
        <v>1500000000</v>
      </c>
      <c r="AF274" s="59">
        <v>20000</v>
      </c>
      <c r="AG274" s="59"/>
      <c r="AH274" s="59"/>
      <c r="AI274" s="59"/>
      <c r="AJ274" s="59"/>
      <c r="AK274" s="59"/>
      <c r="AL274" s="59"/>
      <c r="AM274" s="59"/>
      <c r="AN274" s="59"/>
      <c r="AO274" s="59"/>
      <c r="AP274" s="59"/>
      <c r="AQ274" s="59"/>
      <c r="AR274" s="59"/>
      <c r="AS274" s="59"/>
      <c r="AT274" s="59">
        <v>1</v>
      </c>
      <c r="AU274" s="59"/>
      <c r="AV274" s="59"/>
      <c r="AW274" s="59"/>
      <c r="AX274" s="59"/>
      <c r="AY274" s="59"/>
      <c r="AZ274" s="59"/>
      <c r="BA274" s="59"/>
      <c r="BB274" s="59" t="s">
        <v>1321</v>
      </c>
      <c r="BC274" s="59"/>
      <c r="BD274" s="59" t="s">
        <v>1322</v>
      </c>
      <c r="BE274" s="59"/>
      <c r="BF274" s="59"/>
      <c r="BG274" s="59"/>
      <c r="BH274" s="59"/>
      <c r="BI274" s="59"/>
      <c r="BJ274" s="59"/>
      <c r="BK274" s="59"/>
      <c r="BL274" s="59"/>
      <c r="BM274" s="59"/>
      <c r="BN274" s="59"/>
      <c r="BO274" s="59"/>
      <c r="BP274" s="59"/>
      <c r="BQ274" s="59"/>
      <c r="BR274" s="59"/>
      <c r="BS274" s="62"/>
    </row>
    <row r="275" spans="1:71" x14ac:dyDescent="0.25">
      <c r="A275">
        <v>18</v>
      </c>
      <c r="B275" t="s">
        <v>1307</v>
      </c>
      <c r="C275" t="s">
        <v>451</v>
      </c>
      <c r="D275" t="s">
        <v>39</v>
      </c>
      <c r="E275" t="s">
        <v>523</v>
      </c>
      <c r="F275" s="3">
        <v>39260</v>
      </c>
      <c r="G275" s="3">
        <v>39265</v>
      </c>
      <c r="H275" t="s">
        <v>510</v>
      </c>
      <c r="I275" s="59">
        <v>2007</v>
      </c>
      <c r="K275" t="s">
        <v>398</v>
      </c>
      <c r="L275" t="s">
        <v>30</v>
      </c>
      <c r="M275" t="s">
        <v>30</v>
      </c>
      <c r="N275" t="s">
        <v>579</v>
      </c>
      <c r="O275" s="8" t="s">
        <v>1266</v>
      </c>
      <c r="P275">
        <v>1</v>
      </c>
      <c r="Q275">
        <v>0</v>
      </c>
      <c r="R275">
        <v>2</v>
      </c>
      <c r="S275">
        <v>2</v>
      </c>
      <c r="T275">
        <v>1</v>
      </c>
      <c r="U275">
        <f>Table4[[#This Row],[Report]]*$P$322+Table4[[#This Row],[Journals]]*$Q$322+Table4[[#This Row],[Databases]]*$R$322+Table4[[#This Row],[Websites]]*$S$322+Table4[[#This Row],[Newspaper]]*$T$322</f>
        <v>101</v>
      </c>
      <c r="V275">
        <f>SUM(Table4[[#This Row],[Report]:[Websites]])</f>
        <v>5</v>
      </c>
      <c r="W275" s="59">
        <v>360</v>
      </c>
      <c r="X275" s="59"/>
      <c r="Y275" s="59"/>
      <c r="Z275" s="59"/>
      <c r="AA275" s="59"/>
      <c r="AB275" s="59"/>
      <c r="AC275" s="67">
        <v>1</v>
      </c>
      <c r="AD275" s="59">
        <v>15000000</v>
      </c>
      <c r="AE275" s="59"/>
      <c r="AF275" s="59">
        <v>300</v>
      </c>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row>
    <row r="276" spans="1:71" x14ac:dyDescent="0.25">
      <c r="A276">
        <v>12</v>
      </c>
      <c r="B276" t="s">
        <v>1309</v>
      </c>
      <c r="C276" t="s">
        <v>320</v>
      </c>
      <c r="D276" t="s">
        <v>31</v>
      </c>
      <c r="E276" t="s">
        <v>32</v>
      </c>
      <c r="F276" s="3">
        <v>39144</v>
      </c>
      <c r="G276" s="3">
        <v>39149</v>
      </c>
      <c r="H276" t="s">
        <v>503</v>
      </c>
      <c r="I276" s="59">
        <v>2007</v>
      </c>
      <c r="K276" t="s">
        <v>438</v>
      </c>
      <c r="L276" t="s">
        <v>33</v>
      </c>
      <c r="M276" t="s">
        <v>33</v>
      </c>
      <c r="N276" t="s">
        <v>579</v>
      </c>
      <c r="O276" s="8" t="s">
        <v>1265</v>
      </c>
      <c r="P276">
        <v>2</v>
      </c>
      <c r="Q276">
        <v>0</v>
      </c>
      <c r="R276">
        <v>3</v>
      </c>
      <c r="S276">
        <v>1</v>
      </c>
      <c r="T276">
        <v>20</v>
      </c>
      <c r="U276">
        <f>Table4[[#This Row],[Report]]*$P$322+Table4[[#This Row],[Journals]]*$Q$322+Table4[[#This Row],[Databases]]*$R$322+Table4[[#This Row],[Websites]]*$S$322+Table4[[#This Row],[Newspaper]]*$T$322</f>
        <v>170</v>
      </c>
      <c r="V276">
        <f>SUM(Table4[[#This Row],[Report]:[Websites]])</f>
        <v>6</v>
      </c>
      <c r="W276" s="59"/>
      <c r="X276" s="59">
        <v>1000</v>
      </c>
      <c r="Y276" s="59"/>
      <c r="Z276" s="59">
        <v>20</v>
      </c>
      <c r="AA276" s="59"/>
      <c r="AB276" s="59"/>
      <c r="AC276" s="59">
        <v>3</v>
      </c>
      <c r="AD276" s="59">
        <v>8000000</v>
      </c>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row>
    <row r="277" spans="1:71" x14ac:dyDescent="0.25">
      <c r="A277">
        <v>494</v>
      </c>
      <c r="B277" t="s">
        <v>1299</v>
      </c>
      <c r="C277" t="s">
        <v>451</v>
      </c>
      <c r="D277" t="s">
        <v>236</v>
      </c>
      <c r="E277" t="s">
        <v>237</v>
      </c>
      <c r="F277" s="3">
        <v>39492</v>
      </c>
      <c r="G277" s="3">
        <v>39495</v>
      </c>
      <c r="H277" t="s">
        <v>506</v>
      </c>
      <c r="I277" s="59">
        <v>2008</v>
      </c>
      <c r="K277" t="s">
        <v>403</v>
      </c>
      <c r="L277" t="s">
        <v>44</v>
      </c>
      <c r="M277" t="s">
        <v>44</v>
      </c>
      <c r="N277" t="s">
        <v>579</v>
      </c>
      <c r="O277" s="8" t="s">
        <v>1270</v>
      </c>
      <c r="P277">
        <v>0</v>
      </c>
      <c r="Q277">
        <v>1</v>
      </c>
      <c r="R277">
        <v>3</v>
      </c>
      <c r="S277">
        <v>0</v>
      </c>
      <c r="T277">
        <v>1</v>
      </c>
      <c r="U277">
        <f>Table4[[#This Row],[Report]]*$P$322+Table4[[#This Row],[Journals]]*$Q$322+Table4[[#This Row],[Databases]]*$R$322+Table4[[#This Row],[Websites]]*$S$322+Table4[[#This Row],[Newspaper]]*$T$322</f>
        <v>91</v>
      </c>
      <c r="V277">
        <f>SUM(Table4[[#This Row],[Report]:[Websites]])</f>
        <v>4</v>
      </c>
      <c r="W277" s="59"/>
      <c r="X277" s="59"/>
      <c r="Y277" s="59"/>
      <c r="Z277" s="59"/>
      <c r="AA277" s="59"/>
      <c r="AB277" s="59"/>
      <c r="AC277" s="59"/>
      <c r="AD277" s="59">
        <v>410000000</v>
      </c>
      <c r="AE277" s="59"/>
      <c r="AF277" s="59">
        <v>2000</v>
      </c>
      <c r="AG277" s="59"/>
      <c r="AH277" s="59"/>
      <c r="AI277" s="59"/>
      <c r="AJ277" s="59"/>
      <c r="AK277" s="59"/>
      <c r="AL277" s="60"/>
      <c r="AM277" s="60"/>
      <c r="AN277" s="60"/>
      <c r="AO277" s="60"/>
      <c r="AP277" s="59"/>
      <c r="AQ277" s="59"/>
      <c r="AR277" s="59"/>
      <c r="AS277" s="59"/>
      <c r="AT277" s="59"/>
      <c r="AU277" s="59"/>
      <c r="AV277" s="59"/>
      <c r="AW277" s="59"/>
      <c r="AX277" s="59"/>
      <c r="AY277" s="59"/>
      <c r="AZ277" s="59"/>
      <c r="BA277" s="59"/>
      <c r="BB277" s="59">
        <v>4000</v>
      </c>
      <c r="BC277" s="59"/>
      <c r="BD277" s="59"/>
      <c r="BE277" s="59"/>
      <c r="BF277" s="59"/>
      <c r="BG277" s="59"/>
      <c r="BH277" s="59"/>
      <c r="BI277" s="59"/>
      <c r="BJ277" s="59"/>
      <c r="BK277" s="59"/>
      <c r="BL277" s="59"/>
      <c r="BM277" s="59"/>
      <c r="BN277" s="59"/>
      <c r="BO277" s="59"/>
      <c r="BP277" s="59"/>
      <c r="BQ277" s="59"/>
      <c r="BR277" s="59"/>
      <c r="BS277" s="59"/>
    </row>
    <row r="278" spans="1:71" s="5" customFormat="1" x14ac:dyDescent="0.25">
      <c r="A278"/>
      <c r="B278" t="s">
        <v>1308</v>
      </c>
      <c r="C278" t="s">
        <v>645</v>
      </c>
      <c r="E278"/>
      <c r="F278" s="10">
        <v>39510</v>
      </c>
      <c r="G278" s="10">
        <v>39523</v>
      </c>
      <c r="H278" t="s">
        <v>503</v>
      </c>
      <c r="I278" s="59">
        <v>2008</v>
      </c>
      <c r="J278"/>
      <c r="K278" t="s">
        <v>341</v>
      </c>
      <c r="L278" t="s">
        <v>45</v>
      </c>
      <c r="M278" t="s">
        <v>45</v>
      </c>
      <c r="N278"/>
      <c r="O278" s="8" t="s">
        <v>981</v>
      </c>
      <c r="P278"/>
      <c r="Q278"/>
      <c r="R278"/>
      <c r="S278"/>
      <c r="T278"/>
      <c r="U278">
        <f>Table4[[#This Row],[Report]]*$P$322+Table4[[#This Row],[Journals]]*$Q$322+Table4[[#This Row],[Databases]]*$R$322+Table4[[#This Row],[Websites]]*$S$322+Table4[[#This Row],[Newspaper]]*$T$322</f>
        <v>0</v>
      </c>
      <c r="V278">
        <f>SUM(Table4[[#This Row],[Report]:[Websites]])</f>
        <v>0</v>
      </c>
      <c r="W278" s="59"/>
      <c r="X278" s="59"/>
      <c r="Y278" s="59"/>
      <c r="Z278" s="59">
        <v>221</v>
      </c>
      <c r="AA278" s="59"/>
      <c r="AB278" s="59"/>
      <c r="AC278" s="59">
        <v>116</v>
      </c>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60"/>
    </row>
    <row r="279" spans="1:71" x14ac:dyDescent="0.25">
      <c r="A279" s="5">
        <v>498</v>
      </c>
      <c r="B279" s="5" t="s">
        <v>1303</v>
      </c>
      <c r="C279" s="5" t="s">
        <v>430</v>
      </c>
      <c r="D279" s="5" t="s">
        <v>242</v>
      </c>
      <c r="E279" s="5" t="s">
        <v>243</v>
      </c>
      <c r="F279" s="23">
        <v>39444</v>
      </c>
      <c r="G279" s="23">
        <v>39455</v>
      </c>
      <c r="H279" s="5" t="s">
        <v>502</v>
      </c>
      <c r="I279" s="60">
        <v>2008</v>
      </c>
      <c r="J279" s="5"/>
      <c r="K279" s="5" t="s">
        <v>401</v>
      </c>
      <c r="L279" s="5" t="s">
        <v>33</v>
      </c>
      <c r="M279" s="5" t="s">
        <v>33</v>
      </c>
      <c r="N279" s="5" t="s">
        <v>579</v>
      </c>
      <c r="O279" s="43" t="s">
        <v>978</v>
      </c>
      <c r="P279" s="5">
        <v>0</v>
      </c>
      <c r="Q279" s="5">
        <v>0</v>
      </c>
      <c r="R279" s="5">
        <v>1</v>
      </c>
      <c r="S279" s="5">
        <v>1</v>
      </c>
      <c r="T279" s="5">
        <v>6</v>
      </c>
      <c r="U279" s="5">
        <f>Table4[[#This Row],[Report]]*$P$322+Table4[[#This Row],[Journals]]*$Q$322+Table4[[#This Row],[Databases]]*$R$322+Table4[[#This Row],[Websites]]*$S$322+Table4[[#This Row],[Newspaper]]*$T$322</f>
        <v>36</v>
      </c>
      <c r="V279" s="5">
        <f>SUM(Table4[[#This Row],[Report]:[Websites]])</f>
        <v>2</v>
      </c>
      <c r="W279" s="60"/>
      <c r="X279" s="60"/>
      <c r="Y279" s="60"/>
      <c r="Z279" s="60"/>
      <c r="AA279" s="60"/>
      <c r="AB279" s="60"/>
      <c r="AC279" s="60">
        <v>3</v>
      </c>
      <c r="AD279" s="60"/>
      <c r="AE279" s="60"/>
      <c r="AF279" s="60"/>
      <c r="AG279" s="60"/>
      <c r="AH279" s="60"/>
      <c r="AI279" s="60"/>
      <c r="AJ279" s="60"/>
      <c r="AK279" s="60"/>
      <c r="AL279" s="60"/>
      <c r="AM279" s="60"/>
      <c r="AN279" s="60"/>
      <c r="AO279" s="60"/>
      <c r="AP279" s="60"/>
      <c r="AQ279" s="60"/>
      <c r="AR279" s="60"/>
      <c r="AS279" s="60"/>
      <c r="AT279" s="60"/>
      <c r="AU279" s="60"/>
      <c r="AV279" s="60"/>
      <c r="AW279" s="60"/>
      <c r="AX279" s="60"/>
      <c r="AY279" s="60"/>
      <c r="AZ279" s="60"/>
      <c r="BA279" s="60"/>
      <c r="BB279" s="60"/>
      <c r="BC279" s="60"/>
      <c r="BD279" s="60"/>
      <c r="BE279" s="60"/>
      <c r="BF279" s="60"/>
      <c r="BG279" s="60"/>
      <c r="BH279" s="60"/>
      <c r="BI279" s="60"/>
      <c r="BJ279" s="60"/>
      <c r="BK279" s="60"/>
      <c r="BL279" s="60">
        <v>29000</v>
      </c>
      <c r="BM279" s="60"/>
      <c r="BN279" s="60"/>
      <c r="BO279" s="60"/>
      <c r="BP279" s="60"/>
      <c r="BQ279" s="60"/>
      <c r="BR279" s="60"/>
      <c r="BS279" s="59"/>
    </row>
    <row r="280" spans="1:71" x14ac:dyDescent="0.25">
      <c r="A280">
        <v>491</v>
      </c>
      <c r="B280" t="s">
        <v>1300</v>
      </c>
      <c r="C280" t="s">
        <v>487</v>
      </c>
      <c r="D280" t="s">
        <v>231</v>
      </c>
      <c r="E280" t="s">
        <v>232</v>
      </c>
      <c r="F280" s="10">
        <v>39768</v>
      </c>
      <c r="G280" s="10">
        <v>39774</v>
      </c>
      <c r="H280" t="s">
        <v>504</v>
      </c>
      <c r="I280" s="59">
        <v>2008</v>
      </c>
      <c r="K280" t="s">
        <v>405</v>
      </c>
      <c r="L280" t="s">
        <v>44</v>
      </c>
      <c r="M280" t="s">
        <v>44</v>
      </c>
      <c r="N280" t="s">
        <v>579</v>
      </c>
      <c r="O280" s="8" t="s">
        <v>1271</v>
      </c>
      <c r="P280">
        <v>1</v>
      </c>
      <c r="Q280">
        <v>0</v>
      </c>
      <c r="R280">
        <v>3</v>
      </c>
      <c r="S280">
        <v>0</v>
      </c>
      <c r="T280">
        <v>41</v>
      </c>
      <c r="U280">
        <f>Table4[[#This Row],[Report]]*$P$322+Table4[[#This Row],[Journals]]*$Q$322+Table4[[#This Row],[Databases]]*$R$322+Table4[[#This Row],[Websites]]*$S$322+Table4[[#This Row],[Newspaper]]*$T$322</f>
        <v>141</v>
      </c>
      <c r="V280">
        <f>SUM(Table4[[#This Row],[Report]:[Websites]])</f>
        <v>4</v>
      </c>
      <c r="W280" s="59"/>
      <c r="X280" s="59"/>
      <c r="Y280" s="59"/>
      <c r="Z280" s="59"/>
      <c r="AA280" s="59"/>
      <c r="AB280" s="59"/>
      <c r="AC280" s="59">
        <v>1</v>
      </c>
      <c r="AD280" s="59">
        <v>309000000</v>
      </c>
      <c r="AE280" s="59">
        <v>275000000</v>
      </c>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row>
    <row r="281" spans="1:71" x14ac:dyDescent="0.25">
      <c r="A281">
        <v>496</v>
      </c>
      <c r="B281" t="s">
        <v>1305</v>
      </c>
      <c r="C281" t="s">
        <v>451</v>
      </c>
      <c r="D281" t="s">
        <v>238</v>
      </c>
      <c r="E281" t="s">
        <v>239</v>
      </c>
      <c r="F281" s="3">
        <v>39451</v>
      </c>
      <c r="G281" s="3">
        <v>39458</v>
      </c>
      <c r="H281" t="s">
        <v>502</v>
      </c>
      <c r="I281" s="59">
        <v>2008</v>
      </c>
      <c r="K281" t="s">
        <v>402</v>
      </c>
      <c r="L281" t="s">
        <v>36</v>
      </c>
      <c r="M281" t="s">
        <v>36</v>
      </c>
      <c r="N281" t="s">
        <v>579</v>
      </c>
      <c r="O281" s="8" t="s">
        <v>1268</v>
      </c>
      <c r="P281">
        <v>0</v>
      </c>
      <c r="Q281">
        <v>0</v>
      </c>
      <c r="R281">
        <v>2</v>
      </c>
      <c r="S281">
        <v>0</v>
      </c>
      <c r="T281">
        <v>0</v>
      </c>
      <c r="U281">
        <f>Table4[[#This Row],[Report]]*$P$322+Table4[[#This Row],[Journals]]*$Q$322+Table4[[#This Row],[Databases]]*$R$322+Table4[[#This Row],[Websites]]*$S$322+Table4[[#This Row],[Newspaper]]*$T$322</f>
        <v>40</v>
      </c>
      <c r="V281">
        <f>SUM(Table4[[#This Row],[Report]:[Websites]])</f>
        <v>2</v>
      </c>
      <c r="W281" s="59">
        <v>30</v>
      </c>
      <c r="X281" s="59"/>
      <c r="Y281" s="59"/>
      <c r="Z281" s="59"/>
      <c r="AA281" s="59"/>
      <c r="AB281" s="59"/>
      <c r="AC281" s="59"/>
      <c r="AD281" s="59">
        <v>15000000</v>
      </c>
      <c r="AE281" s="59"/>
      <c r="AF281" s="59">
        <v>80</v>
      </c>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row>
    <row r="282" spans="1:71" x14ac:dyDescent="0.25">
      <c r="A282">
        <v>497</v>
      </c>
      <c r="B282" t="s">
        <v>1299</v>
      </c>
      <c r="C282" t="s">
        <v>451</v>
      </c>
      <c r="D282" t="s">
        <v>240</v>
      </c>
      <c r="E282" t="s">
        <v>241</v>
      </c>
      <c r="F282" s="3">
        <v>39448</v>
      </c>
      <c r="G282" s="3">
        <v>39478</v>
      </c>
      <c r="H282" t="s">
        <v>502</v>
      </c>
      <c r="I282" s="59">
        <v>2008</v>
      </c>
      <c r="K282" t="s">
        <v>1018</v>
      </c>
      <c r="L282" t="s">
        <v>44</v>
      </c>
      <c r="M282" t="s">
        <v>44</v>
      </c>
      <c r="N282" t="s">
        <v>579</v>
      </c>
      <c r="O282" s="8" t="s">
        <v>980</v>
      </c>
      <c r="P282">
        <v>0</v>
      </c>
      <c r="Q282">
        <v>1</v>
      </c>
      <c r="R282">
        <v>3</v>
      </c>
      <c r="S282">
        <v>0</v>
      </c>
      <c r="T282">
        <v>0</v>
      </c>
      <c r="U282">
        <f>Table4[[#This Row],[Report]]*$P$322+Table4[[#This Row],[Journals]]*$Q$322+Table4[[#This Row],[Databases]]*$R$322+Table4[[#This Row],[Websites]]*$S$322+Table4[[#This Row],[Newspaper]]*$T$322</f>
        <v>90</v>
      </c>
      <c r="V282">
        <f>SUM(Table4[[#This Row],[Report]:[Websites]])</f>
        <v>4</v>
      </c>
      <c r="W282" s="59"/>
      <c r="X282" s="59"/>
      <c r="Y282" s="59"/>
      <c r="Z282" s="59"/>
      <c r="AA282" s="59"/>
      <c r="AB282" s="59"/>
      <c r="AC282" s="59"/>
      <c r="AD282" s="59">
        <v>70000000</v>
      </c>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row>
    <row r="283" spans="1:71" x14ac:dyDescent="0.25">
      <c r="A283">
        <v>499</v>
      </c>
      <c r="B283" t="s">
        <v>1299</v>
      </c>
      <c r="C283" t="s">
        <v>451</v>
      </c>
      <c r="D283" t="s">
        <v>244</v>
      </c>
      <c r="E283" t="s">
        <v>245</v>
      </c>
      <c r="F283" s="10">
        <v>39443</v>
      </c>
      <c r="G283" s="10">
        <v>39454</v>
      </c>
      <c r="H283" t="s">
        <v>502</v>
      </c>
      <c r="I283" s="59">
        <v>2008</v>
      </c>
      <c r="K283" t="s">
        <v>400</v>
      </c>
      <c r="L283" t="s">
        <v>44</v>
      </c>
      <c r="M283" t="s">
        <v>44</v>
      </c>
      <c r="N283" t="s">
        <v>579</v>
      </c>
      <c r="O283" s="8" t="s">
        <v>1269</v>
      </c>
      <c r="P283">
        <v>1</v>
      </c>
      <c r="Q283">
        <v>0</v>
      </c>
      <c r="R283">
        <v>3</v>
      </c>
      <c r="S283">
        <v>0</v>
      </c>
      <c r="T283">
        <v>0</v>
      </c>
      <c r="U283">
        <f>Table4[[#This Row],[Report]]*$P$322+Table4[[#This Row],[Journals]]*$Q$322+Table4[[#This Row],[Databases]]*$R$322+Table4[[#This Row],[Websites]]*$S$322+Table4[[#This Row],[Newspaper]]*$T$322</f>
        <v>100</v>
      </c>
      <c r="V283">
        <f>SUM(Table4[[#This Row],[Report]:[Websites]])</f>
        <v>4</v>
      </c>
      <c r="W283" s="59"/>
      <c r="X283" s="59"/>
      <c r="Y283" s="59"/>
      <c r="Z283" s="59"/>
      <c r="AA283" s="59"/>
      <c r="AB283" s="59"/>
      <c r="AC283" s="59"/>
      <c r="AD283" s="59">
        <v>15000000</v>
      </c>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row>
    <row r="284" spans="1:71" x14ac:dyDescent="0.25">
      <c r="A284">
        <v>493</v>
      </c>
      <c r="B284" t="s">
        <v>1304</v>
      </c>
      <c r="C284" t="s">
        <v>487</v>
      </c>
      <c r="D284" t="s">
        <v>233</v>
      </c>
      <c r="E284" t="s">
        <v>234</v>
      </c>
      <c r="F284" s="10">
        <v>39540</v>
      </c>
      <c r="G284" s="10">
        <v>39540</v>
      </c>
      <c r="H284" t="s">
        <v>507</v>
      </c>
      <c r="I284" s="59">
        <v>2008</v>
      </c>
      <c r="K284" t="s">
        <v>404</v>
      </c>
      <c r="L284" t="s">
        <v>235</v>
      </c>
      <c r="M284" t="s">
        <v>40</v>
      </c>
      <c r="N284" t="s">
        <v>589</v>
      </c>
      <c r="O284" s="8" t="s">
        <v>1070</v>
      </c>
      <c r="P284">
        <v>0</v>
      </c>
      <c r="Q284">
        <v>0</v>
      </c>
      <c r="R284">
        <v>2</v>
      </c>
      <c r="S284">
        <v>0</v>
      </c>
      <c r="T284">
        <v>1</v>
      </c>
      <c r="U284">
        <f>Table4[[#This Row],[Report]]*$P$322+Table4[[#This Row],[Journals]]*$Q$322+Table4[[#This Row],[Databases]]*$R$322+Table4[[#This Row],[Websites]]*$S$322+Table4[[#This Row],[Newspaper]]*$T$322</f>
        <v>41</v>
      </c>
      <c r="V284">
        <f>SUM(Table4[[#This Row],[Report]:[Websites]])</f>
        <v>2</v>
      </c>
      <c r="W284" s="59"/>
      <c r="X284" s="59"/>
      <c r="Y284" s="59"/>
      <c r="Z284" s="59"/>
      <c r="AA284" s="59"/>
      <c r="AB284" s="59"/>
      <c r="AC284" s="59">
        <v>2</v>
      </c>
      <c r="AD284" s="59">
        <v>65000000</v>
      </c>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row>
    <row r="285" spans="1:71" x14ac:dyDescent="0.25">
      <c r="A285" s="47">
        <v>482</v>
      </c>
      <c r="B285" s="47" t="s">
        <v>1303</v>
      </c>
      <c r="C285" s="47" t="s">
        <v>430</v>
      </c>
      <c r="D285" s="47" t="s">
        <v>225</v>
      </c>
      <c r="E285" s="47" t="s">
        <v>226</v>
      </c>
      <c r="F285" s="48">
        <v>39851</v>
      </c>
      <c r="G285" s="48">
        <v>39852</v>
      </c>
      <c r="H285" s="47" t="s">
        <v>506</v>
      </c>
      <c r="I285" s="62">
        <v>2009</v>
      </c>
      <c r="J285" s="47"/>
      <c r="K285" s="47" t="s">
        <v>407</v>
      </c>
      <c r="L285" s="47" t="s">
        <v>30</v>
      </c>
      <c r="M285" s="47" t="s">
        <v>30</v>
      </c>
      <c r="N285" s="47" t="s">
        <v>579</v>
      </c>
      <c r="O285" s="51" t="s">
        <v>1069</v>
      </c>
      <c r="P285" s="47">
        <v>1</v>
      </c>
      <c r="Q285" s="47">
        <v>0</v>
      </c>
      <c r="R285" s="47">
        <v>3</v>
      </c>
      <c r="S285" s="47">
        <v>0</v>
      </c>
      <c r="T285" s="47">
        <v>0</v>
      </c>
      <c r="U285" s="47">
        <f>Table4[[#This Row],[Report]]*$P$322+Table4[[#This Row],[Journals]]*$Q$322+Table4[[#This Row],[Databases]]*$R$322+Table4[[#This Row],[Websites]]*$S$322+Table4[[#This Row],[Newspaper]]*$T$322</f>
        <v>100</v>
      </c>
      <c r="V285" s="47">
        <f>SUM(Table4[[#This Row],[Report]:[Websites]])</f>
        <v>4</v>
      </c>
      <c r="W285" s="62"/>
      <c r="X285" s="62"/>
      <c r="Y285" s="62"/>
      <c r="Z285" s="62">
        <v>414</v>
      </c>
      <c r="AA285" s="62"/>
      <c r="AB285" s="62"/>
      <c r="AC285" s="62">
        <v>173</v>
      </c>
      <c r="AD285" s="62">
        <v>1070000000</v>
      </c>
      <c r="AE285" s="62">
        <v>4400000000</v>
      </c>
      <c r="AF285" s="62"/>
      <c r="AG285" s="62"/>
      <c r="AH285" s="62"/>
      <c r="AI285" s="62"/>
      <c r="AJ285" s="62"/>
      <c r="AK285" s="62"/>
      <c r="AL285" s="59"/>
      <c r="AM285" s="59"/>
      <c r="AN285" s="59">
        <v>61</v>
      </c>
      <c r="AO285" s="59"/>
      <c r="AP285" s="62"/>
      <c r="AQ285" s="62"/>
      <c r="AR285" s="62"/>
      <c r="AS285" s="62"/>
      <c r="AT285" s="62"/>
      <c r="AU285" s="62"/>
      <c r="AV285" s="62"/>
      <c r="AW285" s="62"/>
      <c r="AX285" s="62"/>
      <c r="AY285" s="62"/>
      <c r="AZ285" s="62"/>
      <c r="BA285" s="62"/>
      <c r="BB285" s="62"/>
      <c r="BC285" s="62"/>
      <c r="BD285" s="62"/>
      <c r="BE285" s="62"/>
      <c r="BF285" s="62">
        <v>2029</v>
      </c>
      <c r="BG285" s="62"/>
      <c r="BH285" s="62"/>
      <c r="BI285" s="62"/>
      <c r="BJ285" s="62"/>
      <c r="BK285" s="62"/>
      <c r="BL285" s="62"/>
      <c r="BM285" s="62"/>
      <c r="BN285" s="62"/>
      <c r="BO285" s="62"/>
      <c r="BP285" s="62"/>
      <c r="BQ285" s="62"/>
      <c r="BR285" s="62"/>
      <c r="BS285" s="59"/>
    </row>
    <row r="286" spans="1:71" x14ac:dyDescent="0.25">
      <c r="A286">
        <v>481</v>
      </c>
      <c r="B286" t="s">
        <v>1300</v>
      </c>
      <c r="C286" t="s">
        <v>451</v>
      </c>
      <c r="D286" t="s">
        <v>224</v>
      </c>
      <c r="E286" t="s">
        <v>990</v>
      </c>
      <c r="F286" s="10">
        <v>39825</v>
      </c>
      <c r="G286" s="10">
        <v>39858</v>
      </c>
      <c r="H286" t="s">
        <v>506</v>
      </c>
      <c r="I286" s="59">
        <v>2009</v>
      </c>
      <c r="K286" t="s">
        <v>406</v>
      </c>
      <c r="L286" t="s">
        <v>44</v>
      </c>
      <c r="M286" t="s">
        <v>44</v>
      </c>
      <c r="N286" t="s">
        <v>579</v>
      </c>
      <c r="O286" s="8" t="s">
        <v>1272</v>
      </c>
      <c r="P286">
        <v>4</v>
      </c>
      <c r="Q286">
        <v>0</v>
      </c>
      <c r="R286">
        <v>3</v>
      </c>
      <c r="S286">
        <v>3</v>
      </c>
      <c r="T286">
        <v>46</v>
      </c>
      <c r="U286">
        <f>Table4[[#This Row],[Report]]*$P$322+Table4[[#This Row],[Journals]]*$Q$322+Table4[[#This Row],[Databases]]*$R$322+Table4[[#This Row],[Websites]]*$S$322+Table4[[#This Row],[Newspaper]]*$T$322</f>
        <v>296</v>
      </c>
      <c r="V286">
        <f>SUM(Table4[[#This Row],[Report]:[Websites]])</f>
        <v>10</v>
      </c>
      <c r="W286" s="59"/>
      <c r="X286" s="59"/>
      <c r="Y286" s="59"/>
      <c r="Z286" s="59"/>
      <c r="AA286" s="59"/>
      <c r="AB286" s="59"/>
      <c r="AC286" s="59">
        <v>1</v>
      </c>
      <c r="AD286" s="59">
        <v>19000000</v>
      </c>
      <c r="AE286" s="59">
        <v>21500000</v>
      </c>
      <c r="AF286" s="59">
        <v>25</v>
      </c>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v>3000</v>
      </c>
      <c r="BC286" s="59"/>
      <c r="BD286" s="59"/>
      <c r="BE286" s="59"/>
      <c r="BF286" s="59"/>
      <c r="BG286" s="59"/>
      <c r="BH286" s="59"/>
      <c r="BI286" s="59"/>
      <c r="BJ286" s="59"/>
      <c r="BK286" s="59"/>
      <c r="BL286" s="59"/>
      <c r="BM286" s="59"/>
      <c r="BN286" s="59"/>
      <c r="BO286" s="59"/>
      <c r="BP286" s="59"/>
      <c r="BQ286" s="59"/>
      <c r="BR286" s="59"/>
      <c r="BS286" s="59"/>
    </row>
    <row r="287" spans="1:71" x14ac:dyDescent="0.25">
      <c r="A287">
        <v>483</v>
      </c>
      <c r="B287" t="s">
        <v>1308</v>
      </c>
      <c r="C287" t="s">
        <v>645</v>
      </c>
      <c r="D287" s="5" t="s">
        <v>638</v>
      </c>
      <c r="E287" t="s">
        <v>639</v>
      </c>
      <c r="F287" s="6">
        <v>39840</v>
      </c>
      <c r="G287" s="6">
        <v>39851</v>
      </c>
      <c r="H287" t="s">
        <v>506</v>
      </c>
      <c r="I287" s="59">
        <v>2009</v>
      </c>
      <c r="K287" t="s">
        <v>626</v>
      </c>
      <c r="L287" t="s">
        <v>1046</v>
      </c>
      <c r="M287" t="s">
        <v>30</v>
      </c>
      <c r="N287" t="s">
        <v>45</v>
      </c>
      <c r="O287" s="8" t="s">
        <v>1047</v>
      </c>
      <c r="U287">
        <f>Table4[[#This Row],[Report]]*$P$322+Table4[[#This Row],[Journals]]*$Q$322+Table4[[#This Row],[Databases]]*$R$322+Table4[[#This Row],[Websites]]*$S$322+Table4[[#This Row],[Newspaper]]*$T$322</f>
        <v>0</v>
      </c>
      <c r="V287">
        <f>SUM(Table4[[#This Row],[Report]:[Websites]])</f>
        <v>0</v>
      </c>
      <c r="W287" s="59"/>
      <c r="X287" s="59"/>
      <c r="Y287" s="59"/>
      <c r="Z287" s="59">
        <v>3000</v>
      </c>
      <c r="AA287" s="59"/>
      <c r="AB287" s="59"/>
      <c r="AC287" s="59">
        <v>374</v>
      </c>
      <c r="AD287" s="59">
        <v>800000000</v>
      </c>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row>
    <row r="288" spans="1:71" s="47" customFormat="1" x14ac:dyDescent="0.25">
      <c r="A288">
        <v>490</v>
      </c>
      <c r="B288" t="s">
        <v>1300</v>
      </c>
      <c r="C288" t="s">
        <v>451</v>
      </c>
      <c r="D288" t="s">
        <v>229</v>
      </c>
      <c r="E288" t="s">
        <v>230</v>
      </c>
      <c r="F288" s="10">
        <v>39903</v>
      </c>
      <c r="G288" s="10">
        <v>39905</v>
      </c>
      <c r="H288" t="s">
        <v>507</v>
      </c>
      <c r="I288" s="59">
        <v>2009</v>
      </c>
      <c r="J288"/>
      <c r="K288" t="s">
        <v>408</v>
      </c>
      <c r="L288" t="s">
        <v>36</v>
      </c>
      <c r="M288" t="s">
        <v>36</v>
      </c>
      <c r="N288" t="s">
        <v>579</v>
      </c>
      <c r="O288" s="8" t="s">
        <v>1068</v>
      </c>
      <c r="P288">
        <v>0</v>
      </c>
      <c r="Q288">
        <v>0</v>
      </c>
      <c r="R288">
        <v>2</v>
      </c>
      <c r="S288">
        <v>0</v>
      </c>
      <c r="T288">
        <v>1</v>
      </c>
      <c r="U288">
        <f>Table4[[#This Row],[Report]]*$P$322+Table4[[#This Row],[Journals]]*$Q$322+Table4[[#This Row],[Databases]]*$R$322+Table4[[#This Row],[Websites]]*$S$322+Table4[[#This Row],[Newspaper]]*$T$322</f>
        <v>41</v>
      </c>
      <c r="V288">
        <f>SUM(Table4[[#This Row],[Report]:[Websites]])</f>
        <v>2</v>
      </c>
      <c r="W288" s="59"/>
      <c r="X288" s="59">
        <v>5000</v>
      </c>
      <c r="Y288" s="59">
        <v>400</v>
      </c>
      <c r="Z288" s="59">
        <v>6</v>
      </c>
      <c r="AA288" s="59"/>
      <c r="AB288" s="59"/>
      <c r="AC288" s="59">
        <v>1</v>
      </c>
      <c r="AD288" s="59">
        <v>37000000</v>
      </c>
      <c r="AE288" s="59">
        <v>30000000</v>
      </c>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62"/>
    </row>
    <row r="289" spans="1:71" x14ac:dyDescent="0.25">
      <c r="A289">
        <v>484</v>
      </c>
      <c r="B289" t="s">
        <v>1305</v>
      </c>
      <c r="C289" t="s">
        <v>451</v>
      </c>
      <c r="D289" t="s">
        <v>227</v>
      </c>
      <c r="E289" t="s">
        <v>228</v>
      </c>
      <c r="F289" s="6">
        <v>39953</v>
      </c>
      <c r="G289" s="6">
        <v>39956</v>
      </c>
      <c r="H289" t="s">
        <v>518</v>
      </c>
      <c r="I289" s="59">
        <v>2009</v>
      </c>
      <c r="K289" t="s">
        <v>1045</v>
      </c>
      <c r="L289" t="s">
        <v>606</v>
      </c>
      <c r="M289" t="s">
        <v>36</v>
      </c>
      <c r="N289" t="s">
        <v>44</v>
      </c>
      <c r="O289" s="8" t="s">
        <v>1067</v>
      </c>
      <c r="P289">
        <v>0</v>
      </c>
      <c r="Q289">
        <v>0</v>
      </c>
      <c r="R289">
        <v>3</v>
      </c>
      <c r="S289">
        <v>0</v>
      </c>
      <c r="T289">
        <v>0</v>
      </c>
      <c r="U289">
        <f>Table4[[#This Row],[Report]]*$P$322+Table4[[#This Row],[Journals]]*$Q$322+Table4[[#This Row],[Databases]]*$R$322+Table4[[#This Row],[Websites]]*$S$322+Table4[[#This Row],[Newspaper]]*$T$322</f>
        <v>60</v>
      </c>
      <c r="V289">
        <f>SUM(Table4[[#This Row],[Report]:[Websites]])</f>
        <v>3</v>
      </c>
      <c r="W289" s="59"/>
      <c r="X289" s="59"/>
      <c r="Y289" s="59"/>
      <c r="Z289" s="59"/>
      <c r="AA289" s="59"/>
      <c r="AB289" s="59"/>
      <c r="AC289" s="59">
        <v>1</v>
      </c>
      <c r="AD289" s="59">
        <v>48000000</v>
      </c>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row>
    <row r="290" spans="1:71" x14ac:dyDescent="0.25">
      <c r="B290" t="s">
        <v>1300</v>
      </c>
      <c r="C290" t="s">
        <v>430</v>
      </c>
      <c r="D290" t="s">
        <v>1049</v>
      </c>
      <c r="E290" t="s">
        <v>647</v>
      </c>
      <c r="F290" s="6">
        <v>40176</v>
      </c>
      <c r="G290" s="6">
        <v>40176</v>
      </c>
      <c r="H290" t="s">
        <v>505</v>
      </c>
      <c r="I290" s="59">
        <v>2010</v>
      </c>
      <c r="J290" s="1"/>
      <c r="K290" t="s">
        <v>648</v>
      </c>
      <c r="L290" t="s">
        <v>33</v>
      </c>
      <c r="M290" t="s">
        <v>33</v>
      </c>
      <c r="O290" s="8" t="s">
        <v>1273</v>
      </c>
      <c r="P290">
        <v>1</v>
      </c>
      <c r="Q290">
        <v>0</v>
      </c>
      <c r="R290">
        <v>0</v>
      </c>
      <c r="S290">
        <v>0</v>
      </c>
      <c r="T290">
        <v>50</v>
      </c>
      <c r="U290">
        <f>Table4[[#This Row],[Report]]*$P$322+Table4[[#This Row],[Journals]]*$Q$322+Table4[[#This Row],[Databases]]*$R$322+Table4[[#This Row],[Websites]]*$S$322+Table4[[#This Row],[Newspaper]]*$T$322</f>
        <v>90</v>
      </c>
      <c r="V290">
        <f>SUM(Table4[[#This Row],[Report]:[Websites]])</f>
        <v>1</v>
      </c>
      <c r="W290" s="59"/>
      <c r="X290" s="59"/>
      <c r="Y290" s="59"/>
      <c r="Z290" s="59">
        <v>3</v>
      </c>
      <c r="AA290" s="59"/>
      <c r="AB290" s="59"/>
      <c r="AC290" s="59"/>
      <c r="AD290" s="59">
        <v>7400000</v>
      </c>
      <c r="AE290" s="70">
        <v>50000000</v>
      </c>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v>38</v>
      </c>
      <c r="BE290" s="59"/>
      <c r="BF290" s="59"/>
      <c r="BG290" s="59"/>
      <c r="BH290" s="59"/>
      <c r="BI290" s="59"/>
      <c r="BJ290" s="59"/>
      <c r="BK290" s="59"/>
      <c r="BL290" s="59"/>
      <c r="BM290" s="59"/>
      <c r="BN290" s="59"/>
      <c r="BO290" s="59"/>
      <c r="BP290" s="59"/>
      <c r="BQ290" s="59"/>
      <c r="BR290" s="59"/>
      <c r="BS290" s="59"/>
    </row>
    <row r="291" spans="1:71" x14ac:dyDescent="0.25">
      <c r="A291">
        <v>506</v>
      </c>
      <c r="B291" t="s">
        <v>1307</v>
      </c>
      <c r="C291" t="s">
        <v>487</v>
      </c>
      <c r="D291" t="s">
        <v>252</v>
      </c>
      <c r="E291" t="s">
        <v>253</v>
      </c>
      <c r="F291" s="10">
        <v>40243</v>
      </c>
      <c r="G291" s="10">
        <v>40244</v>
      </c>
      <c r="H291" t="s">
        <v>503</v>
      </c>
      <c r="I291" s="59">
        <v>2010</v>
      </c>
      <c r="K291" t="s">
        <v>360</v>
      </c>
      <c r="L291" t="s">
        <v>30</v>
      </c>
      <c r="M291" t="s">
        <v>30</v>
      </c>
      <c r="N291" t="s">
        <v>579</v>
      </c>
      <c r="O291" s="28" t="s">
        <v>1056</v>
      </c>
      <c r="P291">
        <v>0</v>
      </c>
      <c r="Q291">
        <v>1</v>
      </c>
      <c r="R291">
        <v>3</v>
      </c>
      <c r="S291">
        <v>1</v>
      </c>
      <c r="T291">
        <v>0</v>
      </c>
      <c r="U291">
        <f>Table4[[#This Row],[Report]]*$P$322+Table4[[#This Row],[Journals]]*$Q$322+Table4[[#This Row],[Databases]]*$R$322+Table4[[#This Row],[Websites]]*$S$322+Table4[[#This Row],[Newspaper]]*$T$322</f>
        <v>100</v>
      </c>
      <c r="V291">
        <f>SUM(Table4[[#This Row],[Report]:[Websites]])</f>
        <v>5</v>
      </c>
      <c r="W291" s="59"/>
      <c r="X291" s="59">
        <v>20000</v>
      </c>
      <c r="Y291" s="59"/>
      <c r="Z291" s="59">
        <v>100</v>
      </c>
      <c r="AA291" s="59"/>
      <c r="AB291" s="59"/>
      <c r="AC291" s="59"/>
      <c r="AD291" s="59">
        <v>1044000000</v>
      </c>
      <c r="AE291" s="59"/>
      <c r="AF291" s="59">
        <v>2200</v>
      </c>
      <c r="AG291" s="59"/>
      <c r="AH291" s="59"/>
      <c r="AI291" s="59"/>
      <c r="AJ291" s="59"/>
      <c r="AK291" s="59"/>
      <c r="AL291" s="59"/>
      <c r="AM291" s="59"/>
      <c r="AN291" s="59"/>
      <c r="AO291" s="59"/>
      <c r="AP291" s="59"/>
      <c r="AQ291" s="59"/>
      <c r="AR291" s="59"/>
      <c r="AS291" s="59"/>
      <c r="AT291" s="59"/>
      <c r="AU291" s="59"/>
      <c r="AV291" s="59"/>
      <c r="AW291" s="59"/>
      <c r="AX291" s="59">
        <v>100</v>
      </c>
      <c r="AY291" s="59"/>
      <c r="AZ291" s="59"/>
      <c r="BA291" s="59"/>
      <c r="BB291" s="59">
        <v>2200</v>
      </c>
      <c r="BC291" s="59"/>
      <c r="BD291" s="59"/>
      <c r="BE291" s="59"/>
      <c r="BF291" s="59"/>
      <c r="BG291" s="59"/>
      <c r="BH291" s="59"/>
      <c r="BI291" s="59"/>
      <c r="BJ291" s="59"/>
      <c r="BK291" s="59"/>
      <c r="BL291" s="59"/>
      <c r="BM291" s="59"/>
      <c r="BN291" s="59"/>
      <c r="BO291" s="59"/>
      <c r="BP291" s="59"/>
      <c r="BQ291" s="59"/>
      <c r="BR291" s="59"/>
      <c r="BS291" s="59"/>
    </row>
    <row r="292" spans="1:71" x14ac:dyDescent="0.25">
      <c r="B292" t="s">
        <v>1311</v>
      </c>
      <c r="C292" t="s">
        <v>320</v>
      </c>
      <c r="D292" t="s">
        <v>1051</v>
      </c>
      <c r="E292" t="s">
        <v>1052</v>
      </c>
      <c r="F292" s="6">
        <v>40246</v>
      </c>
      <c r="G292" s="6">
        <v>40258</v>
      </c>
      <c r="H292" t="s">
        <v>503</v>
      </c>
      <c r="I292" s="59">
        <v>2010</v>
      </c>
      <c r="J292" s="1"/>
      <c r="K292" t="s">
        <v>403</v>
      </c>
      <c r="L292" t="s">
        <v>44</v>
      </c>
      <c r="M292" t="s">
        <v>44</v>
      </c>
      <c r="O292" s="28" t="s">
        <v>1274</v>
      </c>
      <c r="P292">
        <v>1</v>
      </c>
      <c r="Q292">
        <v>0</v>
      </c>
      <c r="R292">
        <v>1</v>
      </c>
      <c r="S292">
        <v>1</v>
      </c>
      <c r="T292">
        <v>0</v>
      </c>
      <c r="U292">
        <f>Table4[[#This Row],[Report]]*$P$322+Table4[[#This Row],[Journals]]*$Q$322+Table4[[#This Row],[Databases]]*$R$322+Table4[[#This Row],[Websites]]*$S$322+Table4[[#This Row],[Newspaper]]*$T$322</f>
        <v>70</v>
      </c>
      <c r="V292">
        <f>SUM(Table4[[#This Row],[Report]:[Websites]])</f>
        <v>3</v>
      </c>
      <c r="W292" s="59">
        <v>300</v>
      </c>
      <c r="X292" s="59">
        <v>60000</v>
      </c>
      <c r="Y292" s="59"/>
      <c r="Z292" s="59"/>
      <c r="AA292" s="59"/>
      <c r="AB292" s="59"/>
      <c r="AC292" s="59">
        <v>1</v>
      </c>
      <c r="AD292" s="59"/>
      <c r="AE292" s="63">
        <v>80000000</v>
      </c>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row>
    <row r="293" spans="1:71" x14ac:dyDescent="0.25">
      <c r="A293">
        <v>510</v>
      </c>
      <c r="B293" t="s">
        <v>1299</v>
      </c>
      <c r="C293" t="s">
        <v>451</v>
      </c>
      <c r="D293" t="s">
        <v>258</v>
      </c>
      <c r="E293" t="s">
        <v>259</v>
      </c>
      <c r="F293" s="10">
        <v>40237</v>
      </c>
      <c r="G293" s="10">
        <v>40242</v>
      </c>
      <c r="H293" t="s">
        <v>503</v>
      </c>
      <c r="I293" s="59">
        <v>2010</v>
      </c>
      <c r="K293" t="s">
        <v>1063</v>
      </c>
      <c r="L293" t="s">
        <v>468</v>
      </c>
      <c r="M293" t="s">
        <v>44</v>
      </c>
      <c r="N293" t="s">
        <v>36</v>
      </c>
      <c r="O293" s="8" t="s">
        <v>1064</v>
      </c>
      <c r="P293">
        <v>2</v>
      </c>
      <c r="Q293">
        <v>0</v>
      </c>
      <c r="R293">
        <v>3</v>
      </c>
      <c r="S293">
        <v>0</v>
      </c>
      <c r="T293">
        <v>0</v>
      </c>
      <c r="U293">
        <f>Table4[[#This Row],[Report]]*$P$322+Table4[[#This Row],[Journals]]*$Q$322+Table4[[#This Row],[Databases]]*$R$322+Table4[[#This Row],[Websites]]*$S$322+Table4[[#This Row],[Newspaper]]*$T$322</f>
        <v>140</v>
      </c>
      <c r="V293">
        <f>SUM(Table4[[#This Row],[Report]:[Websites]])</f>
        <v>5</v>
      </c>
      <c r="W293" s="59"/>
      <c r="X293" s="59"/>
      <c r="Y293" s="59"/>
      <c r="Z293" s="59"/>
      <c r="AA293" s="59"/>
      <c r="AB293" s="59"/>
      <c r="AC293" s="59"/>
      <c r="AD293" s="59">
        <v>46700000</v>
      </c>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row>
    <row r="294" spans="1:71" x14ac:dyDescent="0.25">
      <c r="A294">
        <v>509</v>
      </c>
      <c r="B294" t="s">
        <v>1309</v>
      </c>
      <c r="C294" t="s">
        <v>487</v>
      </c>
      <c r="D294" t="s">
        <v>256</v>
      </c>
      <c r="E294" t="s">
        <v>257</v>
      </c>
      <c r="F294" s="10">
        <v>40259</v>
      </c>
      <c r="G294" s="10">
        <v>40259</v>
      </c>
      <c r="H294" t="s">
        <v>503</v>
      </c>
      <c r="I294" s="59">
        <v>2010</v>
      </c>
      <c r="K294" t="s">
        <v>409</v>
      </c>
      <c r="L294" t="s">
        <v>33</v>
      </c>
      <c r="M294" t="s">
        <v>33</v>
      </c>
      <c r="N294" t="s">
        <v>579</v>
      </c>
      <c r="O294" s="8" t="s">
        <v>1055</v>
      </c>
      <c r="P294">
        <v>0</v>
      </c>
      <c r="Q294">
        <v>1</v>
      </c>
      <c r="R294">
        <v>3</v>
      </c>
      <c r="S294">
        <v>0</v>
      </c>
      <c r="T294">
        <v>0</v>
      </c>
      <c r="U294">
        <f>Table4[[#This Row],[Report]]*$P$322+Table4[[#This Row],[Journals]]*$Q$322+Table4[[#This Row],[Databases]]*$R$322+Table4[[#This Row],[Websites]]*$S$322+Table4[[#This Row],[Newspaper]]*$T$322</f>
        <v>90</v>
      </c>
      <c r="V294">
        <f>SUM(Table4[[#This Row],[Report]:[Websites]])</f>
        <v>4</v>
      </c>
      <c r="W294" s="59">
        <v>100</v>
      </c>
      <c r="X294" s="59"/>
      <c r="Y294" s="59"/>
      <c r="Z294" s="59"/>
      <c r="AA294" s="59"/>
      <c r="AB294" s="59"/>
      <c r="AC294" s="59"/>
      <c r="AD294" s="59">
        <v>1053000000</v>
      </c>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row>
    <row r="295" spans="1:71" x14ac:dyDescent="0.25">
      <c r="A295">
        <v>3301</v>
      </c>
      <c r="B295" t="s">
        <v>1311</v>
      </c>
      <c r="C295" t="s">
        <v>451</v>
      </c>
      <c r="D295" t="s">
        <v>306</v>
      </c>
      <c r="E295" t="s">
        <v>307</v>
      </c>
      <c r="F295" s="10">
        <v>40612.392233796294</v>
      </c>
      <c r="G295" s="10">
        <v>40616.392233796294</v>
      </c>
      <c r="H295" t="s">
        <v>503</v>
      </c>
      <c r="I295" s="59">
        <v>2011</v>
      </c>
      <c r="K295" t="s">
        <v>412</v>
      </c>
      <c r="L295" t="s">
        <v>33</v>
      </c>
      <c r="M295" t="s">
        <v>33</v>
      </c>
      <c r="N295" t="s">
        <v>579</v>
      </c>
      <c r="O295" s="8" t="s">
        <v>1071</v>
      </c>
      <c r="P295">
        <v>0</v>
      </c>
      <c r="Q295">
        <v>0</v>
      </c>
      <c r="R295">
        <v>2</v>
      </c>
      <c r="S295">
        <v>1</v>
      </c>
      <c r="T295">
        <v>1</v>
      </c>
      <c r="U295">
        <f>Table4[[#This Row],[Report]]*$P$322+Table4[[#This Row],[Journals]]*$Q$322+Table4[[#This Row],[Databases]]*$R$322+Table4[[#This Row],[Websites]]*$S$322+Table4[[#This Row],[Newspaper]]*$T$322</f>
        <v>51</v>
      </c>
      <c r="V295">
        <f>SUM(Table4[[#This Row],[Report]:[Websites]])</f>
        <v>3</v>
      </c>
      <c r="W295" s="59"/>
      <c r="X295" s="59"/>
      <c r="Y295" s="59"/>
      <c r="Z295" s="59"/>
      <c r="AA295" s="59"/>
      <c r="AB295" s="59"/>
      <c r="AC295" s="59"/>
      <c r="AD295" s="59"/>
      <c r="AE295" s="59">
        <v>130000000</v>
      </c>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v>76</v>
      </c>
      <c r="BE295" s="59"/>
      <c r="BF295" s="59"/>
      <c r="BG295" s="59"/>
      <c r="BH295" s="59"/>
      <c r="BI295" s="59"/>
      <c r="BJ295" s="59"/>
      <c r="BK295" s="59"/>
      <c r="BL295" s="59"/>
      <c r="BM295" s="59"/>
      <c r="BN295" s="59"/>
      <c r="BO295" s="59"/>
      <c r="BP295" s="59"/>
      <c r="BQ295" s="59"/>
      <c r="BR295" s="59"/>
      <c r="BS295" s="59"/>
    </row>
    <row r="296" spans="1:71" x14ac:dyDescent="0.25">
      <c r="A296">
        <v>507</v>
      </c>
      <c r="B296" t="s">
        <v>1300</v>
      </c>
      <c r="C296" t="s">
        <v>1318</v>
      </c>
      <c r="D296" t="s">
        <v>254</v>
      </c>
      <c r="E296" t="s">
        <v>255</v>
      </c>
      <c r="F296" s="6">
        <v>40555</v>
      </c>
      <c r="G296" s="6">
        <v>40561</v>
      </c>
      <c r="H296" t="s">
        <v>502</v>
      </c>
      <c r="I296" s="59">
        <v>2011</v>
      </c>
      <c r="K296" t="s">
        <v>1082</v>
      </c>
      <c r="L296" t="s">
        <v>30</v>
      </c>
      <c r="M296" t="s">
        <v>30</v>
      </c>
      <c r="N296" t="s">
        <v>579</v>
      </c>
      <c r="O296" s="28" t="s">
        <v>1080</v>
      </c>
      <c r="P296">
        <v>3</v>
      </c>
      <c r="Q296">
        <v>0</v>
      </c>
      <c r="R296">
        <v>2</v>
      </c>
      <c r="S296">
        <v>1</v>
      </c>
      <c r="T296">
        <v>50</v>
      </c>
      <c r="U296">
        <f>Table4[[#This Row],[Report]]*$P$322+Table4[[#This Row],[Journals]]*$Q$322+Table4[[#This Row],[Databases]]*$R$322+Table4[[#This Row],[Websites]]*$S$322+Table4[[#This Row],[Newspaper]]*$T$322</f>
        <v>220</v>
      </c>
      <c r="V296">
        <f>SUM(Table4[[#This Row],[Report]:[Websites]])</f>
        <v>6</v>
      </c>
      <c r="W296" s="59"/>
      <c r="X296" s="59">
        <v>17000</v>
      </c>
      <c r="Y296" s="59"/>
      <c r="Z296" s="59"/>
      <c r="AA296" s="59"/>
      <c r="AB296" s="59"/>
      <c r="AC296" s="59">
        <v>2</v>
      </c>
      <c r="AD296" s="59">
        <v>126495000</v>
      </c>
      <c r="AE296" s="63">
        <v>1000000000</v>
      </c>
      <c r="AF296" s="59">
        <v>5200</v>
      </c>
      <c r="AG296" s="63">
        <v>21000000</v>
      </c>
      <c r="AH296" s="59">
        <v>32</v>
      </c>
      <c r="AI296" s="59"/>
      <c r="AJ296" s="59">
        <v>800</v>
      </c>
      <c r="AK296" s="59"/>
      <c r="AL296" s="60"/>
      <c r="AM296" s="60"/>
      <c r="AN296" s="60"/>
      <c r="AO296" s="60"/>
      <c r="AP296" s="59"/>
      <c r="AQ296" s="59"/>
      <c r="AR296" s="59"/>
      <c r="AS296" s="59"/>
      <c r="AT296" s="59"/>
      <c r="AU296" s="59"/>
      <c r="AV296" s="59"/>
      <c r="AW296" s="59"/>
      <c r="AX296" s="59"/>
      <c r="AY296" s="59"/>
      <c r="AZ296" s="59"/>
      <c r="BA296" s="59"/>
      <c r="BB296" s="59">
        <v>2700</v>
      </c>
      <c r="BC296" s="59"/>
      <c r="BD296" s="59">
        <v>1730</v>
      </c>
      <c r="BE296" s="59"/>
      <c r="BF296" s="59"/>
      <c r="BG296" s="59"/>
      <c r="BH296" s="59"/>
      <c r="BI296" s="59"/>
      <c r="BJ296" s="59"/>
      <c r="BK296" s="59"/>
      <c r="BL296" s="59"/>
      <c r="BM296" s="59"/>
      <c r="BN296" s="59"/>
      <c r="BO296" s="59"/>
      <c r="BP296" s="59"/>
      <c r="BQ296" s="59"/>
      <c r="BR296" s="59"/>
      <c r="BS296" s="59"/>
    </row>
    <row r="297" spans="1:71" x14ac:dyDescent="0.25">
      <c r="A297">
        <v>503</v>
      </c>
      <c r="B297" t="s">
        <v>1299</v>
      </c>
      <c r="C297" t="s">
        <v>320</v>
      </c>
      <c r="D297" t="s">
        <v>250</v>
      </c>
      <c r="E297" t="s">
        <v>251</v>
      </c>
      <c r="F297" s="10">
        <v>40577</v>
      </c>
      <c r="G297" s="10">
        <v>40577</v>
      </c>
      <c r="H297" t="s">
        <v>506</v>
      </c>
      <c r="I297" s="59">
        <v>2011</v>
      </c>
      <c r="K297" t="s">
        <v>410</v>
      </c>
      <c r="L297" t="s">
        <v>44</v>
      </c>
      <c r="M297" t="s">
        <v>44</v>
      </c>
      <c r="N297" t="s">
        <v>579</v>
      </c>
      <c r="O297" s="8" t="s">
        <v>1058</v>
      </c>
      <c r="P297">
        <v>1</v>
      </c>
      <c r="Q297">
        <v>0</v>
      </c>
      <c r="R297">
        <v>3</v>
      </c>
      <c r="S297">
        <v>1</v>
      </c>
      <c r="T297">
        <v>0</v>
      </c>
      <c r="U297">
        <f>Table4[[#This Row],[Report]]*$P$322+Table4[[#This Row],[Journals]]*$Q$322+Table4[[#This Row],[Databases]]*$R$322+Table4[[#This Row],[Websites]]*$S$322+Table4[[#This Row],[Newspaper]]*$T$322</f>
        <v>110</v>
      </c>
      <c r="V297">
        <f>SUM(Table4[[#This Row],[Report]:[Websites]])</f>
        <v>5</v>
      </c>
      <c r="W297" s="59"/>
      <c r="X297" s="59"/>
      <c r="Y297" s="59"/>
      <c r="Z297" s="59"/>
      <c r="AA297" s="59"/>
      <c r="AB297" s="59"/>
      <c r="AC297" s="59">
        <v>1</v>
      </c>
      <c r="AD297" s="59">
        <v>1412239000</v>
      </c>
      <c r="AE297" s="67"/>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v>1000</v>
      </c>
      <c r="BC297" s="59"/>
      <c r="BD297" s="59"/>
      <c r="BE297" s="59"/>
      <c r="BF297" s="59"/>
      <c r="BG297" s="59"/>
      <c r="BH297" s="59"/>
      <c r="BI297" s="59"/>
      <c r="BJ297" s="59"/>
      <c r="BK297" s="59"/>
      <c r="BL297" s="59"/>
      <c r="BM297" s="59"/>
      <c r="BN297" s="59"/>
      <c r="BO297" s="59"/>
      <c r="BP297" s="59"/>
      <c r="BQ297" s="59"/>
      <c r="BR297" s="59"/>
      <c r="BS297" s="59"/>
    </row>
    <row r="298" spans="1:71" x14ac:dyDescent="0.25">
      <c r="A298">
        <v>502</v>
      </c>
      <c r="B298" t="s">
        <v>1303</v>
      </c>
      <c r="C298" t="s">
        <v>430</v>
      </c>
      <c r="D298" t="s">
        <v>248</v>
      </c>
      <c r="E298" t="s">
        <v>249</v>
      </c>
      <c r="F298" s="6">
        <v>40579</v>
      </c>
      <c r="G298" s="6">
        <v>40581</v>
      </c>
      <c r="H298" t="s">
        <v>506</v>
      </c>
      <c r="I298" s="59">
        <v>2011</v>
      </c>
      <c r="K298" t="s">
        <v>411</v>
      </c>
      <c r="L298" t="s">
        <v>33</v>
      </c>
      <c r="M298" t="s">
        <v>33</v>
      </c>
      <c r="N298" t="s">
        <v>579</v>
      </c>
      <c r="O298" s="8" t="s">
        <v>1054</v>
      </c>
      <c r="P298">
        <v>2</v>
      </c>
      <c r="Q298">
        <v>0</v>
      </c>
      <c r="R298">
        <v>2</v>
      </c>
      <c r="S298">
        <v>1</v>
      </c>
      <c r="T298">
        <v>0</v>
      </c>
      <c r="U298">
        <f>Table4[[#This Row],[Report]]*$P$322+Table4[[#This Row],[Journals]]*$Q$322+Table4[[#This Row],[Databases]]*$R$322+Table4[[#This Row],[Websites]]*$S$322+Table4[[#This Row],[Newspaper]]*$T$322</f>
        <v>130</v>
      </c>
      <c r="V298">
        <f>SUM(Table4[[#This Row],[Report]:[Websites]])</f>
        <v>5</v>
      </c>
      <c r="W298" s="59">
        <v>517</v>
      </c>
      <c r="X298" s="59"/>
      <c r="Y298" s="59"/>
      <c r="Z298" s="59">
        <v>12</v>
      </c>
      <c r="AA298" s="59"/>
      <c r="AB298" s="59"/>
      <c r="AC298" s="59"/>
      <c r="AD298" s="59">
        <v>35128000</v>
      </c>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v>37</v>
      </c>
      <c r="BC298" s="59"/>
      <c r="BD298" s="59">
        <v>72</v>
      </c>
      <c r="BE298" s="59"/>
      <c r="BF298" s="59"/>
      <c r="BG298" s="59"/>
      <c r="BH298" s="59"/>
      <c r="BI298" s="59"/>
      <c r="BJ298" s="59"/>
      <c r="BK298" s="59"/>
      <c r="BL298" s="59"/>
      <c r="BM298" s="59"/>
      <c r="BN298" s="59"/>
      <c r="BO298" s="59"/>
      <c r="BP298" s="59"/>
      <c r="BQ298" s="59"/>
      <c r="BR298" s="59"/>
      <c r="BS298" s="59"/>
    </row>
    <row r="299" spans="1:71" s="47" customFormat="1" x14ac:dyDescent="0.25">
      <c r="A299">
        <v>587</v>
      </c>
      <c r="B299" t="s">
        <v>1303</v>
      </c>
      <c r="C299" t="s">
        <v>430</v>
      </c>
      <c r="D299" t="s">
        <v>280</v>
      </c>
      <c r="E299" t="s">
        <v>281</v>
      </c>
      <c r="F299" s="10">
        <v>40870</v>
      </c>
      <c r="G299" s="10">
        <v>40883</v>
      </c>
      <c r="H299" t="s">
        <v>505</v>
      </c>
      <c r="I299" s="59">
        <v>2011</v>
      </c>
      <c r="J299"/>
      <c r="K299" t="s">
        <v>416</v>
      </c>
      <c r="L299" t="s">
        <v>33</v>
      </c>
      <c r="M299" t="s">
        <v>33</v>
      </c>
      <c r="N299" t="s">
        <v>579</v>
      </c>
      <c r="O299" s="8" t="s">
        <v>1057</v>
      </c>
      <c r="P299">
        <v>1</v>
      </c>
      <c r="Q299">
        <v>0</v>
      </c>
      <c r="R299">
        <v>3</v>
      </c>
      <c r="S299">
        <v>0</v>
      </c>
      <c r="T299">
        <v>0</v>
      </c>
      <c r="U299">
        <f>Table4[[#This Row],[Report]]*$P$322+Table4[[#This Row],[Journals]]*$Q$322+Table4[[#This Row],[Databases]]*$R$322+Table4[[#This Row],[Websites]]*$S$322+Table4[[#This Row],[Newspaper]]*$T$322</f>
        <v>100</v>
      </c>
      <c r="V299">
        <f>SUM(Table4[[#This Row],[Report]:[Websites]])</f>
        <v>4</v>
      </c>
      <c r="W299" s="59"/>
      <c r="X299" s="59"/>
      <c r="Y299" s="59"/>
      <c r="Z299" s="59"/>
      <c r="AA299" s="59"/>
      <c r="AB299" s="59"/>
      <c r="AC299" s="59"/>
      <c r="AD299" s="59">
        <v>53450000</v>
      </c>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v>13</v>
      </c>
      <c r="BA299" s="59"/>
      <c r="BB299" s="59">
        <v>26</v>
      </c>
      <c r="BC299" s="59"/>
      <c r="BD299" s="59">
        <v>39</v>
      </c>
      <c r="BE299" s="59"/>
      <c r="BF299" s="59"/>
      <c r="BG299" s="59"/>
      <c r="BH299" s="59"/>
      <c r="BI299" s="59"/>
      <c r="BJ299" s="59"/>
      <c r="BK299" s="59"/>
      <c r="BL299" s="59"/>
      <c r="BM299" s="59"/>
      <c r="BN299" s="59"/>
      <c r="BO299" s="59"/>
      <c r="BP299" s="59"/>
      <c r="BQ299" s="59"/>
      <c r="BR299" s="59"/>
      <c r="BS299" s="62"/>
    </row>
    <row r="300" spans="1:71" x14ac:dyDescent="0.25">
      <c r="A300">
        <v>501</v>
      </c>
      <c r="B300" t="s">
        <v>1300</v>
      </c>
      <c r="C300" t="s">
        <v>451</v>
      </c>
      <c r="D300" t="s">
        <v>247</v>
      </c>
      <c r="E300" t="s">
        <v>1050</v>
      </c>
      <c r="F300" s="6">
        <v>40512</v>
      </c>
      <c r="G300" s="6">
        <v>40560</v>
      </c>
      <c r="H300" t="s">
        <v>502</v>
      </c>
      <c r="I300" s="59">
        <v>2011</v>
      </c>
      <c r="K300" t="s">
        <v>44</v>
      </c>
      <c r="L300" t="s">
        <v>44</v>
      </c>
      <c r="M300" t="s">
        <v>44</v>
      </c>
      <c r="N300" t="s">
        <v>579</v>
      </c>
      <c r="O300" s="8" t="s">
        <v>1062</v>
      </c>
      <c r="P300">
        <v>1</v>
      </c>
      <c r="Q300">
        <v>1</v>
      </c>
      <c r="R300">
        <v>3</v>
      </c>
      <c r="S300">
        <v>1</v>
      </c>
      <c r="T300">
        <v>1</v>
      </c>
      <c r="U300">
        <f>Table4[[#This Row],[Report]]*$P$322+Table4[[#This Row],[Journals]]*$Q$322+Table4[[#This Row],[Databases]]*$R$322+Table4[[#This Row],[Websites]]*$S$322+Table4[[#This Row],[Newspaper]]*$T$322</f>
        <v>141</v>
      </c>
      <c r="V300">
        <f>SUM(Table4[[#This Row],[Report]:[Websites]])</f>
        <v>6</v>
      </c>
      <c r="W300" s="59">
        <v>12000</v>
      </c>
      <c r="X300" s="59">
        <v>200000</v>
      </c>
      <c r="Y300" s="59"/>
      <c r="Z300" s="59"/>
      <c r="AA300" s="59"/>
      <c r="AB300" s="59"/>
      <c r="AC300" s="59">
        <v>23</v>
      </c>
      <c r="AD300" s="59">
        <v>2387624000</v>
      </c>
      <c r="AE300" s="59">
        <v>4000000000</v>
      </c>
      <c r="AF300" s="59"/>
      <c r="AG300" s="59">
        <v>55000</v>
      </c>
      <c r="AH300" s="59"/>
      <c r="AI300" s="59"/>
      <c r="AJ300" s="59">
        <v>19000</v>
      </c>
      <c r="AK300" s="59"/>
      <c r="AL300" s="59"/>
      <c r="AM300" s="59"/>
      <c r="AN300" s="59"/>
      <c r="AO300" s="59"/>
      <c r="AP300" s="59"/>
      <c r="AQ300" s="59"/>
      <c r="AR300" s="59"/>
      <c r="AS300" s="59"/>
      <c r="AT300" s="59"/>
      <c r="AU300" s="59"/>
      <c r="AV300" s="59"/>
      <c r="AW300" s="59"/>
      <c r="AX300" s="59">
        <v>29000</v>
      </c>
      <c r="AY300" s="59"/>
      <c r="AZ300" s="59">
        <v>3570</v>
      </c>
      <c r="BA300" s="59"/>
      <c r="BB300" s="59">
        <v>28000</v>
      </c>
      <c r="BC300" s="59"/>
      <c r="BD300" s="59">
        <v>18000</v>
      </c>
      <c r="BE300" s="59"/>
      <c r="BF300" s="59"/>
      <c r="BG300" s="59"/>
      <c r="BH300" s="59"/>
      <c r="BI300" s="59"/>
      <c r="BJ300" s="59"/>
      <c r="BK300" s="59"/>
      <c r="BL300" s="59"/>
      <c r="BM300" s="59"/>
      <c r="BN300" s="59"/>
      <c r="BO300" s="59"/>
      <c r="BP300" s="59"/>
      <c r="BQ300" s="59"/>
      <c r="BR300" s="59"/>
      <c r="BS300" s="59"/>
    </row>
    <row r="301" spans="1:71" x14ac:dyDescent="0.25">
      <c r="B301" t="s">
        <v>1308</v>
      </c>
      <c r="C301" t="s">
        <v>645</v>
      </c>
      <c r="D301" s="5"/>
      <c r="E301" s="10" t="s">
        <v>752</v>
      </c>
      <c r="F301" s="6">
        <v>40573</v>
      </c>
      <c r="G301" s="6">
        <v>40580</v>
      </c>
      <c r="H301" t="s">
        <v>506</v>
      </c>
      <c r="I301" s="59">
        <v>2011</v>
      </c>
      <c r="K301" t="s">
        <v>384</v>
      </c>
      <c r="L301" t="s">
        <v>36</v>
      </c>
      <c r="M301" t="s">
        <v>36</v>
      </c>
      <c r="O301" s="8" t="s">
        <v>1065</v>
      </c>
      <c r="U301">
        <f>Table4[[#This Row],[Report]]*$P$322+Table4[[#This Row],[Journals]]*$Q$322+Table4[[#This Row],[Databases]]*$R$322+Table4[[#This Row],[Websites]]*$S$322+Table4[[#This Row],[Newspaper]]*$T$322</f>
        <v>0</v>
      </c>
      <c r="V301">
        <f>SUM(Table4[[#This Row],[Report]:[Websites]])</f>
        <v>0</v>
      </c>
      <c r="W301" s="59"/>
      <c r="X301" s="59"/>
      <c r="Y301" s="59"/>
      <c r="Z301" s="59">
        <v>595</v>
      </c>
      <c r="AA301" s="59"/>
      <c r="AB301" s="59"/>
      <c r="AC301" s="59">
        <v>96</v>
      </c>
      <c r="AD301" s="59">
        <v>25000</v>
      </c>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row>
    <row r="302" spans="1:71" x14ac:dyDescent="0.25">
      <c r="A302">
        <v>588</v>
      </c>
      <c r="B302" t="s">
        <v>1311</v>
      </c>
      <c r="C302" t="s">
        <v>451</v>
      </c>
      <c r="D302" t="s">
        <v>282</v>
      </c>
      <c r="E302" t="s">
        <v>283</v>
      </c>
      <c r="F302" s="6">
        <v>40874</v>
      </c>
      <c r="G302" s="6">
        <v>40881</v>
      </c>
      <c r="H302" t="s">
        <v>505</v>
      </c>
      <c r="I302" s="59">
        <v>2011</v>
      </c>
      <c r="K302" t="s">
        <v>415</v>
      </c>
      <c r="L302" t="s">
        <v>36</v>
      </c>
      <c r="M302" t="s">
        <v>36</v>
      </c>
      <c r="N302" t="s">
        <v>579</v>
      </c>
      <c r="O302" s="8" t="s">
        <v>1060</v>
      </c>
      <c r="P302">
        <v>0</v>
      </c>
      <c r="Q302">
        <v>0</v>
      </c>
      <c r="R302">
        <v>1</v>
      </c>
      <c r="S302">
        <v>0</v>
      </c>
      <c r="T302">
        <v>10</v>
      </c>
      <c r="U302">
        <f>Table4[[#This Row],[Report]]*$P$322+Table4[[#This Row],[Journals]]*$Q$322+Table4[[#This Row],[Databases]]*$R$322+Table4[[#This Row],[Websites]]*$S$322+Table4[[#This Row],[Newspaper]]*$T$322</f>
        <v>30</v>
      </c>
      <c r="V302">
        <f>SUM(Table4[[#This Row],[Report]:[Websites]])</f>
        <v>1</v>
      </c>
      <c r="W302" s="59">
        <v>17</v>
      </c>
      <c r="X302" s="59">
        <v>2000</v>
      </c>
      <c r="Y302" s="59"/>
      <c r="Z302" s="59"/>
      <c r="AA302" s="59"/>
      <c r="AB302" s="59"/>
      <c r="AC302" s="59">
        <v>1</v>
      </c>
      <c r="AD302" s="59"/>
      <c r="AE302" s="59">
        <v>20000000</v>
      </c>
      <c r="AF302" s="59">
        <v>887</v>
      </c>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row>
    <row r="303" spans="1:71" x14ac:dyDescent="0.25">
      <c r="A303">
        <v>569</v>
      </c>
      <c r="B303" t="s">
        <v>1311</v>
      </c>
      <c r="C303" t="s">
        <v>487</v>
      </c>
      <c r="D303" t="s">
        <v>278</v>
      </c>
      <c r="E303" t="s">
        <v>279</v>
      </c>
      <c r="F303" s="10">
        <v>40814</v>
      </c>
      <c r="G303" s="10">
        <v>40815</v>
      </c>
      <c r="H303" t="s">
        <v>536</v>
      </c>
      <c r="I303" s="59">
        <v>2011</v>
      </c>
      <c r="K303" t="s">
        <v>413</v>
      </c>
      <c r="L303" t="s">
        <v>30</v>
      </c>
      <c r="M303" t="s">
        <v>30</v>
      </c>
      <c r="N303" t="s">
        <v>579</v>
      </c>
      <c r="O303" s="8" t="s">
        <v>1275</v>
      </c>
      <c r="P303">
        <v>1</v>
      </c>
      <c r="Q303">
        <v>0</v>
      </c>
      <c r="R303">
        <v>1</v>
      </c>
      <c r="S303">
        <v>0</v>
      </c>
      <c r="T303">
        <v>10</v>
      </c>
      <c r="U303">
        <f>Table4[[#This Row],[Report]]*$P$322+Table4[[#This Row],[Journals]]*$Q$322+Table4[[#This Row],[Databases]]*$R$322+Table4[[#This Row],[Websites]]*$S$322+Table4[[#This Row],[Newspaper]]*$T$322</f>
        <v>70</v>
      </c>
      <c r="V303" s="1">
        <f>SUM(Table4[[#This Row],[Report]:[Websites]])</f>
        <v>2</v>
      </c>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row>
    <row r="304" spans="1:71" x14ac:dyDescent="0.25">
      <c r="A304" s="47">
        <v>591</v>
      </c>
      <c r="B304" s="47" t="s">
        <v>1303</v>
      </c>
      <c r="C304" s="47" t="s">
        <v>430</v>
      </c>
      <c r="D304" s="47" t="s">
        <v>284</v>
      </c>
      <c r="E304" s="47" t="s">
        <v>285</v>
      </c>
      <c r="F304" s="48">
        <v>40756</v>
      </c>
      <c r="G304" s="48">
        <v>40847</v>
      </c>
      <c r="H304" s="47" t="s">
        <v>508</v>
      </c>
      <c r="I304" s="62">
        <v>2011</v>
      </c>
      <c r="J304" s="47"/>
      <c r="K304" s="47" t="s">
        <v>414</v>
      </c>
      <c r="L304" s="47" t="s">
        <v>44</v>
      </c>
      <c r="M304" s="47" t="s">
        <v>44</v>
      </c>
      <c r="N304" s="47" t="s">
        <v>579</v>
      </c>
      <c r="O304" s="28" t="s">
        <v>1053</v>
      </c>
      <c r="P304" s="47">
        <v>1</v>
      </c>
      <c r="Q304" s="47">
        <v>0</v>
      </c>
      <c r="R304" s="47">
        <v>1</v>
      </c>
      <c r="S304" s="47">
        <v>0</v>
      </c>
      <c r="T304" s="47">
        <v>17</v>
      </c>
      <c r="U304" s="47">
        <f>Table4[[#This Row],[Report]]*$P$322+Table4[[#This Row],[Journals]]*$Q$322+Table4[[#This Row],[Databases]]*$R$322+Table4[[#This Row],[Websites]]*$S$322+Table4[[#This Row],[Newspaper]]*$T$322</f>
        <v>77</v>
      </c>
      <c r="V304" s="50">
        <f>SUM(Table4[[#This Row],[Report]:[Websites]])</f>
        <v>2</v>
      </c>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59"/>
    </row>
    <row r="305" spans="1:71" x14ac:dyDescent="0.25">
      <c r="A305">
        <v>505</v>
      </c>
      <c r="B305" t="s">
        <v>1307</v>
      </c>
      <c r="C305" t="s">
        <v>487</v>
      </c>
      <c r="D305" t="s">
        <v>288</v>
      </c>
      <c r="E305" t="s">
        <v>1293</v>
      </c>
      <c r="F305" s="10">
        <v>40578</v>
      </c>
      <c r="G305" s="10">
        <v>40580</v>
      </c>
      <c r="H305" t="s">
        <v>506</v>
      </c>
      <c r="I305" s="59">
        <v>2011</v>
      </c>
      <c r="K305" t="s">
        <v>360</v>
      </c>
      <c r="L305" t="s">
        <v>30</v>
      </c>
      <c r="M305" t="s">
        <v>30</v>
      </c>
      <c r="N305" t="s">
        <v>579</v>
      </c>
      <c r="O305" s="8" t="s">
        <v>1061</v>
      </c>
      <c r="P305">
        <v>1</v>
      </c>
      <c r="Q305">
        <v>0</v>
      </c>
      <c r="R305">
        <v>2</v>
      </c>
      <c r="S305">
        <v>0</v>
      </c>
      <c r="T305">
        <v>1</v>
      </c>
      <c r="U305">
        <f>Table4[[#This Row],[Report]]*$P$322+Table4[[#This Row],[Journals]]*$Q$322+Table4[[#This Row],[Databases]]*$R$322+Table4[[#This Row],[Websites]]*$S$322+Table4[[#This Row],[Newspaper]]*$T$322</f>
        <v>81</v>
      </c>
      <c r="V305">
        <f>SUM(Table4[[#This Row],[Report]:[Websites]])</f>
        <v>3</v>
      </c>
      <c r="W305" s="59">
        <v>6000</v>
      </c>
      <c r="X305" s="59"/>
      <c r="Y305" s="59"/>
      <c r="Z305" s="59">
        <v>1</v>
      </c>
      <c r="AA305" s="59"/>
      <c r="AB305" s="59"/>
      <c r="AC305" s="67"/>
      <c r="AD305" s="59">
        <v>487615000</v>
      </c>
      <c r="AE305" s="59"/>
      <c r="AF305" s="59"/>
      <c r="AG305" s="59"/>
      <c r="AH305" s="59"/>
      <c r="AI305" s="59"/>
      <c r="AJ305" s="59"/>
      <c r="AK305" s="59"/>
      <c r="AL305" s="59"/>
      <c r="AM305" s="59"/>
      <c r="AN305" s="59"/>
      <c r="AO305" s="59"/>
      <c r="AP305" s="59"/>
      <c r="AQ305" s="59"/>
      <c r="AR305" s="59"/>
      <c r="AS305" s="59"/>
      <c r="AT305" s="59"/>
      <c r="AU305" s="59"/>
      <c r="AV305" s="59"/>
      <c r="AW305" s="59"/>
      <c r="AX305" s="59">
        <v>20</v>
      </c>
      <c r="AY305" s="59"/>
      <c r="AZ305" s="59"/>
      <c r="BA305" s="59"/>
      <c r="BB305" s="59"/>
      <c r="BC305" s="59"/>
      <c r="BD305" s="59"/>
      <c r="BE305" s="59"/>
      <c r="BF305" s="59"/>
      <c r="BG305" s="59"/>
      <c r="BH305" s="59"/>
      <c r="BI305" s="59"/>
      <c r="BJ305" s="59"/>
      <c r="BK305" s="59"/>
      <c r="BL305" s="59"/>
      <c r="BM305" s="59"/>
      <c r="BN305" s="59"/>
      <c r="BO305" s="59"/>
      <c r="BP305" s="59"/>
      <c r="BQ305" s="59"/>
      <c r="BR305" s="59"/>
      <c r="BS305" s="59"/>
    </row>
    <row r="306" spans="1:71" x14ac:dyDescent="0.25">
      <c r="A306">
        <v>594</v>
      </c>
      <c r="B306" t="s">
        <v>1307</v>
      </c>
      <c r="C306" t="s">
        <v>487</v>
      </c>
      <c r="D306" t="s">
        <v>288</v>
      </c>
      <c r="E306" t="s">
        <v>289</v>
      </c>
      <c r="F306" s="6">
        <v>40902</v>
      </c>
      <c r="G306" s="6">
        <v>40903</v>
      </c>
      <c r="H306" t="s">
        <v>505</v>
      </c>
      <c r="I306" s="59">
        <v>2011</v>
      </c>
      <c r="K306" t="s">
        <v>360</v>
      </c>
      <c r="L306" t="s">
        <v>30</v>
      </c>
      <c r="M306" t="s">
        <v>30</v>
      </c>
      <c r="N306" t="s">
        <v>579</v>
      </c>
      <c r="O306" s="8" t="s">
        <v>1072</v>
      </c>
      <c r="P306">
        <v>1</v>
      </c>
      <c r="Q306">
        <v>0</v>
      </c>
      <c r="R306">
        <v>2</v>
      </c>
      <c r="S306">
        <v>1</v>
      </c>
      <c r="T306">
        <v>1</v>
      </c>
      <c r="U306">
        <f>Table4[[#This Row],[Report]]*$P$322+Table4[[#This Row],[Journals]]*$Q$322+Table4[[#This Row],[Databases]]*$R$322+Table4[[#This Row],[Websites]]*$S$322+Table4[[#This Row],[Newspaper]]*$T$322</f>
        <v>91</v>
      </c>
      <c r="V306">
        <f>SUM(Table4[[#This Row],[Report]:[Websites]])</f>
        <v>4</v>
      </c>
      <c r="W306" s="59"/>
      <c r="X306" s="59"/>
      <c r="Y306" s="59"/>
      <c r="Z306" s="59"/>
      <c r="AA306" s="59"/>
      <c r="AB306" s="59"/>
      <c r="AC306" s="59"/>
      <c r="AD306" s="59">
        <v>728640000</v>
      </c>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row>
    <row r="307" spans="1:71" x14ac:dyDescent="0.25">
      <c r="A307">
        <v>612</v>
      </c>
      <c r="B307" t="s">
        <v>1300</v>
      </c>
      <c r="C307" t="s">
        <v>451</v>
      </c>
      <c r="D307" t="s">
        <v>292</v>
      </c>
      <c r="E307" t="s">
        <v>293</v>
      </c>
      <c r="F307" s="6">
        <v>40932</v>
      </c>
      <c r="G307" s="6">
        <v>40981</v>
      </c>
      <c r="H307" t="s">
        <v>503</v>
      </c>
      <c r="I307" s="59">
        <v>2012</v>
      </c>
      <c r="K307" t="s">
        <v>1073</v>
      </c>
      <c r="L307" t="s">
        <v>740</v>
      </c>
      <c r="M307" t="s">
        <v>36</v>
      </c>
      <c r="N307" t="s">
        <v>741</v>
      </c>
      <c r="O307" s="8" t="s">
        <v>1276</v>
      </c>
      <c r="P307">
        <v>1</v>
      </c>
      <c r="Q307">
        <v>0</v>
      </c>
      <c r="R307">
        <v>3</v>
      </c>
      <c r="S307">
        <v>0</v>
      </c>
      <c r="T307">
        <v>31</v>
      </c>
      <c r="U307">
        <f>Table4[[#This Row],[Report]]*$P$322+Table4[[#This Row],[Journals]]*$Q$322+Table4[[#This Row],[Databases]]*$R$322+Table4[[#This Row],[Websites]]*$S$322+Table4[[#This Row],[Newspaper]]*$T$322</f>
        <v>131</v>
      </c>
      <c r="V307">
        <f>SUM(Table4[[#This Row],[Report]:[Websites]])</f>
        <v>4</v>
      </c>
      <c r="W307" s="59">
        <v>20000</v>
      </c>
      <c r="X307" s="59"/>
      <c r="Y307" s="59"/>
      <c r="Z307" s="59"/>
      <c r="AA307" s="59"/>
      <c r="AB307" s="59"/>
      <c r="AC307" s="59">
        <v>3</v>
      </c>
      <c r="AD307" s="59">
        <v>131890000</v>
      </c>
      <c r="AE307" s="59">
        <v>500000000</v>
      </c>
      <c r="AF307" s="59"/>
      <c r="AG307" s="59"/>
      <c r="AH307" s="59"/>
      <c r="AI307" s="59"/>
      <c r="AJ307" s="59"/>
      <c r="AK307" s="63">
        <v>500000000</v>
      </c>
      <c r="AL307" s="59"/>
      <c r="AM307" s="59"/>
      <c r="AN307" s="59"/>
      <c r="AO307" s="59"/>
      <c r="AP307" s="59"/>
      <c r="AQ307" s="59"/>
      <c r="AR307" s="59"/>
      <c r="AS307" s="59"/>
      <c r="AT307" s="59"/>
      <c r="AU307" s="59"/>
      <c r="AV307" s="59"/>
      <c r="AW307" s="59"/>
      <c r="AX307" s="59"/>
      <c r="AY307" s="59"/>
      <c r="AZ307" s="59"/>
      <c r="BA307" s="59"/>
      <c r="BB307" s="59">
        <v>2000</v>
      </c>
      <c r="BC307" s="59"/>
      <c r="BD307" s="59">
        <v>400</v>
      </c>
      <c r="BE307" s="59"/>
      <c r="BF307" s="59"/>
      <c r="BG307" s="59"/>
      <c r="BH307" s="59"/>
      <c r="BI307" s="59"/>
      <c r="BJ307" s="59"/>
      <c r="BK307" s="59"/>
      <c r="BL307" s="59"/>
      <c r="BM307" s="59"/>
      <c r="BN307" s="59"/>
      <c r="BO307" s="59"/>
      <c r="BP307" s="59"/>
      <c r="BQ307" s="59"/>
      <c r="BR307" s="59"/>
      <c r="BS307" s="59"/>
    </row>
    <row r="308" spans="1:71" ht="15.75" thickBot="1" x14ac:dyDescent="0.3">
      <c r="A308">
        <v>615</v>
      </c>
      <c r="B308" t="s">
        <v>1307</v>
      </c>
      <c r="C308" t="s">
        <v>451</v>
      </c>
      <c r="D308" t="s">
        <v>296</v>
      </c>
      <c r="E308" t="s">
        <v>297</v>
      </c>
      <c r="F308" s="6">
        <v>40965</v>
      </c>
      <c r="G308" s="6">
        <v>40983</v>
      </c>
      <c r="H308" t="s">
        <v>503</v>
      </c>
      <c r="I308" s="59">
        <v>2012</v>
      </c>
      <c r="K308" t="s">
        <v>418</v>
      </c>
      <c r="L308" t="s">
        <v>30</v>
      </c>
      <c r="M308" t="s">
        <v>30</v>
      </c>
      <c r="N308" t="s">
        <v>579</v>
      </c>
      <c r="O308" s="8" t="s">
        <v>1277</v>
      </c>
      <c r="P308">
        <v>2</v>
      </c>
      <c r="Q308">
        <v>0</v>
      </c>
      <c r="R308">
        <v>2</v>
      </c>
      <c r="S308">
        <v>0</v>
      </c>
      <c r="T308">
        <v>0</v>
      </c>
      <c r="U308">
        <f>Table4[[#This Row],[Report]]*$P$322+Table4[[#This Row],[Journals]]*$Q$322+Table4[[#This Row],[Databases]]*$R$322+Table4[[#This Row],[Websites]]*$S$322+Table4[[#This Row],[Newspaper]]*$T$322</f>
        <v>120</v>
      </c>
      <c r="V308">
        <f>SUM(Table4[[#This Row],[Report]:[Websites]])</f>
        <v>4</v>
      </c>
      <c r="W308" s="59"/>
      <c r="X308" s="59"/>
      <c r="Y308" s="59"/>
      <c r="Z308" s="59"/>
      <c r="AA308" s="59"/>
      <c r="AB308" s="59"/>
      <c r="AC308" s="69">
        <v>1</v>
      </c>
      <c r="AD308" s="59">
        <v>108212000</v>
      </c>
      <c r="AE308" s="59"/>
      <c r="AF308" s="59">
        <v>1090</v>
      </c>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v>250</v>
      </c>
      <c r="BC308" s="59"/>
      <c r="BD308" s="59"/>
      <c r="BE308" s="59"/>
      <c r="BF308" s="59"/>
      <c r="BG308" s="59"/>
      <c r="BH308" s="59"/>
      <c r="BI308" s="59"/>
      <c r="BJ308" s="59"/>
      <c r="BK308" s="59"/>
      <c r="BL308" s="59"/>
      <c r="BM308" s="59"/>
      <c r="BN308" s="59"/>
      <c r="BO308" s="59"/>
      <c r="BP308" s="59"/>
      <c r="BQ308" s="59"/>
      <c r="BR308" s="59"/>
      <c r="BS308" s="59"/>
    </row>
    <row r="309" spans="1:71" ht="16.5" thickTop="1" thickBot="1" x14ac:dyDescent="0.3">
      <c r="A309">
        <v>2029</v>
      </c>
      <c r="B309" t="s">
        <v>1311</v>
      </c>
      <c r="C309" t="s">
        <v>451</v>
      </c>
      <c r="D309" t="s">
        <v>302</v>
      </c>
      <c r="E309" t="s">
        <v>303</v>
      </c>
      <c r="F309" s="6">
        <v>41064.65834490741</v>
      </c>
      <c r="G309" s="6">
        <v>41082.65834490741</v>
      </c>
      <c r="H309" t="s">
        <v>510</v>
      </c>
      <c r="I309" s="59">
        <v>2012</v>
      </c>
      <c r="K309" t="s">
        <v>420</v>
      </c>
      <c r="L309" t="s">
        <v>30</v>
      </c>
      <c r="M309" t="s">
        <v>30</v>
      </c>
      <c r="N309" t="s">
        <v>579</v>
      </c>
      <c r="O309" s="8" t="s">
        <v>1074</v>
      </c>
      <c r="P309">
        <v>3</v>
      </c>
      <c r="Q309">
        <v>0</v>
      </c>
      <c r="R309">
        <v>1</v>
      </c>
      <c r="S309">
        <v>0</v>
      </c>
      <c r="T309">
        <v>28</v>
      </c>
      <c r="U309">
        <f>Table4[[#This Row],[Report]]*$P$322+Table4[[#This Row],[Journals]]*$Q$322+Table4[[#This Row],[Databases]]*$R$322+Table4[[#This Row],[Websites]]*$S$322+Table4[[#This Row],[Newspaper]]*$T$322</f>
        <v>168</v>
      </c>
      <c r="V309">
        <f>SUM(Table4[[#This Row],[Report]:[Websites]])</f>
        <v>4</v>
      </c>
      <c r="W309" s="59">
        <v>27</v>
      </c>
      <c r="X309" s="59"/>
      <c r="Y309" s="59"/>
      <c r="Z309" s="59"/>
      <c r="AA309" s="59"/>
      <c r="AB309" s="59"/>
      <c r="AC309" s="71"/>
      <c r="AD309" s="59"/>
      <c r="AE309" s="59">
        <v>60000000</v>
      </c>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v>93</v>
      </c>
      <c r="BC309" s="59"/>
      <c r="BD309" s="59">
        <v>23</v>
      </c>
      <c r="BE309" s="59"/>
      <c r="BF309" s="59"/>
      <c r="BG309" s="59"/>
      <c r="BH309" s="59"/>
      <c r="BI309" s="59"/>
      <c r="BJ309" s="59"/>
      <c r="BK309" s="59"/>
      <c r="BL309" s="59"/>
      <c r="BM309" s="59"/>
      <c r="BN309" s="59"/>
      <c r="BO309" s="59"/>
      <c r="BP309" s="59"/>
      <c r="BQ309" s="59"/>
      <c r="BR309" s="59"/>
      <c r="BS309" s="59"/>
    </row>
    <row r="310" spans="1:71" ht="15.75" thickTop="1" x14ac:dyDescent="0.25">
      <c r="A310">
        <v>602</v>
      </c>
      <c r="B310" t="s">
        <v>1308</v>
      </c>
      <c r="C310" t="s">
        <v>645</v>
      </c>
      <c r="D310" s="5" t="s">
        <v>640</v>
      </c>
      <c r="E310" t="s">
        <v>641</v>
      </c>
      <c r="F310" s="6">
        <v>40907</v>
      </c>
      <c r="G310" s="6">
        <v>40912</v>
      </c>
      <c r="H310" t="s">
        <v>502</v>
      </c>
      <c r="I310" s="59">
        <v>2012</v>
      </c>
      <c r="K310" t="s">
        <v>626</v>
      </c>
      <c r="L310" t="s">
        <v>629</v>
      </c>
      <c r="M310" t="s">
        <v>45</v>
      </c>
      <c r="N310" t="s">
        <v>30</v>
      </c>
      <c r="O310" s="8" t="s">
        <v>709</v>
      </c>
      <c r="U310">
        <f>Table4[[#This Row],[Report]]*$P$322+Table4[[#This Row],[Journals]]*$Q$322+Table4[[#This Row],[Databases]]*$R$322+Table4[[#This Row],[Websites]]*$S$322+Table4[[#This Row],[Newspaper]]*$T$322</f>
        <v>0</v>
      </c>
      <c r="V310">
        <f>SUM(Table4[[#This Row],[Report]:[Websites]])</f>
        <v>0</v>
      </c>
      <c r="W310" s="59"/>
      <c r="X310" s="59"/>
      <c r="Y310" s="59"/>
      <c r="Z310" s="59">
        <v>45</v>
      </c>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row>
    <row r="311" spans="1:71" x14ac:dyDescent="0.25">
      <c r="A311">
        <v>2118</v>
      </c>
      <c r="B311" t="s">
        <v>1311</v>
      </c>
      <c r="C311" t="s">
        <v>487</v>
      </c>
      <c r="D311" t="s">
        <v>304</v>
      </c>
      <c r="E311" t="s">
        <v>305</v>
      </c>
      <c r="F311" s="3">
        <v>41067.634548611109</v>
      </c>
      <c r="G311" s="3">
        <v>41073.634548611109</v>
      </c>
      <c r="H311" t="s">
        <v>510</v>
      </c>
      <c r="I311" s="59">
        <v>2012</v>
      </c>
      <c r="K311" t="s">
        <v>419</v>
      </c>
      <c r="L311" t="s">
        <v>33</v>
      </c>
      <c r="M311" t="s">
        <v>33</v>
      </c>
      <c r="N311" t="s">
        <v>579</v>
      </c>
      <c r="O311" s="8" t="s">
        <v>1066</v>
      </c>
      <c r="P311">
        <v>1</v>
      </c>
      <c r="Q311">
        <v>0</v>
      </c>
      <c r="R311">
        <v>1</v>
      </c>
      <c r="S311">
        <v>0</v>
      </c>
      <c r="T311">
        <v>0</v>
      </c>
      <c r="U311">
        <f>Table4[[#This Row],[Report]]*$P$322+Table4[[#This Row],[Journals]]*$Q$322+Table4[[#This Row],[Databases]]*$R$322+Table4[[#This Row],[Websites]]*$S$322+Table4[[#This Row],[Newspaper]]*$T$322</f>
        <v>60</v>
      </c>
      <c r="V311">
        <f>SUM(Table4[[#This Row],[Report]:[Websites]])</f>
        <v>2</v>
      </c>
      <c r="W311" s="59"/>
      <c r="X311" s="59">
        <v>170000</v>
      </c>
      <c r="Y311" s="59"/>
      <c r="Z311" s="59"/>
      <c r="AA311" s="59"/>
      <c r="AB311" s="59"/>
      <c r="AC311" s="67">
        <v>1</v>
      </c>
      <c r="AD311" s="59"/>
      <c r="AE311" s="59"/>
      <c r="AF311" s="59">
        <v>118</v>
      </c>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row>
    <row r="312" spans="1:71" x14ac:dyDescent="0.25">
      <c r="A312">
        <v>613</v>
      </c>
      <c r="B312" t="s">
        <v>1299</v>
      </c>
      <c r="C312" t="s">
        <v>451</v>
      </c>
      <c r="D312" t="s">
        <v>294</v>
      </c>
      <c r="E312" t="s">
        <v>295</v>
      </c>
      <c r="F312" s="3">
        <v>40932</v>
      </c>
      <c r="G312" s="3">
        <v>40981</v>
      </c>
      <c r="H312" t="s">
        <v>503</v>
      </c>
      <c r="I312" s="59">
        <v>2012</v>
      </c>
      <c r="K312" t="s">
        <v>417</v>
      </c>
      <c r="L312" t="s">
        <v>44</v>
      </c>
      <c r="M312" t="s">
        <v>44</v>
      </c>
      <c r="N312" t="s">
        <v>579</v>
      </c>
      <c r="O312" s="8" t="s">
        <v>1067</v>
      </c>
      <c r="P312">
        <v>0</v>
      </c>
      <c r="Q312">
        <v>0</v>
      </c>
      <c r="R312">
        <v>3</v>
      </c>
      <c r="S312">
        <v>0</v>
      </c>
      <c r="T312">
        <v>0</v>
      </c>
      <c r="U312">
        <f>Table4[[#This Row],[Report]]*$P$322+Table4[[#This Row],[Journals]]*$Q$322+Table4[[#This Row],[Databases]]*$R$322+Table4[[#This Row],[Websites]]*$S$322+Table4[[#This Row],[Newspaper]]*$T$322</f>
        <v>60</v>
      </c>
      <c r="V312">
        <f>SUM(Table4[[#This Row],[Report]:[Websites]])</f>
        <v>3</v>
      </c>
      <c r="W312" s="59"/>
      <c r="X312" s="59"/>
      <c r="Y312" s="59"/>
      <c r="Z312" s="59"/>
      <c r="AA312" s="59"/>
      <c r="AB312" s="59"/>
      <c r="AC312" s="59">
        <v>2</v>
      </c>
      <c r="AD312" s="59">
        <v>131432000</v>
      </c>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row>
    <row r="313" spans="1:71" x14ac:dyDescent="0.25">
      <c r="A313" s="47">
        <v>3413</v>
      </c>
      <c r="B313" s="47" t="s">
        <v>1303</v>
      </c>
      <c r="C313" s="47" t="s">
        <v>430</v>
      </c>
      <c r="D313" s="47" t="s">
        <v>308</v>
      </c>
      <c r="E313" s="47" t="s">
        <v>309</v>
      </c>
      <c r="F313" s="48">
        <v>41277.576284722221</v>
      </c>
      <c r="G313" s="48">
        <v>41288.576284722221</v>
      </c>
      <c r="H313" s="47" t="s">
        <v>502</v>
      </c>
      <c r="I313" s="62">
        <v>2013</v>
      </c>
      <c r="J313" s="47"/>
      <c r="K313" s="47" t="s">
        <v>421</v>
      </c>
      <c r="L313" s="47" t="s">
        <v>40</v>
      </c>
      <c r="M313" s="47" t="s">
        <v>40</v>
      </c>
      <c r="N313" s="47" t="s">
        <v>579</v>
      </c>
      <c r="O313" s="51" t="s">
        <v>1075</v>
      </c>
      <c r="P313" s="47">
        <v>0</v>
      </c>
      <c r="Q313" s="47">
        <v>0</v>
      </c>
      <c r="R313" s="47">
        <v>3</v>
      </c>
      <c r="S313" s="47">
        <v>1</v>
      </c>
      <c r="T313" s="47">
        <v>0</v>
      </c>
      <c r="U313" s="47">
        <f>Table4[[#This Row],[Report]]*$P$322+Table4[[#This Row],[Journals]]*$Q$322+Table4[[#This Row],[Databases]]*$R$322+Table4[[#This Row],[Websites]]*$S$322+Table4[[#This Row],[Newspaper]]*$T$322</f>
        <v>70</v>
      </c>
      <c r="V313" s="47">
        <f>SUM(Table4[[#This Row],[Report]:[Websites]])</f>
        <v>4</v>
      </c>
      <c r="W313" s="62">
        <v>1000</v>
      </c>
      <c r="X313" s="62"/>
      <c r="Y313" s="62"/>
      <c r="Z313" s="62"/>
      <c r="AA313" s="62"/>
      <c r="AB313" s="62"/>
      <c r="AC313" s="62">
        <v>1</v>
      </c>
      <c r="AD313" s="62">
        <v>89000000</v>
      </c>
      <c r="AE313" s="72"/>
      <c r="AF313" s="62"/>
      <c r="AG313" s="62"/>
      <c r="AH313" s="62"/>
      <c r="AI313" s="62"/>
      <c r="AJ313" s="62"/>
      <c r="AK313" s="62"/>
      <c r="AL313" s="62"/>
      <c r="AM313" s="62"/>
      <c r="AN313" s="60"/>
      <c r="AO313" s="60"/>
      <c r="AP313" s="62"/>
      <c r="AQ313" s="62"/>
      <c r="AR313" s="62"/>
      <c r="AS313" s="62"/>
      <c r="AT313" s="62"/>
      <c r="AU313" s="62"/>
      <c r="AV313" s="62"/>
      <c r="AW313" s="62"/>
      <c r="AX313" s="62"/>
      <c r="AY313" s="62"/>
      <c r="AZ313" s="62">
        <v>212</v>
      </c>
      <c r="BA313" s="62"/>
      <c r="BB313" s="62"/>
      <c r="BC313" s="62"/>
      <c r="BD313" s="62">
        <v>203</v>
      </c>
      <c r="BE313" s="62"/>
      <c r="BF313" s="62"/>
      <c r="BG313" s="62"/>
      <c r="BH313" s="62"/>
      <c r="BI313" s="62"/>
      <c r="BJ313" s="62"/>
      <c r="BK313" s="62"/>
      <c r="BL313" s="62"/>
      <c r="BM313" s="62"/>
      <c r="BN313" s="62"/>
      <c r="BO313" s="62"/>
      <c r="BP313" s="62">
        <v>103</v>
      </c>
      <c r="BQ313" s="62"/>
      <c r="BR313" s="62"/>
      <c r="BS313" s="59"/>
    </row>
    <row r="314" spans="1:71" x14ac:dyDescent="0.25">
      <c r="A314">
        <v>3437</v>
      </c>
      <c r="B314" t="s">
        <v>1303</v>
      </c>
      <c r="C314" t="s">
        <v>430</v>
      </c>
      <c r="D314" t="s">
        <v>310</v>
      </c>
      <c r="E314" t="s">
        <v>311</v>
      </c>
      <c r="F314" s="3">
        <v>41281.611909722225</v>
      </c>
      <c r="G314" s="3">
        <v>41294.611909722225</v>
      </c>
      <c r="H314" t="s">
        <v>502</v>
      </c>
      <c r="I314" s="59">
        <v>2013</v>
      </c>
      <c r="K314" t="s">
        <v>422</v>
      </c>
      <c r="L314" t="s">
        <v>36</v>
      </c>
      <c r="M314" t="s">
        <v>36</v>
      </c>
      <c r="N314" t="s">
        <v>579</v>
      </c>
      <c r="O314" s="8" t="s">
        <v>1067</v>
      </c>
      <c r="P314">
        <v>0</v>
      </c>
      <c r="Q314">
        <v>0</v>
      </c>
      <c r="R314">
        <v>3</v>
      </c>
      <c r="S314">
        <v>0</v>
      </c>
      <c r="T314">
        <v>0</v>
      </c>
      <c r="U314">
        <f>Table4[[#This Row],[Report]]*$P$322+Table4[[#This Row],[Journals]]*$Q$322+Table4[[#This Row],[Databases]]*$R$322+Table4[[#This Row],[Websites]]*$S$322+Table4[[#This Row],[Newspaper]]*$T$322</f>
        <v>60</v>
      </c>
      <c r="V314">
        <f>SUM(Table4[[#This Row],[Report]:[Websites]])</f>
        <v>3</v>
      </c>
      <c r="W314" s="59"/>
      <c r="X314" s="59"/>
      <c r="Y314" s="59"/>
      <c r="Z314" s="59">
        <v>1</v>
      </c>
      <c r="AA314" s="59"/>
      <c r="AB314" s="59"/>
      <c r="AC314" s="59"/>
      <c r="AD314" s="59">
        <v>35000000</v>
      </c>
      <c r="AE314" s="59"/>
      <c r="AF314" s="59"/>
      <c r="AG314" s="59"/>
      <c r="AH314" s="59"/>
      <c r="AI314" s="59"/>
      <c r="AJ314" s="59"/>
      <c r="AK314" s="59"/>
      <c r="AL314" s="59"/>
      <c r="AM314" s="59"/>
      <c r="AN314" s="60"/>
      <c r="AO314" s="60"/>
      <c r="AP314" s="59"/>
      <c r="AQ314" s="59"/>
      <c r="AR314" s="59"/>
      <c r="AS314" s="59"/>
      <c r="AT314" s="59"/>
      <c r="AU314" s="59"/>
      <c r="AV314" s="59"/>
      <c r="AW314" s="59"/>
      <c r="AX314" s="59"/>
      <c r="AY314" s="59"/>
      <c r="AZ314" s="59"/>
      <c r="BA314" s="59"/>
      <c r="BB314" s="59"/>
      <c r="BC314" s="59"/>
      <c r="BD314" s="59">
        <v>51</v>
      </c>
      <c r="BE314" s="59"/>
      <c r="BF314" s="59"/>
      <c r="BG314" s="59"/>
      <c r="BH314" s="59"/>
      <c r="BI314" s="59"/>
      <c r="BJ314" s="59"/>
      <c r="BK314" s="59"/>
      <c r="BL314" s="59"/>
      <c r="BM314" s="59"/>
      <c r="BN314" s="59"/>
      <c r="BO314" s="59"/>
      <c r="BP314" s="59">
        <v>12000</v>
      </c>
      <c r="BQ314" s="59"/>
      <c r="BR314" s="59"/>
      <c r="BS314" s="59"/>
    </row>
    <row r="315" spans="1:71" x14ac:dyDescent="0.25">
      <c r="B315" t="s">
        <v>1303</v>
      </c>
      <c r="C315" t="s">
        <v>430</v>
      </c>
      <c r="F315" s="3">
        <v>41564</v>
      </c>
      <c r="G315" s="3">
        <v>41574</v>
      </c>
      <c r="H315" t="s">
        <v>508</v>
      </c>
      <c r="I315" s="59">
        <v>2013</v>
      </c>
      <c r="L315" t="s">
        <v>36</v>
      </c>
      <c r="M315" t="s">
        <v>36</v>
      </c>
      <c r="O315" s="8" t="s">
        <v>1076</v>
      </c>
      <c r="P315">
        <v>1</v>
      </c>
      <c r="Q315">
        <v>0</v>
      </c>
      <c r="R315">
        <v>2</v>
      </c>
      <c r="S315">
        <v>1</v>
      </c>
      <c r="T315">
        <v>0</v>
      </c>
      <c r="U315">
        <f>Table4[[#This Row],[Report]]*$P$322+Table4[[#This Row],[Journals]]*$Q$322+Table4[[#This Row],[Databases]]*$R$322+Table4[[#This Row],[Websites]]*$S$322+Table4[[#This Row],[Newspaper]]*$T$322</f>
        <v>90</v>
      </c>
      <c r="V315">
        <f>SUM(Table4[[#This Row],[Report]:[Websites]])</f>
        <v>4</v>
      </c>
      <c r="W315" s="59"/>
      <c r="X315" s="59"/>
      <c r="Y315" s="59"/>
      <c r="Z315" s="59"/>
      <c r="AA315" s="59"/>
      <c r="AB315" s="59"/>
      <c r="AC315" s="59">
        <v>2</v>
      </c>
      <c r="AD315" s="59">
        <v>183400000</v>
      </c>
      <c r="AE315" s="67"/>
      <c r="AF315" s="59"/>
      <c r="AG315" s="59"/>
      <c r="AH315" s="59"/>
      <c r="AI315" s="59"/>
      <c r="AJ315" s="59"/>
      <c r="AK315" s="59"/>
      <c r="AL315" s="59"/>
      <c r="AM315" s="59"/>
      <c r="AN315" s="59"/>
      <c r="AO315" s="59"/>
      <c r="AP315" s="59"/>
      <c r="AQ315" s="59"/>
      <c r="AR315" s="59"/>
      <c r="AS315" s="59"/>
      <c r="AT315" s="59"/>
      <c r="AU315" s="59"/>
      <c r="AV315" s="59"/>
      <c r="AW315" s="59"/>
      <c r="AX315" s="59">
        <v>11</v>
      </c>
      <c r="AY315" s="59"/>
      <c r="AZ315" s="59">
        <v>40</v>
      </c>
      <c r="BA315" s="59"/>
      <c r="BB315" s="59">
        <v>122</v>
      </c>
      <c r="BC315" s="59"/>
      <c r="BD315" s="59">
        <v>208</v>
      </c>
      <c r="BE315" s="59"/>
      <c r="BF315" s="59"/>
      <c r="BG315" s="59"/>
      <c r="BH315" s="59"/>
      <c r="BI315" s="59"/>
      <c r="BJ315" s="59"/>
      <c r="BK315" s="59"/>
      <c r="BL315" s="59"/>
      <c r="BM315" s="59"/>
      <c r="BN315" s="59"/>
      <c r="BO315" s="59"/>
      <c r="BP315" s="59"/>
      <c r="BQ315" s="59"/>
      <c r="BR315" s="59"/>
      <c r="BS315" s="59"/>
    </row>
    <row r="316" spans="1:71" x14ac:dyDescent="0.25">
      <c r="A316">
        <v>4212</v>
      </c>
      <c r="B316" t="s">
        <v>1308</v>
      </c>
      <c r="C316" t="s">
        <v>645</v>
      </c>
      <c r="D316" s="5" t="s">
        <v>642</v>
      </c>
      <c r="E316" t="s">
        <v>643</v>
      </c>
      <c r="F316" s="3">
        <v>41270</v>
      </c>
      <c r="G316" s="3">
        <v>41293</v>
      </c>
      <c r="H316" t="s">
        <v>502</v>
      </c>
      <c r="I316" s="59">
        <v>2013</v>
      </c>
      <c r="K316" t="s">
        <v>644</v>
      </c>
      <c r="L316" t="s">
        <v>30</v>
      </c>
      <c r="M316" t="s">
        <v>30</v>
      </c>
      <c r="O316" s="8" t="s">
        <v>1066</v>
      </c>
      <c r="U316">
        <f>Table4[[#This Row],[Report]]*$P$322+Table4[[#This Row],[Journals]]*$Q$322+Table4[[#This Row],[Databases]]*$R$322+Table4[[#This Row],[Websites]]*$S$322+Table4[[#This Row],[Newspaper]]*$T$322</f>
        <v>0</v>
      </c>
      <c r="V316">
        <f>SUM(Table4[[#This Row],[Report]:[Websites]])</f>
        <v>0</v>
      </c>
      <c r="W316" s="59"/>
      <c r="X316" s="59"/>
      <c r="Y316" s="59"/>
      <c r="Z316" s="59">
        <v>240</v>
      </c>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row>
    <row r="317" spans="1:71" s="47" customFormat="1" x14ac:dyDescent="0.25">
      <c r="A317"/>
      <c r="B317" t="s">
        <v>1305</v>
      </c>
      <c r="C317" t="s">
        <v>487</v>
      </c>
      <c r="D317"/>
      <c r="E317"/>
      <c r="F317" s="10">
        <v>41295</v>
      </c>
      <c r="G317" s="10">
        <v>41304</v>
      </c>
      <c r="H317" t="s">
        <v>502</v>
      </c>
      <c r="I317" s="59">
        <v>2013</v>
      </c>
      <c r="J317"/>
      <c r="K317" t="s">
        <v>476</v>
      </c>
      <c r="L317" t="s">
        <v>36</v>
      </c>
      <c r="M317" t="s">
        <v>36</v>
      </c>
      <c r="N317" t="s">
        <v>579</v>
      </c>
      <c r="O317" s="28" t="s">
        <v>1077</v>
      </c>
      <c r="P317">
        <v>0</v>
      </c>
      <c r="Q317">
        <v>0</v>
      </c>
      <c r="R317">
        <v>1</v>
      </c>
      <c r="S317">
        <v>0</v>
      </c>
      <c r="T317">
        <v>0</v>
      </c>
      <c r="U317">
        <f>Table4[[#This Row],[Report]]*$P$322+Table4[[#This Row],[Journals]]*$Q$322+Table4[[#This Row],[Databases]]*$R$322+Table4[[#This Row],[Websites]]*$S$322+Table4[[#This Row],[Newspaper]]*$T$322</f>
        <v>20</v>
      </c>
      <c r="V317">
        <f>SUM(Table4[[#This Row],[Report]:[Websites]])</f>
        <v>1</v>
      </c>
      <c r="W317" s="59"/>
      <c r="X317" s="59"/>
      <c r="Y317" s="59"/>
      <c r="Z317" s="59"/>
      <c r="AA317" s="59"/>
      <c r="AB317" s="59"/>
      <c r="AC317" s="59"/>
      <c r="AD317" s="59">
        <v>121300000</v>
      </c>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62"/>
    </row>
    <row r="318" spans="1:71" x14ac:dyDescent="0.25">
      <c r="B318" t="s">
        <v>1299</v>
      </c>
      <c r="C318" t="s">
        <v>487</v>
      </c>
      <c r="F318" s="3">
        <v>41301</v>
      </c>
      <c r="G318" s="3">
        <v>41305</v>
      </c>
      <c r="H318" t="s">
        <v>502</v>
      </c>
      <c r="I318" s="59">
        <v>2013</v>
      </c>
      <c r="L318" t="s">
        <v>44</v>
      </c>
      <c r="M318" t="s">
        <v>44</v>
      </c>
      <c r="N318" t="s">
        <v>579</v>
      </c>
      <c r="O318" s="28" t="s">
        <v>1077</v>
      </c>
      <c r="P318">
        <v>0</v>
      </c>
      <c r="Q318">
        <v>0</v>
      </c>
      <c r="R318">
        <v>1</v>
      </c>
      <c r="S318">
        <v>0</v>
      </c>
      <c r="T318">
        <v>0</v>
      </c>
      <c r="U318">
        <f>Table4[[#This Row],[Report]]*$P$322+Table4[[#This Row],[Journals]]*$Q$322+Table4[[#This Row],[Databases]]*$R$322+Table4[[#This Row],[Websites]]*$S$322+Table4[[#This Row],[Newspaper]]*$T$322</f>
        <v>20</v>
      </c>
      <c r="V318">
        <f>SUM(Table4[[#This Row],[Report]:[Websites]])</f>
        <v>1</v>
      </c>
      <c r="W318" s="59"/>
      <c r="X318" s="59"/>
      <c r="Y318" s="59"/>
      <c r="Z318" s="59"/>
      <c r="AA318" s="59"/>
      <c r="AB318" s="59"/>
      <c r="AC318" s="59"/>
      <c r="AD318" s="59">
        <v>977000000</v>
      </c>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row>
    <row r="319" spans="1:71" x14ac:dyDescent="0.25">
      <c r="A319">
        <v>3487</v>
      </c>
      <c r="B319" t="s">
        <v>1299</v>
      </c>
      <c r="C319" t="s">
        <v>320</v>
      </c>
      <c r="D319" t="s">
        <v>312</v>
      </c>
      <c r="E319" t="s">
        <v>313</v>
      </c>
      <c r="F319" s="3">
        <v>41295.409490740742</v>
      </c>
      <c r="G319" s="3">
        <v>41303.409490740742</v>
      </c>
      <c r="H319" t="s">
        <v>502</v>
      </c>
      <c r="I319" s="59">
        <v>2013</v>
      </c>
      <c r="K319" t="s">
        <v>423</v>
      </c>
      <c r="L319" t="s">
        <v>314</v>
      </c>
      <c r="M319" t="s">
        <v>44</v>
      </c>
      <c r="N319" t="s">
        <v>36</v>
      </c>
      <c r="O319" s="8" t="s">
        <v>1278</v>
      </c>
      <c r="P319">
        <v>1</v>
      </c>
      <c r="Q319">
        <v>0</v>
      </c>
      <c r="R319">
        <v>3</v>
      </c>
      <c r="S319">
        <v>0</v>
      </c>
      <c r="T319">
        <v>0</v>
      </c>
      <c r="U319">
        <f>Table4[[#This Row],[Report]]*$P$322+Table4[[#This Row],[Journals]]*$Q$322+Table4[[#This Row],[Databases]]*$R$322+Table4[[#This Row],[Websites]]*$S$322+Table4[[#This Row],[Newspaper]]*$T$322</f>
        <v>100</v>
      </c>
      <c r="V319">
        <f>SUM(Table4[[#This Row],[Report]:[Websites]])</f>
        <v>4</v>
      </c>
      <c r="W319" s="59">
        <v>9000</v>
      </c>
      <c r="X319" s="59"/>
      <c r="Y319" s="59"/>
      <c r="Z319" s="59"/>
      <c r="AA319" s="59"/>
      <c r="AB319" s="59"/>
      <c r="AC319" s="59">
        <v>6</v>
      </c>
      <c r="AD319" s="59">
        <v>843000000</v>
      </c>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row>
    <row r="320" spans="1:71" x14ac:dyDescent="0.25">
      <c r="G320" s="3"/>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R320" s="2"/>
    </row>
    <row r="321" spans="5:70" x14ac:dyDescent="0.25">
      <c r="F321" s="3"/>
      <c r="G321" s="3"/>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R321" s="2"/>
    </row>
    <row r="322" spans="5:70" ht="15.75" thickBot="1" x14ac:dyDescent="0.3">
      <c r="F322" s="3"/>
      <c r="G322" s="3"/>
      <c r="P322" s="41">
        <v>40</v>
      </c>
      <c r="Q322" s="41">
        <v>30</v>
      </c>
      <c r="R322" s="41">
        <v>20</v>
      </c>
      <c r="S322" s="41">
        <v>10</v>
      </c>
      <c r="T322" s="41">
        <v>1</v>
      </c>
      <c r="U322" s="41"/>
      <c r="V322" s="4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R322" s="2"/>
    </row>
    <row r="323" spans="5:70" x14ac:dyDescent="0.25">
      <c r="E323" s="27"/>
      <c r="F323" s="3"/>
      <c r="G323" s="3"/>
      <c r="P323">
        <v>1</v>
      </c>
      <c r="Q323">
        <v>49</v>
      </c>
      <c r="R323">
        <v>199</v>
      </c>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R323" s="2"/>
    </row>
    <row r="324" spans="5:70" x14ac:dyDescent="0.25">
      <c r="F324" s="3"/>
      <c r="G324" s="3"/>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R324" s="2"/>
    </row>
    <row r="325" spans="5:70" x14ac:dyDescent="0.25">
      <c r="F325" s="3"/>
      <c r="G325" s="3"/>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R325" s="2"/>
    </row>
    <row r="326" spans="5:70" x14ac:dyDescent="0.25">
      <c r="F326" s="3"/>
      <c r="G326" s="3"/>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R326" s="2"/>
    </row>
    <row r="327" spans="5:70" x14ac:dyDescent="0.25">
      <c r="F327" s="11"/>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pane xSplit="1" ySplit="1" topLeftCell="D2" activePane="bottomRight" state="frozen"/>
      <selection pane="topRight" activeCell="B1" sqref="B1"/>
      <selection pane="bottomLeft" activeCell="A2" sqref="A2"/>
      <selection pane="bottomRight" activeCell="K35" sqref="K18:K35"/>
    </sheetView>
  </sheetViews>
  <sheetFormatPr defaultRowHeight="15" x14ac:dyDescent="0.25"/>
  <cols>
    <col min="1" max="1" width="26" bestFit="1" customWidth="1"/>
    <col min="2" max="2" width="24.140625" style="16" customWidth="1"/>
    <col min="3" max="3" width="21.42578125" style="16" customWidth="1"/>
    <col min="4" max="4" width="12.42578125" customWidth="1"/>
    <col min="5" max="5" width="20.42578125" style="16" customWidth="1"/>
    <col min="6" max="6" width="37.85546875" style="16" customWidth="1"/>
    <col min="7" max="7" width="15.140625" style="16" bestFit="1" customWidth="1"/>
    <col min="11" max="11" width="34" customWidth="1"/>
    <col min="12" max="12" width="62.85546875" customWidth="1"/>
  </cols>
  <sheetData>
    <row r="1" spans="1:7" ht="15.75" thickBot="1" x14ac:dyDescent="0.3">
      <c r="B1" s="13" t="s">
        <v>832</v>
      </c>
      <c r="C1" s="21" t="s">
        <v>840</v>
      </c>
      <c r="D1" s="13" t="s">
        <v>833</v>
      </c>
      <c r="E1" s="18" t="s">
        <v>841</v>
      </c>
      <c r="F1" s="16" t="s">
        <v>895</v>
      </c>
      <c r="G1" s="16" t="s">
        <v>897</v>
      </c>
    </row>
    <row r="2" spans="1:7" ht="30.75" thickBot="1" x14ac:dyDescent="0.3">
      <c r="A2" s="13" t="s">
        <v>0</v>
      </c>
      <c r="B2" s="16" t="s">
        <v>789</v>
      </c>
      <c r="C2" s="22" t="s">
        <v>851</v>
      </c>
      <c r="E2" s="19" t="s">
        <v>852</v>
      </c>
    </row>
    <row r="3" spans="1:7" ht="60.75" thickBot="1" x14ac:dyDescent="0.3">
      <c r="A3" s="13" t="s">
        <v>1</v>
      </c>
      <c r="B3" s="16" t="s">
        <v>790</v>
      </c>
      <c r="F3" s="16" t="s">
        <v>898</v>
      </c>
    </row>
    <row r="4" spans="1:7" ht="90.75" thickBot="1" x14ac:dyDescent="0.3">
      <c r="A4" s="13" t="s">
        <v>2</v>
      </c>
      <c r="B4" s="16" t="s">
        <v>791</v>
      </c>
      <c r="E4" s="16" t="s">
        <v>899</v>
      </c>
    </row>
    <row r="5" spans="1:7" ht="105.75" thickBot="1" x14ac:dyDescent="0.3">
      <c r="A5" s="13" t="s">
        <v>3</v>
      </c>
      <c r="B5" s="16" t="s">
        <v>792</v>
      </c>
      <c r="C5" s="22" t="s">
        <v>851</v>
      </c>
      <c r="D5" s="17"/>
    </row>
    <row r="6" spans="1:7" ht="90.75" thickBot="1" x14ac:dyDescent="0.3">
      <c r="A6" s="15" t="s">
        <v>4</v>
      </c>
      <c r="B6" s="16" t="s">
        <v>793</v>
      </c>
      <c r="F6" s="16" t="s">
        <v>900</v>
      </c>
    </row>
    <row r="7" spans="1:7" ht="30.75" thickBot="1" x14ac:dyDescent="0.3">
      <c r="A7" s="15" t="s">
        <v>5</v>
      </c>
      <c r="B7" s="16" t="s">
        <v>794</v>
      </c>
    </row>
    <row r="8" spans="1:7" ht="15.75" thickBot="1" x14ac:dyDescent="0.3">
      <c r="A8" s="13" t="s">
        <v>540</v>
      </c>
      <c r="B8" s="16" t="s">
        <v>795</v>
      </c>
    </row>
    <row r="9" spans="1:7" ht="15.75" thickBot="1" x14ac:dyDescent="0.3">
      <c r="A9" s="13" t="s">
        <v>318</v>
      </c>
      <c r="B9" s="16" t="s">
        <v>796</v>
      </c>
    </row>
    <row r="10" spans="1:7" ht="75.75" thickBot="1" x14ac:dyDescent="0.3">
      <c r="A10" s="13" t="s">
        <v>600</v>
      </c>
      <c r="B10" s="16" t="s">
        <v>797</v>
      </c>
      <c r="F10" s="16" t="s">
        <v>896</v>
      </c>
    </row>
    <row r="11" spans="1:7" ht="15.75" thickBot="1" x14ac:dyDescent="0.3">
      <c r="A11" s="13" t="s">
        <v>317</v>
      </c>
      <c r="B11" s="16" t="s">
        <v>798</v>
      </c>
    </row>
    <row r="12" spans="1:7" ht="30.75" thickBot="1" x14ac:dyDescent="0.3">
      <c r="A12" s="13" t="s">
        <v>705</v>
      </c>
      <c r="B12" s="16" t="s">
        <v>799</v>
      </c>
    </row>
    <row r="13" spans="1:7" ht="45.75" thickBot="1" x14ac:dyDescent="0.3">
      <c r="A13" s="13" t="s">
        <v>706</v>
      </c>
      <c r="B13" s="16" t="s">
        <v>800</v>
      </c>
      <c r="E13" s="16" t="s">
        <v>801</v>
      </c>
      <c r="F13" s="16" t="s">
        <v>901</v>
      </c>
    </row>
    <row r="14" spans="1:7" ht="60.75" thickBot="1" x14ac:dyDescent="0.3">
      <c r="A14" s="13" t="s">
        <v>707</v>
      </c>
      <c r="B14" s="16" t="s">
        <v>802</v>
      </c>
      <c r="E14" s="16" t="s">
        <v>902</v>
      </c>
    </row>
    <row r="15" spans="1:7" ht="45.75" thickBot="1" x14ac:dyDescent="0.3">
      <c r="A15" s="13" t="s">
        <v>788</v>
      </c>
      <c r="B15" s="16" t="s">
        <v>803</v>
      </c>
    </row>
    <row r="16" spans="1:7" ht="45.75" thickBot="1" x14ac:dyDescent="0.3">
      <c r="A16" s="13" t="s">
        <v>6</v>
      </c>
      <c r="B16" s="16" t="s">
        <v>804</v>
      </c>
      <c r="D16" t="s">
        <v>834</v>
      </c>
      <c r="G16" s="16" t="s">
        <v>903</v>
      </c>
    </row>
    <row r="17" spans="1:11" ht="105.75" thickBot="1" x14ac:dyDescent="0.3">
      <c r="A17" s="13" t="s">
        <v>445</v>
      </c>
      <c r="B17" s="16" t="s">
        <v>962</v>
      </c>
      <c r="C17" s="16" t="s">
        <v>963</v>
      </c>
      <c r="D17" t="s">
        <v>834</v>
      </c>
      <c r="E17" s="16" t="s">
        <v>805</v>
      </c>
      <c r="F17" s="16" t="s">
        <v>905</v>
      </c>
      <c r="G17" s="16" t="s">
        <v>904</v>
      </c>
    </row>
    <row r="18" spans="1:11" ht="60.75" thickBot="1" x14ac:dyDescent="0.3">
      <c r="A18" s="13" t="s">
        <v>7</v>
      </c>
      <c r="B18" s="16" t="s">
        <v>807</v>
      </c>
      <c r="C18" s="16" t="s">
        <v>806</v>
      </c>
      <c r="D18" t="s">
        <v>834</v>
      </c>
      <c r="E18" s="16" t="s">
        <v>805</v>
      </c>
      <c r="F18" s="16" t="s">
        <v>906</v>
      </c>
      <c r="G18" s="16" t="s">
        <v>903</v>
      </c>
      <c r="K18" s="13" t="s">
        <v>1083</v>
      </c>
    </row>
    <row r="19" spans="1:11" ht="105.75" thickBot="1" x14ac:dyDescent="0.3">
      <c r="A19" s="13" t="s">
        <v>8</v>
      </c>
      <c r="B19" s="16" t="s">
        <v>961</v>
      </c>
      <c r="C19" s="16" t="s">
        <v>964</v>
      </c>
      <c r="D19" t="s">
        <v>834</v>
      </c>
      <c r="E19" s="16" t="s">
        <v>805</v>
      </c>
      <c r="G19" s="16" t="s">
        <v>903</v>
      </c>
      <c r="K19" s="13" t="s">
        <v>1084</v>
      </c>
    </row>
    <row r="20" spans="1:11" ht="105.75" thickBot="1" x14ac:dyDescent="0.3">
      <c r="A20" s="13" t="s">
        <v>9</v>
      </c>
      <c r="B20" s="16" t="s">
        <v>808</v>
      </c>
      <c r="C20" s="16" t="s">
        <v>806</v>
      </c>
      <c r="D20" t="s">
        <v>834</v>
      </c>
      <c r="E20" s="16" t="s">
        <v>809</v>
      </c>
      <c r="F20" s="16" t="s">
        <v>995</v>
      </c>
      <c r="G20" s="16" t="s">
        <v>903</v>
      </c>
      <c r="K20" s="13" t="s">
        <v>1085</v>
      </c>
    </row>
    <row r="21" spans="1:11" ht="135.75" thickBot="1" x14ac:dyDescent="0.3">
      <c r="A21" s="14" t="s">
        <v>10</v>
      </c>
      <c r="B21" s="16" t="s">
        <v>810</v>
      </c>
      <c r="C21" s="16" t="s">
        <v>853</v>
      </c>
      <c r="D21" t="s">
        <v>835</v>
      </c>
      <c r="K21" s="13" t="s">
        <v>1086</v>
      </c>
    </row>
    <row r="22" spans="1:11" ht="45.75" thickBot="1" x14ac:dyDescent="0.3">
      <c r="A22" s="14" t="s">
        <v>319</v>
      </c>
      <c r="B22" s="16" t="s">
        <v>811</v>
      </c>
      <c r="C22" s="16" t="s">
        <v>812</v>
      </c>
      <c r="D22" t="s">
        <v>835</v>
      </c>
      <c r="E22" s="19" t="s">
        <v>854</v>
      </c>
      <c r="G22" s="16" t="s">
        <v>907</v>
      </c>
      <c r="K22" s="13" t="s">
        <v>1087</v>
      </c>
    </row>
    <row r="23" spans="1:11" ht="105.75" thickBot="1" x14ac:dyDescent="0.3">
      <c r="A23" s="14" t="s">
        <v>495</v>
      </c>
      <c r="B23" s="16" t="s">
        <v>813</v>
      </c>
      <c r="C23" s="16" t="s">
        <v>855</v>
      </c>
      <c r="D23" t="s">
        <v>835</v>
      </c>
      <c r="K23" s="13" t="s">
        <v>1088</v>
      </c>
    </row>
    <row r="24" spans="1:11" ht="45.75" thickBot="1" x14ac:dyDescent="0.3">
      <c r="A24" s="13" t="s">
        <v>524</v>
      </c>
      <c r="B24" s="16" t="s">
        <v>815</v>
      </c>
      <c r="C24" s="16" t="s">
        <v>814</v>
      </c>
      <c r="D24" s="17" t="s">
        <v>856</v>
      </c>
      <c r="K24" s="13" t="s">
        <v>1089</v>
      </c>
    </row>
    <row r="25" spans="1:11" ht="15.75" thickBot="1" x14ac:dyDescent="0.3">
      <c r="A25" s="13" t="s">
        <v>11</v>
      </c>
      <c r="B25" s="73" t="s">
        <v>816</v>
      </c>
      <c r="C25" s="73"/>
      <c r="D25" s="17" t="s">
        <v>842</v>
      </c>
      <c r="E25" s="20"/>
      <c r="K25" s="13" t="s">
        <v>1090</v>
      </c>
    </row>
    <row r="26" spans="1:11" ht="15.75" thickBot="1" x14ac:dyDescent="0.3">
      <c r="A26" s="13" t="s">
        <v>12</v>
      </c>
      <c r="B26" s="73"/>
      <c r="C26" s="73"/>
      <c r="D26" s="17" t="s">
        <v>842</v>
      </c>
      <c r="E26" s="20"/>
      <c r="K26" s="13" t="s">
        <v>1091</v>
      </c>
    </row>
    <row r="27" spans="1:11" ht="15.75" thickBot="1" x14ac:dyDescent="0.3">
      <c r="A27" s="13" t="s">
        <v>13</v>
      </c>
      <c r="B27" s="73"/>
      <c r="C27" s="73"/>
      <c r="D27" t="s">
        <v>843</v>
      </c>
      <c r="E27" s="19" t="s">
        <v>857</v>
      </c>
      <c r="K27" s="13" t="s">
        <v>1092</v>
      </c>
    </row>
    <row r="28" spans="1:11" ht="15.75" thickBot="1" x14ac:dyDescent="0.3">
      <c r="A28" s="13" t="s">
        <v>14</v>
      </c>
      <c r="B28" s="73"/>
      <c r="C28" s="73"/>
      <c r="D28" t="s">
        <v>843</v>
      </c>
      <c r="E28" s="19" t="s">
        <v>857</v>
      </c>
      <c r="K28" s="13" t="s">
        <v>1093</v>
      </c>
    </row>
    <row r="29" spans="1:11" ht="30.75" thickBot="1" x14ac:dyDescent="0.3">
      <c r="A29" s="13" t="s">
        <v>15</v>
      </c>
      <c r="B29" s="73"/>
      <c r="C29" s="73"/>
      <c r="D29" t="s">
        <v>844</v>
      </c>
      <c r="E29" s="19" t="s">
        <v>858</v>
      </c>
      <c r="K29" s="13" t="s">
        <v>1094</v>
      </c>
    </row>
    <row r="30" spans="1:11" ht="30.75" thickBot="1" x14ac:dyDescent="0.3">
      <c r="A30" s="13" t="s">
        <v>16</v>
      </c>
      <c r="B30" s="73"/>
      <c r="C30" s="73"/>
      <c r="D30" t="s">
        <v>844</v>
      </c>
      <c r="E30" s="19" t="s">
        <v>858</v>
      </c>
      <c r="K30" s="30" t="s">
        <v>1133</v>
      </c>
    </row>
    <row r="31" spans="1:11" ht="15.75" thickBot="1" x14ac:dyDescent="0.3">
      <c r="A31" s="13" t="s">
        <v>17</v>
      </c>
      <c r="B31" s="73"/>
      <c r="C31" s="73"/>
      <c r="D31" t="s">
        <v>845</v>
      </c>
      <c r="K31" s="32" t="s">
        <v>1134</v>
      </c>
    </row>
    <row r="32" spans="1:11" ht="15.75" thickBot="1" x14ac:dyDescent="0.3">
      <c r="A32" s="13" t="s">
        <v>18</v>
      </c>
      <c r="B32" s="73"/>
      <c r="C32" s="73"/>
      <c r="D32" t="s">
        <v>845</v>
      </c>
      <c r="K32" s="31" t="s">
        <v>1135</v>
      </c>
    </row>
    <row r="33" spans="1:11" ht="30.75" thickBot="1" x14ac:dyDescent="0.3">
      <c r="A33" s="13" t="s">
        <v>19</v>
      </c>
      <c r="B33" s="73"/>
      <c r="C33" s="73"/>
      <c r="D33" s="17" t="s">
        <v>846</v>
      </c>
      <c r="E33" s="19" t="s">
        <v>859</v>
      </c>
      <c r="K33" s="31" t="s">
        <v>1136</v>
      </c>
    </row>
    <row r="34" spans="1:11" ht="30.75" thickBot="1" x14ac:dyDescent="0.3">
      <c r="A34" s="13" t="s">
        <v>20</v>
      </c>
      <c r="B34" s="73"/>
      <c r="C34" s="73"/>
      <c r="D34" s="17" t="s">
        <v>846</v>
      </c>
      <c r="E34" s="19" t="s">
        <v>859</v>
      </c>
      <c r="K34" s="33" t="s">
        <v>1137</v>
      </c>
    </row>
    <row r="35" spans="1:11" ht="30.75" thickBot="1" x14ac:dyDescent="0.3">
      <c r="A35" s="13" t="s">
        <v>21</v>
      </c>
      <c r="B35" s="73"/>
      <c r="C35" s="73"/>
      <c r="D35" t="s">
        <v>847</v>
      </c>
      <c r="E35" s="19" t="s">
        <v>860</v>
      </c>
      <c r="K35" s="31" t="s">
        <v>1138</v>
      </c>
    </row>
    <row r="36" spans="1:11" ht="30.75" thickBot="1" x14ac:dyDescent="0.3">
      <c r="A36" s="13" t="s">
        <v>22</v>
      </c>
      <c r="B36" s="73"/>
      <c r="C36" s="73"/>
      <c r="D36" t="s">
        <v>847</v>
      </c>
      <c r="E36" s="19" t="s">
        <v>860</v>
      </c>
    </row>
    <row r="37" spans="1:11" ht="30.75" thickBot="1" x14ac:dyDescent="0.3">
      <c r="A37" s="13" t="s">
        <v>23</v>
      </c>
      <c r="B37" s="73"/>
      <c r="C37" s="73"/>
      <c r="D37" t="s">
        <v>848</v>
      </c>
      <c r="E37" s="19" t="s">
        <v>861</v>
      </c>
    </row>
    <row r="38" spans="1:11" ht="30.75" thickBot="1" x14ac:dyDescent="0.3">
      <c r="A38" s="13" t="s">
        <v>24</v>
      </c>
      <c r="B38" s="73"/>
      <c r="C38" s="73"/>
      <c r="D38" t="s">
        <v>848</v>
      </c>
      <c r="E38" s="19" t="s">
        <v>861</v>
      </c>
    </row>
    <row r="39" spans="1:11" ht="30.75" thickBot="1" x14ac:dyDescent="0.3">
      <c r="A39" s="13" t="s">
        <v>25</v>
      </c>
      <c r="B39" s="73"/>
      <c r="C39" s="73"/>
      <c r="D39" t="s">
        <v>849</v>
      </c>
      <c r="E39" s="19" t="s">
        <v>862</v>
      </c>
    </row>
    <row r="40" spans="1:11" ht="30.75" thickBot="1" x14ac:dyDescent="0.3">
      <c r="A40" s="13" t="s">
        <v>26</v>
      </c>
      <c r="B40" s="73"/>
      <c r="C40" s="73"/>
      <c r="D40" t="s">
        <v>849</v>
      </c>
      <c r="E40" s="19" t="s">
        <v>862</v>
      </c>
    </row>
    <row r="41" spans="1:11" ht="30.75" thickBot="1" x14ac:dyDescent="0.3">
      <c r="A41" s="13" t="s">
        <v>27</v>
      </c>
      <c r="B41" s="16" t="s">
        <v>817</v>
      </c>
      <c r="D41" s="17" t="s">
        <v>836</v>
      </c>
    </row>
    <row r="42" spans="1:11" ht="30.75" thickBot="1" x14ac:dyDescent="0.3">
      <c r="A42" s="13" t="s">
        <v>28</v>
      </c>
      <c r="B42" s="16" t="s">
        <v>818</v>
      </c>
      <c r="C42" s="16" t="s">
        <v>819</v>
      </c>
      <c r="D42" t="s">
        <v>837</v>
      </c>
    </row>
    <row r="43" spans="1:11" ht="30.75" thickBot="1" x14ac:dyDescent="0.3">
      <c r="A43" s="13" t="s">
        <v>526</v>
      </c>
      <c r="B43" s="16" t="s">
        <v>817</v>
      </c>
      <c r="D43" s="17" t="s">
        <v>838</v>
      </c>
    </row>
    <row r="44" spans="1:11" ht="30.75" thickBot="1" x14ac:dyDescent="0.3">
      <c r="A44" s="13" t="s">
        <v>525</v>
      </c>
      <c r="B44" s="16" t="s">
        <v>820</v>
      </c>
      <c r="D44" s="17" t="s">
        <v>839</v>
      </c>
    </row>
    <row r="45" spans="1:11" ht="30.75" thickBot="1" x14ac:dyDescent="0.3">
      <c r="A45" s="13" t="s">
        <v>528</v>
      </c>
      <c r="B45" s="16" t="s">
        <v>817</v>
      </c>
      <c r="D45" s="17" t="s">
        <v>850</v>
      </c>
    </row>
    <row r="46" spans="1:11" ht="45.75" thickBot="1" x14ac:dyDescent="0.3">
      <c r="A46" s="13" t="s">
        <v>619</v>
      </c>
      <c r="B46" s="16" t="s">
        <v>821</v>
      </c>
      <c r="C46" s="16" t="s">
        <v>823</v>
      </c>
      <c r="D46" s="4" t="s">
        <v>834</v>
      </c>
    </row>
    <row r="47" spans="1:11" ht="45.75" thickBot="1" x14ac:dyDescent="0.3">
      <c r="A47" s="13" t="s">
        <v>620</v>
      </c>
      <c r="B47" s="16" t="s">
        <v>822</v>
      </c>
      <c r="C47" s="16" t="s">
        <v>823</v>
      </c>
      <c r="D47" s="4" t="s">
        <v>834</v>
      </c>
    </row>
    <row r="48" spans="1:11" ht="60.75" thickBot="1" x14ac:dyDescent="0.3">
      <c r="A48" s="13" t="s">
        <v>666</v>
      </c>
      <c r="B48" s="16" t="s">
        <v>828</v>
      </c>
      <c r="C48" s="16" t="s">
        <v>824</v>
      </c>
      <c r="D48" s="4" t="s">
        <v>834</v>
      </c>
      <c r="E48" s="16" t="s">
        <v>827</v>
      </c>
    </row>
    <row r="49" spans="1:5" ht="60.75" thickBot="1" x14ac:dyDescent="0.3">
      <c r="A49" s="13" t="s">
        <v>667</v>
      </c>
      <c r="B49" s="16" t="s">
        <v>829</v>
      </c>
      <c r="C49" s="16" t="s">
        <v>825</v>
      </c>
      <c r="D49" s="4" t="s">
        <v>834</v>
      </c>
      <c r="E49" s="16" t="s">
        <v>827</v>
      </c>
    </row>
    <row r="50" spans="1:5" ht="60.75" thickBot="1" x14ac:dyDescent="0.3">
      <c r="A50" s="13" t="s">
        <v>668</v>
      </c>
      <c r="B50" s="16" t="s">
        <v>830</v>
      </c>
      <c r="C50" s="16" t="s">
        <v>826</v>
      </c>
      <c r="D50" s="4" t="s">
        <v>834</v>
      </c>
      <c r="E50" s="16" t="s">
        <v>827</v>
      </c>
    </row>
    <row r="51" spans="1:5" ht="30.75" thickBot="1" x14ac:dyDescent="0.3">
      <c r="A51" s="13" t="s">
        <v>29</v>
      </c>
      <c r="B51" s="16" t="s">
        <v>831</v>
      </c>
      <c r="D51" s="4"/>
    </row>
  </sheetData>
  <mergeCells count="1">
    <mergeCell ref="B25:C40"/>
  </mergeCells>
  <hyperlinks>
    <hyperlink ref="C2" r:id="rId1"/>
    <hyperlink ref="C5"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7" workbookViewId="0">
      <selection sqref="A1:D28"/>
    </sheetView>
  </sheetViews>
  <sheetFormatPr defaultRowHeight="15" x14ac:dyDescent="0.25"/>
  <cols>
    <col min="1" max="1" width="34.7109375" customWidth="1"/>
    <col min="2" max="2" width="12" customWidth="1"/>
  </cols>
  <sheetData>
    <row r="1" spans="1:4" ht="15.75" thickBot="1" x14ac:dyDescent="0.3">
      <c r="A1" t="s">
        <v>1145</v>
      </c>
      <c r="B1" t="s">
        <v>1144</v>
      </c>
      <c r="C1" t="s">
        <v>833</v>
      </c>
      <c r="D1" t="s">
        <v>1146</v>
      </c>
    </row>
    <row r="2" spans="1:4" ht="15.75" thickBot="1" x14ac:dyDescent="0.3">
      <c r="A2" s="13" t="s">
        <v>1096</v>
      </c>
    </row>
    <row r="3" spans="1:4" ht="15.75" thickBot="1" x14ac:dyDescent="0.3">
      <c r="A3" s="13" t="s">
        <v>1097</v>
      </c>
    </row>
    <row r="4" spans="1:4" ht="15.75" thickBot="1" x14ac:dyDescent="0.3">
      <c r="A4" s="13" t="s">
        <v>9</v>
      </c>
    </row>
    <row r="5" spans="1:4" ht="15.75" thickBot="1" x14ac:dyDescent="0.3"/>
    <row r="6" spans="1:4" ht="15.75" thickBot="1" x14ac:dyDescent="0.3">
      <c r="A6" s="13" t="s">
        <v>1083</v>
      </c>
    </row>
    <row r="7" spans="1:4" ht="15.75" thickBot="1" x14ac:dyDescent="0.3">
      <c r="A7" s="13" t="s">
        <v>1084</v>
      </c>
    </row>
    <row r="8" spans="1:4" ht="15.75" thickBot="1" x14ac:dyDescent="0.3">
      <c r="A8" s="13" t="s">
        <v>1085</v>
      </c>
    </row>
    <row r="9" spans="1:4" ht="15.75" thickBot="1" x14ac:dyDescent="0.3">
      <c r="A9" s="13" t="s">
        <v>1086</v>
      </c>
    </row>
    <row r="10" spans="1:4" ht="15.75" thickBot="1" x14ac:dyDescent="0.3">
      <c r="A10" s="13" t="s">
        <v>1139</v>
      </c>
    </row>
    <row r="11" spans="1:4" ht="15.75" thickBot="1" x14ac:dyDescent="0.3">
      <c r="A11" s="13" t="s">
        <v>1141</v>
      </c>
    </row>
    <row r="12" spans="1:4" ht="15.75" thickBot="1" x14ac:dyDescent="0.3">
      <c r="A12" s="13" t="s">
        <v>1140</v>
      </c>
    </row>
    <row r="13" spans="1:4" ht="15.75" thickBot="1" x14ac:dyDescent="0.3">
      <c r="A13" s="13" t="s">
        <v>1143</v>
      </c>
    </row>
    <row r="14" spans="1:4" ht="15.75" thickBot="1" x14ac:dyDescent="0.3">
      <c r="A14" s="13" t="s">
        <v>1087</v>
      </c>
    </row>
    <row r="15" spans="1:4" ht="15.75" thickBot="1" x14ac:dyDescent="0.3">
      <c r="A15" s="13" t="s">
        <v>1088</v>
      </c>
    </row>
    <row r="16" spans="1:4" ht="15.75" thickBot="1" x14ac:dyDescent="0.3">
      <c r="A16" s="13" t="s">
        <v>1089</v>
      </c>
    </row>
    <row r="17" spans="1:1" ht="15.75" thickBot="1" x14ac:dyDescent="0.3">
      <c r="A17" s="13" t="s">
        <v>1090</v>
      </c>
    </row>
    <row r="18" spans="1:1" ht="15.75" thickBot="1" x14ac:dyDescent="0.3">
      <c r="A18" s="13" t="s">
        <v>1091</v>
      </c>
    </row>
    <row r="19" spans="1:1" ht="15.75" thickBot="1" x14ac:dyDescent="0.3">
      <c r="A19" s="13" t="s">
        <v>1092</v>
      </c>
    </row>
    <row r="20" spans="1:1" ht="15.75" thickBot="1" x14ac:dyDescent="0.3">
      <c r="A20" s="13" t="s">
        <v>1093</v>
      </c>
    </row>
    <row r="21" spans="1:1" ht="15.75" thickBot="1" x14ac:dyDescent="0.3">
      <c r="A21" s="13" t="s">
        <v>1094</v>
      </c>
    </row>
    <row r="22" spans="1:1" ht="15.75" thickBot="1" x14ac:dyDescent="0.3">
      <c r="A22" s="30" t="s">
        <v>1133</v>
      </c>
    </row>
    <row r="23" spans="1:1" ht="15.75" thickBot="1" x14ac:dyDescent="0.3">
      <c r="A23" s="32" t="s">
        <v>1134</v>
      </c>
    </row>
    <row r="24" spans="1:1" ht="15.75" thickBot="1" x14ac:dyDescent="0.3">
      <c r="A24" s="31" t="s">
        <v>1135</v>
      </c>
    </row>
    <row r="25" spans="1:1" ht="15.75" thickBot="1" x14ac:dyDescent="0.3">
      <c r="A25" s="31" t="s">
        <v>1136</v>
      </c>
    </row>
    <row r="26" spans="1:1" ht="15.75" thickBot="1" x14ac:dyDescent="0.3">
      <c r="A26" s="33" t="s">
        <v>1137</v>
      </c>
    </row>
    <row r="27" spans="1:1" ht="15.75" thickBot="1" x14ac:dyDescent="0.3">
      <c r="A27" s="31" t="s">
        <v>1138</v>
      </c>
    </row>
    <row r="28" spans="1:1" x14ac:dyDescent="0.25">
      <c r="A28" s="29" t="s">
        <v>1142</v>
      </c>
    </row>
    <row r="30" spans="1:1" x14ac:dyDescent="0.25">
      <c r="A30" s="29" t="s">
        <v>1147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Data</vt:lpstr>
      <vt:lpstr>Index</vt:lpstr>
      <vt:lpstr>Data dictionary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User</cp:lastModifiedBy>
  <cp:lastPrinted>2013-11-29T00:50:10Z</cp:lastPrinted>
  <dcterms:created xsi:type="dcterms:W3CDTF">2013-09-28T01:03:11Z</dcterms:created>
  <dcterms:modified xsi:type="dcterms:W3CDTF">2014-09-03T12:15:39Z</dcterms:modified>
</cp:coreProperties>
</file>