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80" yWindow="-15" windowWidth="19125" windowHeight="11760" tabRatio="859" firstSheet="5" activeTab="7"/>
    <workbookView xWindow="-15" yWindow="-15" windowWidth="19095" windowHeight="11775"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_GARANTIA_EXTENDIDA">Captura!$D$18:$D$19,Captura!$D$35</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de_Interés" localSheetId="7">TASA!$I$12</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ITA_EXTENDIDA">Captura!$B$19:$D$19,Captura!$B$35:$D$35</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B8" i="8"/>
  <c r="I10" s="1"/>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Q9" s="1"/>
  <c r="B6" i="8" s="1"/>
  <c r="H7" s="1"/>
  <c r="F131" i="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C9" l="1"/>
  <c r="F38" s="1"/>
  <c r="F59" i="3"/>
  <c r="Q44" i="1"/>
  <c r="B8" i="94"/>
  <c r="B6" i="95" s="1"/>
  <c r="F6" i="1"/>
  <c r="C7"/>
  <c r="F109" s="1"/>
  <c r="C13"/>
  <c r="F55" s="1"/>
  <c r="F56" s="1"/>
  <c r="P44"/>
  <c r="AB20"/>
  <c r="F57" i="3"/>
  <c r="G57" s="1"/>
  <c r="E5" i="5"/>
  <c r="Y112" i="1"/>
  <c r="F60"/>
  <c r="F151"/>
  <c r="F124"/>
  <c r="F125"/>
  <c r="F52" i="7"/>
  <c r="G89" i="1"/>
  <c r="F22" i="7"/>
  <c r="G92" i="1"/>
  <c r="E70" i="7"/>
  <c r="G94" i="1"/>
  <c r="G26"/>
  <c r="G25" s="1"/>
  <c r="H26"/>
  <c r="H25" s="1"/>
  <c r="R36"/>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B7" i="94" l="1"/>
  <c r="B5" i="95" s="1"/>
  <c r="J8" s="1"/>
  <c r="F37" i="1"/>
  <c r="F35"/>
  <c r="F36"/>
  <c r="B36" s="1"/>
  <c r="F34"/>
  <c r="G41"/>
  <c r="H41"/>
  <c r="R44"/>
  <c r="R47" s="1"/>
  <c r="R50" s="1"/>
  <c r="C3" i="27" s="1"/>
  <c r="G167" i="1"/>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39" s="1" a="1"/>
  <c r="AB39" s="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F9"/>
  <c r="B39"/>
  <c r="B42" s="1"/>
  <c r="C2" i="27"/>
  <c r="E6" i="5"/>
  <c r="B7"/>
  <c r="Y114" i="1" s="1"/>
  <c r="B33" i="80"/>
  <c r="B33" i="82"/>
  <c r="B33" i="81"/>
  <c r="B7" i="8" l="1"/>
  <c r="I7" s="1"/>
  <c r="I9" s="1"/>
  <c r="I12" s="1"/>
  <c r="L6"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12" i="94" l="1"/>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F148" i="1" l="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0"/>
  <c r="B30" i="81"/>
  <c r="B30" i="82"/>
  <c r="H123"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L74" i="85"/>
  <c r="G75" i="28" s="1"/>
  <c r="D75"/>
  <c r="N74" i="85"/>
  <c r="O75" i="83" l="1"/>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L84" i="85"/>
  <c r="G85" i="28" s="1"/>
  <c r="D85"/>
  <c r="N84" i="85"/>
  <c r="O85" i="83" l="1"/>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<sst xmlns="http://schemas.openxmlformats.org/spreadsheetml/2006/main" count="17935" uniqueCount="11067">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</sst>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2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55" fillId="12" borderId="20" xfId="0" applyFont="1" applyFill="1" applyBorder="1" applyAlignment="1" applyProtection="1">
      <alignment horizontal="left" vertical="center"/>
      <protection locked="0"/>
    </xf>
    <xf numFmtId="166" fontId="55" fillId="12" borderId="20" xfId="0" applyNumberFormat="1" applyFont="1" applyFill="1" applyBorder="1" applyAlignment="1" applyProtection="1">
      <alignment horizontal="left"/>
      <protection locked="0"/>
    </xf>
    <xf numFmtId="10" fontId="55" fillId="12" borderId="20" xfId="0" applyNumberFormat="1" applyFont="1" applyFill="1" applyBorder="1" applyAlignment="1" applyProtection="1">
      <alignment horizontal="left" vertical="center" shrinkToFit="1"/>
      <protection locked="0"/>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53" fillId="12" borderId="0" xfId="0" applyFont="1" applyFill="1" applyBorder="1" applyAlignment="1" applyProtection="1">
      <alignment horizontal="right" vertical="center" indent="1"/>
      <protection hidden="1"/>
    </xf>
    <xf numFmtId="0" fontId="23" fillId="12" borderId="19"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election activeCell="N12" sqref="N12"/>
    </sheetView>
    <sheetView workbookViewId="1"/>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5634</v>
      </c>
      <c r="C2" s="781"/>
      <c r="D2" s="781"/>
      <c r="E2" s="781"/>
      <c r="F2" s="781"/>
      <c r="G2" s="781"/>
      <c r="H2" s="781"/>
      <c r="I2" s="781"/>
      <c r="J2" s="782" t="s">
        <v>5635</v>
      </c>
      <c r="K2" s="783" t="s">
        <v>5636</v>
      </c>
      <c r="L2" s="784" t="s">
        <v>11047</v>
      </c>
      <c r="M2" s="785"/>
    </row>
    <row r="4" spans="1:13">
      <c r="B4" s="786">
        <v>2</v>
      </c>
      <c r="C4" s="787">
        <v>0</v>
      </c>
      <c r="D4" s="788" t="s">
        <v>5637</v>
      </c>
      <c r="E4" s="789"/>
      <c r="F4" s="789"/>
      <c r="G4" s="789"/>
      <c r="H4" s="789"/>
      <c r="I4" s="789"/>
      <c r="J4" s="789"/>
      <c r="K4" s="790"/>
      <c r="M4" s="778"/>
    </row>
    <row r="5" spans="1:13" ht="17.25" customHeight="1">
      <c r="A5" s="778"/>
      <c r="B5" s="791" t="s">
        <v>3362</v>
      </c>
      <c r="C5" s="887"/>
      <c r="D5" s="924"/>
      <c r="E5" s="925"/>
      <c r="F5" s="925"/>
      <c r="G5" s="925"/>
      <c r="H5" s="925"/>
      <c r="I5" s="925"/>
      <c r="J5" s="925"/>
      <c r="K5" s="926"/>
      <c r="M5" s="778"/>
    </row>
    <row r="6" spans="1:13" ht="17.25" customHeight="1">
      <c r="B6" s="791" t="s">
        <v>3361</v>
      </c>
      <c r="C6" s="887"/>
      <c r="M6" s="778"/>
    </row>
    <row r="7" spans="1:13" ht="17.25" customHeight="1">
      <c r="B7" s="791"/>
      <c r="C7" s="887"/>
      <c r="D7" s="792"/>
      <c r="E7" s="792"/>
      <c r="F7" s="793" t="s">
        <v>5638</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5639</v>
      </c>
      <c r="G10" s="798"/>
      <c r="H10" s="798"/>
      <c r="I10" s="798"/>
      <c r="J10" s="798"/>
      <c r="K10" s="798"/>
    </row>
    <row r="11" spans="1:13" ht="17.25" customHeight="1">
      <c r="B11" s="799"/>
      <c r="D11" s="796"/>
      <c r="E11" s="796"/>
      <c r="F11" s="796"/>
      <c r="G11" s="798"/>
      <c r="H11" s="798"/>
      <c r="I11" s="798"/>
      <c r="J11" s="800" t="s">
        <v>5640</v>
      </c>
      <c r="K11" s="891" t="s">
        <v>11045</v>
      </c>
      <c r="L11" s="887"/>
    </row>
    <row r="12" spans="1:13" ht="17.25" customHeight="1">
      <c r="B12" s="799"/>
    </row>
    <row r="13" spans="1:13" ht="17.25" customHeight="1">
      <c r="B13" s="799"/>
      <c r="D13" s="801"/>
      <c r="E13" s="801"/>
      <c r="F13" s="802" t="s">
        <v>5641</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5642</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5643</v>
      </c>
      <c r="J19" s="811"/>
      <c r="K19" s="812"/>
    </row>
    <row r="20" spans="2:11" ht="17.25" customHeight="1">
      <c r="B20" s="799"/>
      <c r="D20" s="806" t="b">
        <v>0</v>
      </c>
      <c r="E20" s="806" t="s">
        <v>4974</v>
      </c>
      <c r="F20" s="806"/>
      <c r="G20" s="927" t="s">
        <v>5130</v>
      </c>
      <c r="H20" s="928"/>
      <c r="I20" s="928"/>
      <c r="J20" s="928"/>
      <c r="K20" s="929"/>
    </row>
    <row r="21" spans="2:11" ht="17.25" customHeight="1">
      <c r="B21" s="799"/>
      <c r="D21" s="806" t="b">
        <v>0</v>
      </c>
      <c r="E21" s="806" t="s">
        <v>5644</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5645</v>
      </c>
    </row>
    <row r="28" spans="2:11">
      <c r="B28" s="780" t="s">
        <v>5646</v>
      </c>
      <c r="C28" s="781"/>
      <c r="D28" s="781"/>
      <c r="E28" s="781"/>
      <c r="F28" s="781"/>
      <c r="G28" s="781"/>
      <c r="H28" s="781"/>
      <c r="I28" s="781"/>
      <c r="J28" s="781"/>
      <c r="K28" s="781"/>
    </row>
    <row r="30" spans="2:11" ht="19.5" customHeight="1">
      <c r="B30" s="816"/>
      <c r="C30" s="792"/>
      <c r="D30" s="817" t="s">
        <v>5647</v>
      </c>
      <c r="E30" s="792"/>
      <c r="F30" s="792"/>
      <c r="G30" s="792"/>
      <c r="H30" s="792"/>
      <c r="I30" s="792"/>
      <c r="J30" s="792"/>
      <c r="K30" s="792"/>
    </row>
    <row r="32" spans="2:11" ht="19.5" customHeight="1">
      <c r="B32" s="801"/>
      <c r="C32" s="801"/>
      <c r="D32" s="818" t="s">
        <v>5648</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5" sqref="C5"/>
    </sheetView>
    <sheetView workbookViewId="1"/>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5620</v>
      </c>
      <c r="C2" s="296"/>
    </row>
    <row r="4" spans="2:3">
      <c r="B4" s="772" t="s">
        <v>5621</v>
      </c>
      <c r="C4" s="773" t="b">
        <v>1</v>
      </c>
    </row>
    <row r="5" spans="2:3">
      <c r="B5" s="774" t="s">
        <v>2139</v>
      </c>
      <c r="C5" s="773" t="s">
        <v>4976</v>
      </c>
    </row>
    <row r="6" spans="2:3">
      <c r="B6" s="774" t="s">
        <v>5622</v>
      </c>
      <c r="C6" s="775" t="s">
        <v>5623</v>
      </c>
    </row>
    <row r="8" spans="2:3">
      <c r="B8" s="309" t="s">
        <v>5624</v>
      </c>
      <c r="C8" s="296"/>
    </row>
    <row r="10" spans="2:3">
      <c r="B10" s="776" t="s">
        <v>506</v>
      </c>
      <c r="C10" s="777" t="s">
        <v>506</v>
      </c>
    </row>
    <row r="11" spans="2:3" ht="45" customHeight="1">
      <c r="B11" s="930" t="s">
        <v>506</v>
      </c>
      <c r="C11" s="931"/>
    </row>
    <row r="13" spans="2:3">
      <c r="B13" s="309" t="s">
        <v>5625</v>
      </c>
      <c r="C13" s="296"/>
    </row>
    <row r="14" spans="2:3">
      <c r="B14" s="887" t="s">
        <v>506</v>
      </c>
    </row>
    <row r="15" spans="2:3">
      <c r="B15" s="589" t="s">
        <v>5626</v>
      </c>
      <c r="C15" s="589" t="s">
        <v>5627</v>
      </c>
    </row>
    <row r="16" spans="2:3">
      <c r="B16" s="888" t="s">
        <v>5628</v>
      </c>
      <c r="C16" s="887" t="s">
        <v>5629</v>
      </c>
    </row>
    <row r="17" spans="2:4">
      <c r="B17" s="888" t="s">
        <v>5630</v>
      </c>
      <c r="C17" s="887" t="s">
        <v>5631</v>
      </c>
      <c r="D17" s="889"/>
    </row>
    <row r="18" spans="2:4">
      <c r="B18" s="887" t="s">
        <v>506</v>
      </c>
    </row>
    <row r="19" spans="2:4">
      <c r="B19" s="350" t="s">
        <v>5632</v>
      </c>
      <c r="C19" s="350" t="s">
        <v>5633</v>
      </c>
    </row>
    <row r="20" spans="2:4">
      <c r="B20" s="888" t="s">
        <v>5129</v>
      </c>
      <c r="C20" s="888" t="s">
        <v>5133</v>
      </c>
    </row>
    <row r="21" spans="2:4">
      <c r="B21" s="888" t="s">
        <v>5123</v>
      </c>
      <c r="C21" s="888" t="s">
        <v>5134</v>
      </c>
    </row>
    <row r="22" spans="2:4">
      <c r="B22" s="888" t="s">
        <v>5122</v>
      </c>
      <c r="C22" s="888" t="s">
        <v>5135</v>
      </c>
    </row>
    <row r="23" spans="2:4">
      <c r="B23" s="890"/>
      <c r="C23" s="890"/>
    </row>
    <row r="24" spans="2:4">
      <c r="B24" s="890" t="s">
        <v>11048</v>
      </c>
      <c r="C24" s="890" t="s">
        <v>11049</v>
      </c>
    </row>
    <row r="25" spans="2:4">
      <c r="B25" s="890" t="s">
        <v>11050</v>
      </c>
      <c r="C25" s="890" t="s">
        <v>11051</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zoomScale="90" zoomScaleNormal="90" workbookViewId="0">
      <selection activeCell="D13" sqref="D13"/>
    </sheetView>
    <sheetView tabSelected="1" workbookViewId="1">
      <selection activeCell="D6" sqref="D6"/>
    </sheetView>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64" t="s">
        <v>3172</v>
      </c>
      <c r="C5" s="965"/>
      <c r="D5" s="906">
        <f ca="1">TODAY()</f>
        <v>42578</v>
      </c>
      <c r="E5" s="427"/>
      <c r="F5" s="357"/>
      <c r="G5" s="897" t="s">
        <v>11052</v>
      </c>
      <c r="H5" s="895"/>
      <c r="J5" s="898" t="s">
        <v>11055</v>
      </c>
      <c r="K5" s="899"/>
      <c r="L5" s="900"/>
    </row>
    <row r="6" spans="1:12" s="356" customFormat="1" ht="15" customHeight="1">
      <c r="B6" s="962" t="s">
        <v>3173</v>
      </c>
      <c r="C6" s="966"/>
      <c r="D6" s="907">
        <v>150000</v>
      </c>
      <c r="E6" s="427"/>
      <c r="G6" s="901" t="s">
        <v>4986</v>
      </c>
      <c r="H6" s="902" t="s">
        <v>4981</v>
      </c>
      <c r="J6"/>
      <c r="K6" s="472" t="s">
        <v>11054</v>
      </c>
      <c r="L6" s="472" t="s">
        <v>11053</v>
      </c>
    </row>
    <row r="7" spans="1:12" s="356" customFormat="1" ht="15" customHeight="1">
      <c r="B7" s="967" t="s">
        <v>1592</v>
      </c>
      <c r="C7" s="966"/>
      <c r="D7" s="908" t="s">
        <v>1594</v>
      </c>
      <c r="E7" s="427"/>
      <c r="G7" s="901" t="s">
        <v>4991</v>
      </c>
      <c r="H7" s="902" t="s">
        <v>3185</v>
      </c>
      <c r="J7" s="450" t="s">
        <v>441</v>
      </c>
      <c r="K7" s="896">
        <v>35000</v>
      </c>
      <c r="L7" s="896" t="s">
        <v>2128</v>
      </c>
    </row>
    <row r="8" spans="1:12" s="356" customFormat="1" ht="15" customHeight="1">
      <c r="B8" s="962" t="s">
        <v>457</v>
      </c>
      <c r="C8" s="966"/>
      <c r="D8" s="386" t="s">
        <v>460</v>
      </c>
      <c r="E8" s="427"/>
      <c r="F8" s="530"/>
      <c r="G8" s="901" t="s">
        <v>11057</v>
      </c>
      <c r="H8" s="902" t="s">
        <v>1619</v>
      </c>
      <c r="J8" s="450" t="s">
        <v>11056</v>
      </c>
      <c r="K8" s="896">
        <f ca="1">ValorFactura * PorcentajeMinimoEnganche</f>
        <v>15000</v>
      </c>
      <c r="L8" s="896">
        <f ca="1">ValorFactura * PorcentajeMaximoEnganche</f>
        <v>125000</v>
      </c>
    </row>
    <row r="9" spans="1:12" s="356" customFormat="1" ht="15" customHeight="1">
      <c r="B9" s="968" t="s">
        <v>3175</v>
      </c>
      <c r="C9" s="966"/>
      <c r="D9" s="385" t="s">
        <v>1645</v>
      </c>
      <c r="E9" s="540"/>
      <c r="G9" s="901" t="s">
        <v>1640</v>
      </c>
      <c r="H9" s="903">
        <v>0</v>
      </c>
      <c r="J9" s="450" t="s">
        <v>5136</v>
      </c>
      <c r="K9" s="896">
        <v>0</v>
      </c>
      <c r="L9" s="896">
        <f ca="1">ValorFactura * 4%</f>
        <v>6000</v>
      </c>
    </row>
    <row r="10" spans="1:12" s="356" customFormat="1" ht="15" customHeight="1">
      <c r="B10" s="962" t="s">
        <v>3176</v>
      </c>
      <c r="C10" s="966"/>
      <c r="D10" s="386">
        <v>2016</v>
      </c>
      <c r="E10" s="427"/>
      <c r="J10"/>
      <c r="K10"/>
    </row>
    <row r="11" spans="1:12" s="356" customFormat="1" ht="15" customHeight="1">
      <c r="B11" s="967" t="s">
        <v>2176</v>
      </c>
      <c r="C11" s="972"/>
      <c r="D11" s="921" t="s">
        <v>2206</v>
      </c>
      <c r="E11" s="427"/>
      <c r="J11"/>
      <c r="K11"/>
    </row>
    <row r="12" spans="1:12" s="356" customFormat="1" ht="15" customHeight="1">
      <c r="B12" s="962" t="s">
        <v>3177</v>
      </c>
      <c r="C12" s="969"/>
      <c r="D12" s="909" t="s">
        <v>2376</v>
      </c>
      <c r="E12" s="427"/>
      <c r="G12"/>
      <c r="H12"/>
      <c r="J12"/>
      <c r="K12"/>
    </row>
    <row r="13" spans="1:12" s="356" customFormat="1" ht="15" customHeight="1">
      <c r="B13" s="974" t="s">
        <v>3184</v>
      </c>
      <c r="C13" s="972"/>
      <c r="D13" s="923">
        <v>9.9000000000000005E-2</v>
      </c>
      <c r="E13" s="427"/>
      <c r="G13" s="915"/>
      <c r="H13" s="915"/>
      <c r="J13" s="915"/>
      <c r="K13" s="915"/>
    </row>
    <row r="14" spans="1:12" ht="15" customHeight="1">
      <c r="B14" s="962" t="s">
        <v>12</v>
      </c>
      <c r="C14" s="969"/>
      <c r="D14" s="919">
        <v>0.1</v>
      </c>
      <c r="J14"/>
      <c r="K14"/>
    </row>
    <row r="15" spans="1:12" ht="15" customHeight="1">
      <c r="B15" s="974" t="s">
        <v>13</v>
      </c>
      <c r="C15" s="972"/>
      <c r="D15" s="922">
        <f>CapturaPorcentajeEnganche * CapturaValorFactura</f>
        <v>15000</v>
      </c>
      <c r="H15" s="359"/>
      <c r="I15" s="354"/>
      <c r="J15"/>
      <c r="K15"/>
    </row>
    <row r="16" spans="1:12" ht="15" customHeight="1">
      <c r="B16" s="962" t="s">
        <v>3179</v>
      </c>
      <c r="C16" s="963"/>
      <c r="D16" s="920">
        <v>2.5000000000000001E-2</v>
      </c>
      <c r="J16"/>
      <c r="K16"/>
    </row>
    <row r="17" spans="1:7" s="356" customFormat="1" ht="15.75" customHeight="1">
      <c r="B17" s="967" t="s">
        <v>3657</v>
      </c>
      <c r="C17" s="973"/>
      <c r="D17" s="921" t="s">
        <v>1602</v>
      </c>
      <c r="E17" s="427"/>
      <c r="G17" s="358"/>
    </row>
    <row r="18" spans="1:7" s="356" customFormat="1" ht="15.75" customHeight="1">
      <c r="B18" s="943" t="s">
        <v>4817</v>
      </c>
      <c r="C18" s="944"/>
      <c r="D18" s="920" t="s">
        <v>4820</v>
      </c>
      <c r="E18" s="427"/>
      <c r="G18" s="358"/>
    </row>
    <row r="19" spans="1:7" s="356" customFormat="1" ht="15.75" customHeight="1">
      <c r="B19" s="970" t="s">
        <v>4816</v>
      </c>
      <c r="C19" s="971"/>
      <c r="D19" s="922">
        <v>6000</v>
      </c>
      <c r="E19" s="427"/>
      <c r="G19" s="358"/>
    </row>
    <row r="20" spans="1:7" s="356" customFormat="1" ht="15.75" hidden="1" customHeight="1">
      <c r="B20" s="977" t="s">
        <v>3671</v>
      </c>
      <c r="C20" s="978"/>
      <c r="D20" s="979"/>
      <c r="E20" s="427"/>
      <c r="G20" s="358"/>
    </row>
    <row r="21" spans="1:7" s="356" customFormat="1" ht="15.75" hidden="1" customHeight="1">
      <c r="B21" s="982" t="s">
        <v>4104</v>
      </c>
      <c r="C21" s="983"/>
      <c r="D21" s="385" t="s">
        <v>1587</v>
      </c>
      <c r="E21" s="427"/>
    </row>
    <row r="22" spans="1:7" s="356" customFormat="1" ht="15.75" customHeight="1" thickBot="1">
      <c r="B22" s="943" t="s">
        <v>4828</v>
      </c>
      <c r="C22" s="944"/>
      <c r="D22" s="386" t="s">
        <v>1586</v>
      </c>
      <c r="E22" s="427"/>
    </row>
    <row r="23" spans="1:7" s="356" customFormat="1" ht="15.75" hidden="1" customHeight="1" thickBot="1">
      <c r="B23" s="956" t="s">
        <v>4830</v>
      </c>
      <c r="C23" s="944"/>
      <c r="D23" s="386" t="s">
        <v>1586</v>
      </c>
      <c r="E23" s="427"/>
      <c r="G23" s="360"/>
    </row>
    <row r="24" spans="1:7" s="356" customFormat="1" ht="15.75" hidden="1" customHeight="1" thickBot="1">
      <c r="A24" s="354"/>
      <c r="B24" s="975" t="s">
        <v>4829</v>
      </c>
      <c r="C24" s="976"/>
      <c r="D24" s="387" t="s">
        <v>1587</v>
      </c>
      <c r="E24" s="427"/>
      <c r="F24" s="354"/>
      <c r="G24" s="354"/>
    </row>
    <row r="25" spans="1:7" ht="15.75" customHeight="1" thickBot="1">
      <c r="B25" s="941" t="s">
        <v>4273</v>
      </c>
      <c r="C25" s="942"/>
      <c r="D25" s="942"/>
    </row>
    <row r="26" spans="1:7" ht="15" customHeight="1">
      <c r="B26" s="957" t="s">
        <v>1638</v>
      </c>
      <c r="C26" s="958"/>
      <c r="D26" s="361">
        <f ca="1">MontoEnganche</f>
        <v>15000</v>
      </c>
    </row>
    <row r="27" spans="1:7" ht="15" customHeight="1">
      <c r="B27" s="962" t="s">
        <v>10972</v>
      </c>
      <c r="C27" s="963"/>
      <c r="D27" s="362">
        <f ca="1">PrimaVida * Seguro.EsContado?</f>
        <v>0</v>
      </c>
    </row>
    <row r="28" spans="1:7" ht="15" customHeight="1">
      <c r="B28" s="962" t="s">
        <v>10973</v>
      </c>
      <c r="C28" s="963"/>
      <c r="D28" s="362">
        <f ca="1">PrimaDaños * Seguro.EsContado?</f>
        <v>0</v>
      </c>
    </row>
    <row r="29" spans="1:7">
      <c r="B29" s="962" t="s">
        <v>3178</v>
      </c>
      <c r="C29" s="963"/>
      <c r="D29" s="362">
        <f ca="1">MontoComisionPorAperturaConIva</f>
        <v>4322.21094894</v>
      </c>
    </row>
    <row r="30" spans="1:7">
      <c r="B30" s="980" t="s">
        <v>3180</v>
      </c>
      <c r="C30" s="981"/>
      <c r="D30" s="363">
        <f ca="1">+D29+D27+D26+D28</f>
        <v>19322.210948939999</v>
      </c>
    </row>
    <row r="31" spans="1:7" ht="5.0999999999999996" customHeight="1">
      <c r="B31" s="364"/>
      <c r="C31" s="365"/>
      <c r="D31" s="366"/>
    </row>
    <row r="32" spans="1:7" ht="15" customHeight="1">
      <c r="B32" s="943" t="s">
        <v>3182</v>
      </c>
      <c r="C32" s="944"/>
      <c r="D32" s="362">
        <f ca="1">MontoFinanciarAuto</f>
        <v>135000</v>
      </c>
    </row>
    <row r="33" spans="2:11" ht="15" customHeight="1">
      <c r="B33" s="943" t="s">
        <v>11038</v>
      </c>
      <c r="C33" s="944"/>
      <c r="D33" s="362">
        <f ca="1">PrimaVida * Seguro.EsFinanciado?</f>
        <v>1002.0500000000001</v>
      </c>
    </row>
    <row r="34" spans="2:11" ht="15" customHeight="1">
      <c r="B34" s="943" t="s">
        <v>11037</v>
      </c>
      <c r="C34" s="944"/>
      <c r="D34" s="362">
        <f ca="1">PrimaDaños * Seguro.EsFinanciado?</f>
        <v>7039.7068599999993</v>
      </c>
      <c r="G34" s="367"/>
    </row>
    <row r="35" spans="2:11" ht="15" customHeight="1">
      <c r="B35" s="943" t="s">
        <v>4818</v>
      </c>
      <c r="C35" s="944"/>
      <c r="D35" s="362">
        <f>MontoGtiaExt</f>
        <v>6000</v>
      </c>
      <c r="G35" s="367"/>
    </row>
    <row r="36" spans="2:11" ht="15" customHeight="1" thickBot="1">
      <c r="B36" s="945" t="s">
        <v>3183</v>
      </c>
      <c r="C36" s="946"/>
      <c r="D36" s="368">
        <f ca="1">MontoFinanciarTotal</f>
        <v>149041.75685999999</v>
      </c>
    </row>
    <row r="37" spans="2:11" ht="19.5" customHeight="1" thickBot="1">
      <c r="B37" s="941" t="str">
        <f>"Pago " &amp; SELECCION_FRECUENCIA &amp; " Estimado con I.V.A. Incluido"</f>
        <v>Pago Mensual Estimado con I.V.A. Incluido</v>
      </c>
      <c r="C37" s="942"/>
      <c r="D37" s="942"/>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47" t="str">
        <f ca="1">LEYENDA_DIAS_INTERESES_PRIMER_PAGO</f>
        <v/>
      </c>
      <c r="C45" s="948"/>
      <c r="D45" s="949"/>
    </row>
    <row r="46" spans="2:11" ht="30" customHeight="1">
      <c r="B46" s="950" t="str">
        <f ca="1">+Leyenda.Seguro.1</f>
        <v>* Costo del Seguro Banorte por el primer año por $8,041.76, incluye Indeminización Valor Factura Primer Año, Reparación en Agencia y Auto Sustituto.</v>
      </c>
      <c r="C46" s="951"/>
      <c r="D46" s="952"/>
    </row>
    <row r="47" spans="2:11" ht="30" customHeight="1">
      <c r="B47" s="938" t="str">
        <f ca="1">+Leyenda_coberturas_adicionales_cotizacion</f>
        <v>Incluye la(s) siguiente(s) cobertura(s) adicional(es):</v>
      </c>
      <c r="C47" s="939"/>
      <c r="D47" s="940"/>
    </row>
    <row r="48" spans="2:11" ht="24.95" hidden="1" customHeight="1">
      <c r="B48" s="95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54"/>
      <c r="D48" s="955"/>
    </row>
    <row r="49" spans="2:4" ht="24.95" hidden="1" customHeight="1">
      <c r="B49" s="953"/>
      <c r="C49" s="954"/>
      <c r="D49" s="955"/>
    </row>
    <row r="50" spans="2:4" ht="24.95" hidden="1" customHeight="1">
      <c r="B50" s="953"/>
      <c r="C50" s="954"/>
      <c r="D50" s="955"/>
    </row>
    <row r="51" spans="2:4" ht="24.95" hidden="1" customHeight="1">
      <c r="B51" s="953"/>
      <c r="C51" s="954"/>
      <c r="D51" s="955"/>
    </row>
    <row r="52" spans="2:4" ht="24.95" hidden="1" customHeight="1">
      <c r="B52" s="953"/>
      <c r="C52" s="954"/>
      <c r="D52" s="955"/>
    </row>
    <row r="53" spans="2:4">
      <c r="B53" s="959" t="s">
        <v>4256</v>
      </c>
      <c r="C53" s="960"/>
      <c r="D53" s="961"/>
    </row>
    <row r="54" spans="2:4">
      <c r="B54" s="407" t="s">
        <v>4257</v>
      </c>
      <c r="C54" s="383"/>
      <c r="D54" s="384"/>
    </row>
    <row r="55" spans="2:4" ht="15" customHeight="1">
      <c r="B55" s="932" t="s">
        <v>3674</v>
      </c>
      <c r="C55" s="933"/>
      <c r="D55" s="934"/>
    </row>
    <row r="56" spans="2:4">
      <c r="B56" s="932"/>
      <c r="C56" s="933"/>
      <c r="D56" s="934"/>
    </row>
    <row r="57" spans="2:4" ht="17.25" thickBot="1">
      <c r="B57" s="935"/>
      <c r="C57" s="936"/>
      <c r="D57" s="937"/>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13:C13"/>
    <mergeCell ref="B14:C14"/>
    <mergeCell ref="B35:C35"/>
    <mergeCell ref="B19:C19"/>
    <mergeCell ref="B10:C10"/>
    <mergeCell ref="B11:C11"/>
    <mergeCell ref="B12:C12"/>
    <mergeCell ref="B17:C17"/>
    <mergeCell ref="B15:C15"/>
    <mergeCell ref="B16:C16"/>
    <mergeCell ref="B27:C27"/>
    <mergeCell ref="B29:C29"/>
    <mergeCell ref="B24:C24"/>
    <mergeCell ref="B20:D20"/>
    <mergeCell ref="B18:C18"/>
    <mergeCell ref="B30:C30"/>
    <mergeCell ref="B21:C21"/>
    <mergeCell ref="B5:C5"/>
    <mergeCell ref="B6:C6"/>
    <mergeCell ref="B7:C7"/>
    <mergeCell ref="B8:C8"/>
    <mergeCell ref="B9:C9"/>
    <mergeCell ref="B22:C22"/>
    <mergeCell ref="B23:C23"/>
    <mergeCell ref="B26:C26"/>
    <mergeCell ref="B25:D25"/>
    <mergeCell ref="B53:D53"/>
    <mergeCell ref="B28:C28"/>
    <mergeCell ref="B33:C33"/>
    <mergeCell ref="B55:D57"/>
    <mergeCell ref="B47:D47"/>
    <mergeCell ref="B37:D37"/>
    <mergeCell ref="B32:C32"/>
    <mergeCell ref="B36:C36"/>
    <mergeCell ref="B45:D45"/>
    <mergeCell ref="B46:D46"/>
    <mergeCell ref="B48:D52"/>
    <mergeCell ref="B34:C34"/>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9" workbookViewId="0">
      <selection activeCell="D13" sqref="D13"/>
    </sheetView>
    <sheetView topLeftCell="A5" workbookViewId="1">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85" t="s">
        <v>3187</v>
      </c>
      <c r="E6" s="985"/>
      <c r="F6" s="985"/>
      <c r="G6" s="985"/>
      <c r="H6" s="489"/>
      <c r="I6" s="490"/>
    </row>
    <row r="7" spans="1:12" s="356" customFormat="1" ht="17.25" thickBot="1">
      <c r="A7" s="491"/>
      <c r="B7" s="492"/>
      <c r="C7" s="492"/>
      <c r="D7" s="986" t="str">
        <f ca="1">IF(ID_CONDICION_AUTO=1,"Autos Nuevos",IF(ID_CONDICION_AUTO=2,"Autos Seminuevos",""))</f>
        <v>Autos Nuevos</v>
      </c>
      <c r="E7" s="986"/>
      <c r="F7" s="986"/>
      <c r="G7" s="986"/>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5036</v>
      </c>
      <c r="B13" s="568"/>
      <c r="C13" s="653" t="s">
        <v>1619</v>
      </c>
      <c r="D13" s="653" t="s">
        <v>1570</v>
      </c>
      <c r="E13" s="568"/>
      <c r="F13" s="568"/>
      <c r="G13" s="573" t="s">
        <v>3184</v>
      </c>
      <c r="H13" s="574">
        <f ca="1">TasaInteres</f>
        <v>0.129</v>
      </c>
      <c r="I13" s="570"/>
    </row>
    <row r="14" spans="1:12" ht="27.95" customHeight="1">
      <c r="A14" s="987" t="s">
        <v>3192</v>
      </c>
      <c r="B14" s="988"/>
      <c r="C14" s="992" t="s">
        <v>1657</v>
      </c>
      <c r="D14" s="992"/>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993" t="s">
        <v>3186</v>
      </c>
      <c r="B18" s="994"/>
      <c r="C18" s="994"/>
      <c r="D18" s="994"/>
      <c r="E18" s="995"/>
      <c r="F18" s="994"/>
      <c r="G18" s="994"/>
      <c r="H18" s="994"/>
      <c r="I18" s="996"/>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989" t="s">
        <v>3673</v>
      </c>
      <c r="B281" s="990"/>
      <c r="C281" s="990"/>
      <c r="D281" s="990"/>
      <c r="E281" s="990"/>
      <c r="F281" s="990"/>
      <c r="G281" s="990"/>
      <c r="H281" s="990"/>
      <c r="I281" s="991"/>
    </row>
    <row r="282" spans="1:10">
      <c r="A282" s="932"/>
      <c r="B282" s="933"/>
      <c r="C282" s="933"/>
      <c r="D282" s="933"/>
      <c r="E282" s="933"/>
      <c r="F282" s="933"/>
      <c r="G282" s="933"/>
      <c r="H282" s="933"/>
      <c r="I282" s="934"/>
    </row>
    <row r="283" spans="1:10">
      <c r="A283" s="932"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3"/>
      <c r="C283" s="933"/>
      <c r="D283" s="933"/>
      <c r="E283" s="933"/>
      <c r="F283" s="933"/>
      <c r="G283" s="933"/>
      <c r="H283" s="933"/>
      <c r="I283" s="934"/>
    </row>
    <row r="284" spans="1:10">
      <c r="A284" s="932"/>
      <c r="B284" s="933"/>
      <c r="C284" s="933"/>
      <c r="D284" s="933"/>
      <c r="E284" s="933"/>
      <c r="F284" s="933"/>
      <c r="G284" s="933"/>
      <c r="H284" s="933"/>
      <c r="I284" s="934"/>
    </row>
    <row r="285" spans="1:10" ht="17.25" thickBot="1">
      <c r="A285" s="935"/>
      <c r="B285" s="936"/>
      <c r="C285" s="936"/>
      <c r="D285" s="936"/>
      <c r="E285" s="936"/>
      <c r="F285" s="936"/>
      <c r="G285" s="936"/>
      <c r="H285" s="936"/>
      <c r="I285" s="937"/>
    </row>
    <row r="286" spans="1:10" ht="17.25" thickBot="1">
      <c r="J286" s="661"/>
    </row>
    <row r="288" spans="1:10">
      <c r="B288" s="984" t="s">
        <v>5045</v>
      </c>
      <c r="C288" s="984"/>
      <c r="D288" s="984"/>
      <c r="E288" s="984"/>
      <c r="F288" s="984"/>
      <c r="G288" s="984"/>
      <c r="H288" s="984"/>
      <c r="I288" s="984"/>
    </row>
    <row r="289" spans="2:9" ht="27">
      <c r="B289" s="388" t="s">
        <v>1706</v>
      </c>
      <c r="C289" s="388" t="s">
        <v>1650</v>
      </c>
      <c r="D289" s="388" t="s">
        <v>1707</v>
      </c>
      <c r="E289" s="388" t="s">
        <v>1652</v>
      </c>
      <c r="F289" s="388" t="s">
        <v>1708</v>
      </c>
      <c r="G289" s="388" t="s">
        <v>1653</v>
      </c>
      <c r="H289"/>
      <c r="I289" s="388" t="s">
        <v>1654</v>
      </c>
    </row>
    <row r="290" spans="2:9">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L1" zoomScale="85" zoomScaleNormal="85" workbookViewId="0">
      <selection activeCell="M17" sqref="M17"/>
    </sheetView>
    <sheetView topLeftCell="A121" zoomScale="85" zoomScaleNormal="85" workbookViewId="1">
      <selection activeCell="F148" sqref="F14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6.5" thickTop="1" thickBot="1">
      <c r="E4" s="111"/>
    </row>
    <row r="5" spans="1:28">
      <c r="A5" s="222"/>
      <c r="B5" s="1001" t="s">
        <v>1699</v>
      </c>
      <c r="C5" s="1001"/>
      <c r="D5" t="s">
        <v>438</v>
      </c>
      <c r="E5" s="155" t="s">
        <v>2245</v>
      </c>
      <c r="F5" s="122" t="s">
        <v>1589</v>
      </c>
      <c r="K5" s="1002" t="s">
        <v>429</v>
      </c>
      <c r="L5" s="1003"/>
      <c r="M5" s="76" t="s">
        <v>1648</v>
      </c>
      <c r="W5" s="718" t="s">
        <v>4980</v>
      </c>
      <c r="X5" s="718"/>
      <c r="Y5" s="718"/>
      <c r="Z5" s="718"/>
      <c r="AA5" s="718"/>
      <c r="AB5" s="718" t="s">
        <v>506</v>
      </c>
    </row>
    <row r="6" spans="1:28">
      <c r="A6" s="44" t="s">
        <v>430</v>
      </c>
      <c r="B6" s="44" t="s">
        <v>431</v>
      </c>
      <c r="C6" s="44" t="s">
        <v>1698</v>
      </c>
      <c r="E6" s="33" t="s">
        <v>444</v>
      </c>
      <c r="F6" s="118">
        <f ca="1">ID_CONDICION_AUTO</f>
        <v>1</v>
      </c>
      <c r="G6" s="1021" t="s">
        <v>11061</v>
      </c>
      <c r="H6" s="1022">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1023"/>
      <c r="K7" s="999" t="s">
        <v>1638</v>
      </c>
      <c r="L7" s="1000"/>
      <c r="M7" s="206">
        <f ca="1">MontoEnganche</f>
        <v>15000</v>
      </c>
      <c r="Z7" s="712"/>
      <c r="AA7" s="712"/>
      <c r="AB7" s="589" t="s">
        <v>5035</v>
      </c>
    </row>
    <row r="8" spans="1:28">
      <c r="A8" s="212" t="str">
        <f>SELECCION_IVA</f>
        <v>No Frontera</v>
      </c>
      <c r="B8" s="38" t="s">
        <v>1689</v>
      </c>
      <c r="C8" s="223">
        <f ca="1">VLOOKUP(SELECCION_IVA,C_IVA_DESC,2,0)</f>
        <v>1</v>
      </c>
      <c r="E8" s="35" t="s">
        <v>4996</v>
      </c>
      <c r="F8" s="73" t="b">
        <f ca="1">VLOOKUP(ID_CONDICION_AUTO,C_CONDICION_AUTO,4,0)</f>
        <v>1</v>
      </c>
      <c r="G8" s="35"/>
      <c r="H8" s="38"/>
      <c r="K8" s="999" t="s">
        <v>1641</v>
      </c>
      <c r="L8" s="1000"/>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999" t="s">
        <v>1639</v>
      </c>
      <c r="L9" s="1000"/>
      <c r="M9" s="206">
        <f ca="1">MontoComisionPorAperturaConIva</f>
        <v>4322.21094894</v>
      </c>
      <c r="P9" s="591" t="str">
        <f>SELECCION_TIPO_TARIFA</f>
        <v>Tradicional</v>
      </c>
      <c r="Q9" s="598" t="str">
        <f>DGET(C_TIPO_TARIFA,Q8,$P$8:$P$9)</f>
        <v>T.T.TRAD</v>
      </c>
      <c r="R9" s="599">
        <f>DGET(C_TIPO_TARIFA,R8,$P$8:$P$9)</f>
        <v>2.5000000000000001E-2</v>
      </c>
      <c r="Y9" s="589" t="s">
        <v>5107</v>
      </c>
      <c r="Z9" s="646" t="s">
        <v>5108</v>
      </c>
      <c r="AA9" s="712"/>
      <c r="AB9" s="654" t="s">
        <v>5034</v>
      </c>
    </row>
    <row r="10" spans="1:28">
      <c r="A10" s="213" t="str">
        <f>SELECCION_AUTO</f>
        <v>ILX</v>
      </c>
      <c r="B10" s="208" t="s">
        <v>1691</v>
      </c>
      <c r="C10" s="224">
        <f ca="1">ID_AUTO</f>
        <v>1</v>
      </c>
      <c r="E10" s="606"/>
      <c r="F10" s="607"/>
      <c r="G10" s="534"/>
      <c r="H10" s="534"/>
      <c r="I10" s="600"/>
      <c r="K10" s="999" t="s">
        <v>1640</v>
      </c>
      <c r="L10" s="1000"/>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997" t="s">
        <v>1642</v>
      </c>
      <c r="L11" s="998"/>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999" t="s">
        <v>1636</v>
      </c>
      <c r="L13" s="1000"/>
      <c r="M13" s="206">
        <f ca="1">MontoFinanciarAuto</f>
        <v>135000</v>
      </c>
    </row>
    <row r="14" spans="1:28">
      <c r="A14" s="212" t="str">
        <f>SELECCION_GTIAEXT</f>
        <v>Financiado</v>
      </c>
      <c r="B14" s="38" t="s">
        <v>4822</v>
      </c>
      <c r="C14" s="223"/>
      <c r="E14" s="155" t="s">
        <v>2121</v>
      </c>
      <c r="F14" s="122" t="s">
        <v>1589</v>
      </c>
      <c r="K14" s="999" t="s">
        <v>1637</v>
      </c>
      <c r="L14" s="1000"/>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5116</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5034</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5115</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5125</v>
      </c>
      <c r="X43" s="914" t="s">
        <v>11058</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5136</v>
      </c>
      <c r="X45" s="718"/>
      <c r="Y45" s="718"/>
      <c r="Z45" s="718"/>
      <c r="AA45" s="718"/>
      <c r="AB45" s="718" t="s">
        <v>506</v>
      </c>
    </row>
    <row r="46" spans="1:28">
      <c r="E46" s="35" t="s">
        <v>2133</v>
      </c>
      <c r="F46" s="72">
        <f ca="1">IF(ValorFactura=0,0,CapturaAportacionAdicional)</f>
        <v>0</v>
      </c>
      <c r="H46" s="127"/>
      <c r="I46" s="127"/>
      <c r="R46" s="611" t="s">
        <v>5126</v>
      </c>
      <c r="X46" s="743"/>
      <c r="Y46" s="743"/>
      <c r="Z46" s="743"/>
      <c r="AA46" s="743"/>
      <c r="AB46" s="743"/>
    </row>
    <row r="47" spans="1:28">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5124</v>
      </c>
      <c r="X49" s="741"/>
      <c r="Y49" s="589" t="b">
        <v>1</v>
      </c>
      <c r="Z49" s="646" t="b">
        <v>0</v>
      </c>
      <c r="AA49" s="741"/>
      <c r="AB49" s="654" t="s">
        <v>5034</v>
      </c>
    </row>
    <row r="50" spans="5:28">
      <c r="E50" s="33" t="s">
        <v>444</v>
      </c>
      <c r="F50" s="118">
        <f ca="1">ID_CALCULO_SEGURO</f>
        <v>1</v>
      </c>
      <c r="G50" s="1024"/>
      <c r="H50" s="1025"/>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1026" t="s">
        <v>11046</v>
      </c>
      <c r="H52" s="135" t="b">
        <f ca="1">NOT(Seguro.EsFinanciado?)</f>
        <v>0</v>
      </c>
      <c r="I52" s="127"/>
      <c r="P52" t="s">
        <v>5615</v>
      </c>
      <c r="R52" s="611" t="s">
        <v>5616</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5143</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1027"/>
      <c r="H56" s="1028"/>
      <c r="I56" s="127"/>
      <c r="Y56" s="90" t="s">
        <v>4996</v>
      </c>
      <c r="Z56" s="596" t="b">
        <f ca="1">CondiciónAuto.EsNuevo?</f>
        <v>1</v>
      </c>
      <c r="AA56" s="743"/>
      <c r="AB56" s="589" t="s">
        <v>5035</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5034</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10980</v>
      </c>
      <c r="G68" s="34"/>
      <c r="H68" s="18"/>
      <c r="I68" s="73"/>
      <c r="Y68" s="744" t="str">
        <f>'C. Seguros'!B47</f>
        <v>Multianual Contado (60M)</v>
      </c>
      <c r="Z68" s="744"/>
      <c r="AA68" s="743"/>
      <c r="AB68" s="744" t="str">
        <f t="shared" ca="1" si="0"/>
        <v>Multianual Contado (60M)</v>
      </c>
    </row>
    <row r="69" spans="5:28">
      <c r="E69" s="35"/>
      <c r="F69" s="866" t="s">
        <v>10978</v>
      </c>
      <c r="G69" s="868">
        <f ca="1">VLOOKUP(ID_AUTO,C_AUTO,6,0)</f>
        <v>4.1396799999999997E-2</v>
      </c>
      <c r="H69" s="18"/>
      <c r="I69" s="38"/>
    </row>
    <row r="70" spans="5:28">
      <c r="E70" s="35"/>
      <c r="F70" s="864" t="s">
        <v>10976</v>
      </c>
      <c r="G70" s="869" t="e">
        <f ca="1">VLOOKUP(ID_AUTO,C.TarifaEspecial!A2:G44,7,0)</f>
        <v>#N/A</v>
      </c>
      <c r="H70" s="18"/>
      <c r="I70" s="38"/>
    </row>
    <row r="71" spans="5:28">
      <c r="E71" s="35"/>
      <c r="F71" s="865" t="s">
        <v>10977</v>
      </c>
      <c r="G71" s="74" t="e">
        <f ca="1">VLOOKUP(ID_AUTO,C.TarifasRestingidas!A2:G7,7,0)</f>
        <v>#N/A</v>
      </c>
      <c r="H71" s="18"/>
      <c r="I71" s="38"/>
      <c r="W71" s="718" t="s">
        <v>5141</v>
      </c>
      <c r="X71" s="718"/>
      <c r="Y71" s="718"/>
      <c r="Z71" s="718"/>
      <c r="AA71" s="718"/>
      <c r="AB71" s="718" t="s">
        <v>506</v>
      </c>
    </row>
    <row r="72" spans="5:28">
      <c r="E72" s="35"/>
      <c r="F72" s="867" t="s">
        <v>10981</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5147</v>
      </c>
      <c r="Z73" s="596" t="b">
        <f ca="1">CondiciónAuto.EsNuevo?</f>
        <v>1</v>
      </c>
      <c r="AA73" s="743"/>
      <c r="AB73" s="589" t="s">
        <v>5035</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5140</v>
      </c>
      <c r="Z83" s="596" t="b">
        <f ca="1">NOT(Auto.Es3.5T?)</f>
        <v>1</v>
      </c>
      <c r="AA83" s="743"/>
      <c r="AB83" s="589" t="s">
        <v>5035</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5034</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5140</v>
      </c>
      <c r="Z92" s="596" t="b">
        <f ca="1">NOT(Auto.Es3.5T?)</f>
        <v>1</v>
      </c>
      <c r="AA92" s="741"/>
      <c r="AB92" s="589" t="s">
        <v>5035</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5034</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5144</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5034</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5034</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5161</v>
      </c>
      <c r="X121" s="617"/>
      <c r="Y121" s="617"/>
      <c r="Z121" s="617"/>
    </row>
    <row r="122" spans="1:28">
      <c r="A122" s="41"/>
      <c r="B122" s="41"/>
      <c r="W122" s="648" t="s">
        <v>5159</v>
      </c>
    </row>
    <row r="123" spans="1:28">
      <c r="A123" s="41"/>
      <c r="B123" s="41"/>
      <c r="E123" s="187" t="s">
        <v>450</v>
      </c>
      <c r="F123" s="128"/>
      <c r="W123"/>
      <c r="X123" s="589" t="s">
        <v>5153</v>
      </c>
      <c r="Y123" s="589" t="s">
        <v>5168</v>
      </c>
      <c r="Z123" s="589" t="s">
        <v>5148</v>
      </c>
    </row>
    <row r="124" spans="1:28">
      <c r="A124" s="41"/>
      <c r="B124" s="41"/>
      <c r="E124" s="33" t="s">
        <v>444</v>
      </c>
      <c r="F124" s="193">
        <f ca="1">ID_IVA</f>
        <v>1</v>
      </c>
      <c r="W124"/>
      <c r="X124" s="746" t="s">
        <v>1586</v>
      </c>
      <c r="Y124" s="725" t="s">
        <v>2137</v>
      </c>
      <c r="Z124" s="725" t="s">
        <v>5149</v>
      </c>
    </row>
    <row r="125" spans="1:28">
      <c r="E125" s="35" t="s">
        <v>445</v>
      </c>
      <c r="F125" s="194" t="str">
        <f ca="1">VLOOKUP(ID_IVA,C_IVA,2,0)</f>
        <v>No Frontera</v>
      </c>
      <c r="W125"/>
      <c r="X125" s="746" t="s">
        <v>1587</v>
      </c>
      <c r="Y125" s="752" t="s">
        <v>5154</v>
      </c>
      <c r="Z125" s="752" t="s">
        <v>5169</v>
      </c>
    </row>
    <row r="126" spans="1:28">
      <c r="E126" s="35" t="s">
        <v>451</v>
      </c>
      <c r="F126" s="737">
        <f ca="1">VLOOKUP(ID_IVA,C_IVA,4,0)</f>
        <v>0.16</v>
      </c>
      <c r="W126"/>
      <c r="X126" s="746"/>
      <c r="Y126" s="746"/>
      <c r="Z126" s="746"/>
    </row>
    <row r="127" spans="1:28">
      <c r="E127" s="35" t="s">
        <v>411</v>
      </c>
      <c r="F127" s="498">
        <f ca="1">IvaNominal - CONST_DESCUENTO_IVA_INTERES</f>
        <v>0.12</v>
      </c>
      <c r="W127" s="755" t="s">
        <v>5162</v>
      </c>
    </row>
    <row r="128" spans="1:28">
      <c r="E128" s="39" t="s">
        <v>412</v>
      </c>
      <c r="F128" s="192">
        <f ca="1">IvaDeflactada * TipoPersona.AplicaIvaIntereses?</f>
        <v>0.12</v>
      </c>
      <c r="W128" s="589" t="s">
        <v>5155</v>
      </c>
      <c r="X128" s="589" t="s">
        <v>5160</v>
      </c>
      <c r="Y128" s="589" t="s">
        <v>5168</v>
      </c>
      <c r="Z128" s="589" t="s">
        <v>5148</v>
      </c>
    </row>
    <row r="129" spans="1:28" s="705" customFormat="1">
      <c r="E129"/>
      <c r="F129"/>
      <c r="G129"/>
      <c r="H129"/>
      <c r="I129" s="14"/>
      <c r="O129" s="733"/>
      <c r="U129" s="714"/>
      <c r="W129" s="746" t="b">
        <v>1</v>
      </c>
      <c r="X129" s="746" t="b">
        <v>0</v>
      </c>
      <c r="Y129" s="753" t="s">
        <v>5151</v>
      </c>
      <c r="Z129" s="753" t="s">
        <v>5151</v>
      </c>
      <c r="AA129"/>
      <c r="AB129"/>
    </row>
    <row r="130" spans="1:28">
      <c r="A130" s="41"/>
      <c r="B130" s="41"/>
      <c r="E130" s="155" t="s">
        <v>4823</v>
      </c>
      <c r="F130" s="122" t="s">
        <v>1589</v>
      </c>
      <c r="L130" s="543"/>
      <c r="M130" s="41"/>
      <c r="W130" s="746" t="b">
        <v>1</v>
      </c>
      <c r="X130" s="746" t="b">
        <v>1</v>
      </c>
      <c r="Y130" s="754" t="s">
        <v>5156</v>
      </c>
      <c r="Z130" s="754" t="s">
        <v>5152</v>
      </c>
    </row>
    <row r="131" spans="1:28">
      <c r="A131" s="41"/>
      <c r="B131" s="41"/>
      <c r="E131" s="33" t="s">
        <v>2194</v>
      </c>
      <c r="F131" s="34" t="b">
        <f>SELECCION_GTIAEXT="Financiado"</f>
        <v>1</v>
      </c>
      <c r="I131"/>
      <c r="K131" s="41"/>
      <c r="L131" s="41"/>
      <c r="M131" s="41"/>
      <c r="W131" s="746" t="b">
        <v>0</v>
      </c>
      <c r="X131" s="746" t="b">
        <v>0</v>
      </c>
      <c r="Y131" s="725" t="s">
        <v>5157</v>
      </c>
      <c r="Z131" s="725" t="s">
        <v>5149</v>
      </c>
    </row>
    <row r="132" spans="1:28">
      <c r="A132" s="41"/>
      <c r="B132" s="41"/>
      <c r="E132" s="39" t="s">
        <v>4824</v>
      </c>
      <c r="F132" s="74">
        <f>CapturaGtiaExt * Valor_Garantía_Extendida.Aplica?</f>
        <v>6000</v>
      </c>
      <c r="K132" s="41"/>
      <c r="L132" s="41"/>
      <c r="M132" s="41"/>
      <c r="W132" s="746" t="b">
        <v>0</v>
      </c>
      <c r="X132" s="746" t="b">
        <v>1</v>
      </c>
      <c r="Y132" s="754" t="s">
        <v>5158</v>
      </c>
      <c r="Z132" s="754" t="s">
        <v>5152</v>
      </c>
    </row>
    <row r="133" spans="1:28">
      <c r="A133" s="41"/>
      <c r="B133" s="41"/>
      <c r="K133" s="41"/>
      <c r="L133" s="41"/>
      <c r="M133" s="41"/>
      <c r="W133"/>
    </row>
    <row r="134" spans="1:28">
      <c r="A134" s="41"/>
      <c r="B134" s="41"/>
      <c r="E134" s="187" t="s">
        <v>405</v>
      </c>
      <c r="F134" s="128"/>
      <c r="K134" s="41"/>
      <c r="L134" s="41"/>
      <c r="M134" s="41"/>
      <c r="W134" s="309" t="s">
        <v>5163</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5164</v>
      </c>
      <c r="Y136" s="589" t="s">
        <v>5153</v>
      </c>
      <c r="Z136" s="589" t="s">
        <v>5148</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5101</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5167</v>
      </c>
      <c r="Z145" s="596" t="str">
        <f ca="1">Set_de_Plazos</f>
        <v>Completo</v>
      </c>
      <c r="AB145" s="589" t="s">
        <v>5035</v>
      </c>
    </row>
    <row r="146" spans="3:28">
      <c r="K146" s="41"/>
      <c r="W146"/>
      <c r="AB146" s="746">
        <f t="array" aca="1" ref="AB146" ca="1">SUM(IF(COMBO_PLAZO&lt;&gt;0,1))</f>
        <v>5</v>
      </c>
    </row>
    <row r="147" spans="3:28">
      <c r="C147" s="705"/>
      <c r="D147" s="705"/>
      <c r="E147" s="187" t="s">
        <v>455</v>
      </c>
      <c r="F147" s="128"/>
      <c r="J147" s="705"/>
      <c r="K147" s="705"/>
      <c r="W147" s="589" t="s">
        <v>5149</v>
      </c>
      <c r="X147" s="589" t="s">
        <v>5169</v>
      </c>
      <c r="Y147" s="589" t="s">
        <v>5151</v>
      </c>
      <c r="Z147" s="589" t="s">
        <v>5152</v>
      </c>
      <c r="AB147" s="654" t="s">
        <v>5034</v>
      </c>
    </row>
    <row r="148" spans="3:28">
      <c r="C148" s="705"/>
      <c r="D148" s="705"/>
      <c r="E148" s="39" t="s">
        <v>455</v>
      </c>
      <c r="F148" s="196">
        <f ca="1">TASA!o.Tasa_Interés_Anual</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5099</v>
      </c>
      <c r="F159" s="118">
        <f ca="1">IF(Seguro.EsMultianual?, PlazoEnMeses, CONST_MESES_EN_AÑO)</f>
        <v>12</v>
      </c>
    </row>
    <row r="160" spans="3:28">
      <c r="E160" s="134" t="s">
        <v>5100</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12"/>
  <sheetViews>
    <sheetView workbookViewId="0"/>
    <sheetView workbookViewId="1"/>
  </sheetViews>
  <sheetFormatPr defaultColWidth="9.140625" defaultRowHeight="15"/>
  <cols>
    <col min="1" max="1" width="27.140625" bestFit="1" customWidth="1"/>
    <col min="2" max="2" width="12.42578125" customWidth="1"/>
    <col min="3" max="5" width="17.85546875" customWidth="1"/>
  </cols>
  <sheetData>
    <row r="1" spans="1:5" ht="19.5">
      <c r="A1" s="841" t="s">
        <v>5650</v>
      </c>
    </row>
    <row r="3" spans="1:5">
      <c r="A3" s="308" t="s">
        <v>5652</v>
      </c>
      <c r="B3" s="450" t="s">
        <v>5651</v>
      </c>
    </row>
    <row r="4" spans="1:5">
      <c r="A4" s="308" t="s">
        <v>5653</v>
      </c>
      <c r="B4" t="s">
        <v>5658</v>
      </c>
    </row>
    <row r="6" spans="1:5">
      <c r="A6" s="839" t="s">
        <v>5000</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5012</v>
      </c>
      <c r="B11" s="832" t="s">
        <v>506</v>
      </c>
      <c r="C11" s="822" t="s">
        <v>5655</v>
      </c>
      <c r="D11" s="822" t="s">
        <v>5656</v>
      </c>
      <c r="E11" s="822" t="s">
        <v>5660</v>
      </c>
    </row>
    <row r="12" spans="1:5">
      <c r="A12" s="823" t="s">
        <v>14</v>
      </c>
      <c r="B12" s="831">
        <f ca="1">PORMINENG!o.Porcentaje_Mínimo_Enganche</f>
        <v>0.1</v>
      </c>
      <c r="C12" t="s">
        <v>5654</v>
      </c>
      <c r="D12" t="str">
        <f>"'" &amp; $B$3 &amp; "'!" &amp;$C:$C</f>
        <v>'PORMINENG'!o.Porcentaje_Mínimo_Enganche</v>
      </c>
      <c r="E12" s="844" t="s">
        <v>5659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zoomScale="85" zoomScaleNormal="85" workbookViewId="0"/>
    <sheetView workbookViewId="1"/>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11066</v>
      </c>
    </row>
    <row r="4" spans="1:14">
      <c r="A4" s="839" t="s">
        <v>5000</v>
      </c>
      <c r="B4" s="838"/>
      <c r="C4" s="820" t="s">
        <v>5649</v>
      </c>
      <c r="D4" s="837" t="s">
        <v>452</v>
      </c>
      <c r="E4" s="837"/>
      <c r="F4" s="837"/>
      <c r="G4" s="836"/>
      <c r="H4" s="836"/>
      <c r="I4" s="823" t="s">
        <v>5649</v>
      </c>
      <c r="J4" s="835" t="s">
        <v>440</v>
      </c>
      <c r="K4" s="834"/>
      <c r="L4" s="823" t="s">
        <v>5649</v>
      </c>
      <c r="M4" s="833" t="s">
        <v>5012</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04" t="s">
        <v>4987</v>
      </c>
      <c r="G6" s="1004"/>
      <c r="H6" s="913"/>
      <c r="J6" s="828" t="s">
        <v>5657</v>
      </c>
      <c r="M6" s="830"/>
      <c r="N6" s="829"/>
    </row>
    <row r="7" spans="1:14">
      <c r="A7" s="823" t="s">
        <v>1592</v>
      </c>
      <c r="B7" s="825" t="str">
        <f ca="1">GLUE!B9</f>
        <v>PF</v>
      </c>
      <c r="D7" s="826" t="s">
        <v>4993</v>
      </c>
      <c r="E7" s="826" t="s">
        <v>1592</v>
      </c>
      <c r="F7" s="826" t="s">
        <v>4989</v>
      </c>
      <c r="G7" s="826" t="s">
        <v>4990</v>
      </c>
      <c r="H7" s="826" t="s">
        <v>11059</v>
      </c>
      <c r="J7" s="843" t="s">
        <v>4993</v>
      </c>
      <c r="K7" s="843" t="s">
        <v>1592</v>
      </c>
    </row>
    <row r="8" spans="1:14">
      <c r="D8" s="821" t="s">
        <v>1645</v>
      </c>
      <c r="E8" s="821" t="s">
        <v>5104</v>
      </c>
      <c r="F8" s="824">
        <v>0.1</v>
      </c>
      <c r="G8" s="824">
        <v>0.1</v>
      </c>
      <c r="H8" s="824">
        <v>0.1</v>
      </c>
      <c r="J8" s="842" t="str">
        <f ca="1">i.Condición_Auto</f>
        <v>Nuevo</v>
      </c>
      <c r="K8" s="842" t="str">
        <f ca="1">"="&amp;i.Tipo_Persona</f>
        <v>=PF</v>
      </c>
    </row>
    <row r="9" spans="1:14">
      <c r="D9" s="821" t="s">
        <v>1645</v>
      </c>
      <c r="E9" s="821" t="s">
        <v>5105</v>
      </c>
      <c r="F9" s="824">
        <v>0.1</v>
      </c>
      <c r="G9" s="824">
        <v>0.1</v>
      </c>
      <c r="H9" s="824">
        <v>0.1</v>
      </c>
      <c r="J9" s="828" t="s">
        <v>14</v>
      </c>
      <c r="K9" s="827">
        <f ca="1">DGET($D$7:$H$13,i.Tipo_Tarifa,$J$7:$K$8)</f>
        <v>0.1</v>
      </c>
    </row>
    <row r="10" spans="1:14">
      <c r="D10" s="821" t="s">
        <v>1645</v>
      </c>
      <c r="E10" s="821" t="s">
        <v>5106</v>
      </c>
      <c r="F10" s="824">
        <v>0.2</v>
      </c>
      <c r="G10" s="824">
        <v>0.15</v>
      </c>
      <c r="H10" s="824">
        <v>0.2</v>
      </c>
    </row>
    <row r="11" spans="1:14">
      <c r="D11" s="821" t="s">
        <v>1646</v>
      </c>
      <c r="E11" s="821" t="s">
        <v>5104</v>
      </c>
      <c r="F11" s="824">
        <v>0.25</v>
      </c>
      <c r="G11" s="824">
        <v>0.25</v>
      </c>
      <c r="H11" s="824">
        <v>0.25</v>
      </c>
      <c r="K11" s="827"/>
    </row>
    <row r="12" spans="1:14">
      <c r="D12" s="821" t="s">
        <v>1646</v>
      </c>
      <c r="E12" s="821" t="s">
        <v>5105</v>
      </c>
      <c r="F12" s="824">
        <v>0.25</v>
      </c>
      <c r="G12" s="824">
        <v>0.25</v>
      </c>
      <c r="H12" s="824">
        <v>0.25</v>
      </c>
    </row>
    <row r="13" spans="1:14">
      <c r="D13" s="821" t="s">
        <v>1646</v>
      </c>
      <c r="E13" s="821" t="s">
        <v>5106</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tabSelected="1" zoomScale="85" zoomScaleNormal="85" workbookViewId="0"/>
    <sheetView workbookViewId="1"/>
  </sheetViews>
  <sheetFormatPr defaultColWidth="9.140625" defaultRowHeight="15"/>
  <cols>
    <col min="1" max="1" width="19.140625" style="911" customWidth="1"/>
    <col min="2" max="2" width="12.42578125" style="911" customWidth="1"/>
    <col min="3" max="3" width="2.42578125" style="91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917" bestFit="1" customWidth="1"/>
    <col min="10" max="10" width="2.7109375" customWidth="1"/>
    <col min="11" max="11" width="21.85546875" customWidth="1"/>
    <col min="12" max="12" width="7.7109375" customWidth="1"/>
    <col min="13" max="15" width="15.140625" customWidth="1"/>
    <col min="16" max="16" width="3.7109375" customWidth="1"/>
  </cols>
  <sheetData>
    <row r="1" spans="1:12" s="911" customFormat="1" ht="19.5">
      <c r="A1" s="840" t="s">
        <v>455</v>
      </c>
      <c r="I1" s="917"/>
    </row>
    <row r="2" spans="1:12" s="917" customFormat="1">
      <c r="A2" s="828" t="s">
        <v>11065</v>
      </c>
    </row>
    <row r="3" spans="1:12" s="911" customFormat="1">
      <c r="I3" s="917"/>
    </row>
    <row r="4" spans="1:12" s="911" customFormat="1">
      <c r="A4" s="839" t="s">
        <v>5000</v>
      </c>
      <c r="B4" s="838"/>
      <c r="D4" s="837" t="s">
        <v>452</v>
      </c>
      <c r="E4" s="836"/>
      <c r="F4" s="836"/>
      <c r="H4" s="835" t="s">
        <v>440</v>
      </c>
      <c r="I4" s="835"/>
      <c r="J4" s="823" t="s">
        <v>5649</v>
      </c>
      <c r="K4" s="833" t="s">
        <v>5012</v>
      </c>
      <c r="L4" s="832"/>
    </row>
    <row r="5" spans="1:12" s="911" customFormat="1">
      <c r="I5" s="917"/>
    </row>
    <row r="6" spans="1:12" s="911" customFormat="1">
      <c r="A6" s="917" t="s">
        <v>4987</v>
      </c>
      <c r="B6" s="349" t="str">
        <f>TTAR.Código</f>
        <v>T.T.TRAD</v>
      </c>
      <c r="D6" s="826" t="s">
        <v>4987</v>
      </c>
      <c r="E6" s="826" t="s">
        <v>4992</v>
      </c>
      <c r="F6" s="826" t="s">
        <v>4995</v>
      </c>
      <c r="H6" s="843" t="s">
        <v>4987</v>
      </c>
      <c r="I6" s="843" t="s">
        <v>4992</v>
      </c>
      <c r="K6" s="917" t="s">
        <v>4995</v>
      </c>
      <c r="L6" s="601">
        <f ca="1">Tasa_de_Interés</f>
        <v>0.129</v>
      </c>
    </row>
    <row r="7" spans="1:12">
      <c r="A7" s="917" t="s">
        <v>4994</v>
      </c>
      <c r="B7" s="918" t="b">
        <f ca="1">Tasa_Reducida?</f>
        <v>0</v>
      </c>
      <c r="D7" s="595" t="s">
        <v>4989</v>
      </c>
      <c r="E7" s="595" t="b">
        <v>0</v>
      </c>
      <c r="F7" s="601">
        <v>0.129</v>
      </c>
      <c r="H7" s="842" t="str">
        <f>i.Tipo_Tarifa</f>
        <v>T.T.TRAD</v>
      </c>
      <c r="I7" s="842" t="b">
        <f ca="1">i.Tasa_Reducida?</f>
        <v>0</v>
      </c>
    </row>
    <row r="8" spans="1:12">
      <c r="A8" s="917" t="s">
        <v>11064</v>
      </c>
      <c r="B8" s="601">
        <f>SELECCION_TASA_PREAUT</f>
        <v>9.9000000000000005E-2</v>
      </c>
      <c r="D8" s="595" t="s">
        <v>4989</v>
      </c>
      <c r="E8" s="595" t="b">
        <v>1</v>
      </c>
      <c r="F8" s="601">
        <v>0.11990000000000001</v>
      </c>
    </row>
    <row r="9" spans="1:12">
      <c r="D9" s="595" t="s">
        <v>4990</v>
      </c>
      <c r="E9" s="595" t="b">
        <v>0</v>
      </c>
      <c r="F9" s="601">
        <v>0.11990000000000001</v>
      </c>
      <c r="H9" s="917" t="s">
        <v>11063</v>
      </c>
      <c r="I9" s="601">
        <f ca="1">DGET(C_TASA_INTERES_ANUAL,F6,TASA!$H$6:$I$7)</f>
        <v>0.129</v>
      </c>
    </row>
    <row r="10" spans="1:12">
      <c r="D10" s="595" t="s">
        <v>4990</v>
      </c>
      <c r="E10" s="595" t="b">
        <v>1</v>
      </c>
      <c r="F10" s="601">
        <v>0.115</v>
      </c>
      <c r="H10" s="917" t="s">
        <v>11064</v>
      </c>
      <c r="I10" s="601">
        <f>i.Tasa_Preautorizada</f>
        <v>9.9000000000000005E-2</v>
      </c>
    </row>
    <row r="12" spans="1:12">
      <c r="H12" s="917" t="s">
        <v>455</v>
      </c>
      <c r="I12" s="601">
        <f ca="1">IFERROR(Tasa_por_Tabla,Tasa_Preautorizada)</f>
        <v>0.129</v>
      </c>
      <c r="K12" s="916"/>
    </row>
    <row r="13" spans="1:12" s="534" customFormat="1">
      <c r="C13" s="911"/>
      <c r="D13" s="826" t="s">
        <v>11062</v>
      </c>
      <c r="E13"/>
      <c r="F13"/>
    </row>
    <row r="14" spans="1:12" s="534" customFormat="1">
      <c r="C14" s="911"/>
      <c r="D14" s="58">
        <v>9.9000000000000005E-2</v>
      </c>
      <c r="E14"/>
      <c r="F14"/>
    </row>
    <row r="15" spans="1:12">
      <c r="D15" s="58">
        <v>0.108</v>
      </c>
    </row>
    <row r="16" spans="1:12">
      <c r="D16" s="58">
        <v>0.109</v>
      </c>
    </row>
    <row r="17" spans="4:4">
      <c r="D17" s="58">
        <v>0.115</v>
      </c>
    </row>
    <row r="18" spans="4:4">
      <c r="D18" s="58">
        <v>0.11990000000000001</v>
      </c>
    </row>
    <row r="19" spans="4:4">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 workbookViewId="1"/>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5025</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c r="A4" s="615" t="s">
        <v>5001</v>
      </c>
      <c r="B4" s="81">
        <f ca="1">CapturaFechaCotizacion</f>
        <v>42578</v>
      </c>
      <c r="C4" s="81"/>
      <c r="D4" s="610"/>
      <c r="E4" s="610"/>
      <c r="H4" s="610"/>
    </row>
    <row r="5" spans="1:22">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5013</v>
      </c>
      <c r="B7" s="627">
        <f>FREC.DiasPorPeriodo</f>
        <v>30</v>
      </c>
      <c r="C7" s="627"/>
    </row>
    <row r="8" spans="1:22">
      <c r="I8" s="616" t="s">
        <v>452</v>
      </c>
      <c r="J8" s="617"/>
      <c r="L8" s="616"/>
      <c r="M8" s="617"/>
      <c r="O8" s="616"/>
      <c r="P8" s="617"/>
      <c r="R8" s="616"/>
      <c r="S8" s="617"/>
    </row>
    <row r="9" spans="1:22">
      <c r="A9" s="616" t="s">
        <v>452</v>
      </c>
      <c r="B9" s="617"/>
      <c r="C9" s="617"/>
      <c r="I9" s="165" t="s">
        <v>5003</v>
      </c>
      <c r="J9" s="163">
        <v>25</v>
      </c>
      <c r="L9" s="626" t="s">
        <v>5026</v>
      </c>
      <c r="M9" s="627">
        <v>30</v>
      </c>
      <c r="O9" s="626" t="s">
        <v>5026</v>
      </c>
      <c r="P9" s="627">
        <v>15</v>
      </c>
      <c r="R9" s="626" t="s">
        <v>5026</v>
      </c>
      <c r="S9" s="627">
        <v>10</v>
      </c>
    </row>
    <row r="10" spans="1:22">
      <c r="A10" s="626" t="s">
        <v>5027</v>
      </c>
      <c r="B10" s="610" t="s">
        <v>5008</v>
      </c>
      <c r="C10" s="627"/>
      <c r="I10" s="165" t="s">
        <v>5004</v>
      </c>
      <c r="J10" s="163">
        <v>30</v>
      </c>
      <c r="P10" s="626"/>
    </row>
    <row r="11" spans="1:22">
      <c r="A11" s="626" t="s">
        <v>5028</v>
      </c>
      <c r="B11" s="610" t="s">
        <v>4999</v>
      </c>
      <c r="C11" s="627"/>
      <c r="I11" s="165" t="s">
        <v>5005</v>
      </c>
      <c r="J11" s="163">
        <v>31</v>
      </c>
      <c r="O11" s="626"/>
      <c r="P11" s="626"/>
    </row>
    <row r="12" spans="1:22">
      <c r="I12" s="165" t="s">
        <v>5006</v>
      </c>
      <c r="J12" s="163">
        <v>3</v>
      </c>
      <c r="O12" s="626"/>
      <c r="P12" s="626"/>
    </row>
    <row r="13" spans="1:22">
      <c r="A13" s="651" t="s">
        <v>5037</v>
      </c>
      <c r="I13" s="165" t="s">
        <v>5007</v>
      </c>
      <c r="J13" s="163">
        <v>16</v>
      </c>
      <c r="O13" s="626"/>
      <c r="P13" s="626"/>
    </row>
    <row r="14" spans="1:22">
      <c r="A14" s="629" t="s">
        <v>4980</v>
      </c>
      <c r="B14" s="629" t="s">
        <v>1627</v>
      </c>
      <c r="C14" s="643" t="s">
        <v>5016</v>
      </c>
      <c r="I14" s="102"/>
      <c r="O14" s="626"/>
      <c r="P14" s="626"/>
    </row>
    <row r="15" spans="1:22">
      <c r="A15" s="598" t="s">
        <v>4984</v>
      </c>
      <c r="B15" s="598" t="s">
        <v>1619</v>
      </c>
      <c r="C15" s="598" t="s">
        <v>5031</v>
      </c>
      <c r="I15" s="640" t="s">
        <v>440</v>
      </c>
      <c r="J15" s="296"/>
      <c r="O15" s="626"/>
      <c r="P15" s="626"/>
    </row>
    <row r="16" spans="1:22">
      <c r="A16" s="598" t="s">
        <v>4985</v>
      </c>
      <c r="B16" s="598" t="s">
        <v>1619</v>
      </c>
      <c r="C16" s="598" t="s">
        <v>1619</v>
      </c>
      <c r="I16" s="534" t="s">
        <v>5002</v>
      </c>
      <c r="J16" s="317">
        <f ca="1">DAY(_Fecha_Cotización)</f>
        <v>27</v>
      </c>
    </row>
    <row r="17" spans="1:22">
      <c r="A17" s="647" t="s">
        <v>5029</v>
      </c>
      <c r="B17" s="598" t="s">
        <v>1620</v>
      </c>
      <c r="C17" s="598" t="s">
        <v>1620</v>
      </c>
      <c r="E17" s="648" t="s">
        <v>5030</v>
      </c>
    </row>
    <row r="18" spans="1:22" ht="30">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5090</v>
      </c>
      <c r="D19" s="534"/>
      <c r="E19" s="534"/>
      <c r="F19" s="534"/>
      <c r="G19" s="253" t="s">
        <v>109</v>
      </c>
      <c r="H19" s="73" t="s">
        <v>5091</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topLeftCell="Z1" workbookViewId="0"/>
    <sheetView workbookViewId="1"/>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5082</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05" t="s">
        <v>1651</v>
      </c>
      <c r="S13" s="1006"/>
      <c r="T13" s="1007"/>
      <c r="V13" s="703" t="s">
        <v>115</v>
      </c>
      <c r="W13" s="702"/>
      <c r="X13" s="1008" t="s">
        <v>116</v>
      </c>
      <c r="Y13" s="1008"/>
      <c r="Z13" s="702"/>
      <c r="AA13" s="1008" t="s">
        <v>117</v>
      </c>
      <c r="AB13" s="1008"/>
      <c r="AC13" s="702"/>
      <c r="AD13" s="1008" t="s">
        <v>118</v>
      </c>
      <c r="AE13" s="1009"/>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10" t="s">
        <v>123</v>
      </c>
      <c r="Y17" s="1010"/>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5089</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5083</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5084</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5085</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5086</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5087</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5084</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5088</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5061</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5068</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5063</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5080</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5079</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5078</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5077</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5076</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5075</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5074</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5073</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5098</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55"/>
      <c r="AO13" s="1005" t="s">
        <v>1677</v>
      </c>
      <c r="AP13" s="1006"/>
      <c r="AQ13" s="1006"/>
      <c r="AR13" s="1006"/>
      <c r="AS13" s="1006"/>
      <c r="AT13" s="1007"/>
      <c r="AV13" s="1005" t="s">
        <v>1664</v>
      </c>
      <c r="AW13" s="1006"/>
      <c r="AX13" s="1006"/>
      <c r="AY13" s="1007"/>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topLeftCell="A37" workbookViewId="0"/>
    <sheetView workbookViewId="1"/>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55"/>
      <c r="AO13" s="1005" t="s">
        <v>1677</v>
      </c>
      <c r="AP13" s="1006"/>
      <c r="AQ13" s="1006"/>
      <c r="AR13" s="1006"/>
      <c r="AS13" s="1006"/>
      <c r="AT13" s="1007"/>
      <c r="AV13" s="1005" t="s">
        <v>1664</v>
      </c>
      <c r="AW13" s="1006"/>
      <c r="AX13" s="1006"/>
      <c r="AY13" s="1007"/>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O1" workbookViewId="0"/>
    <sheetView workbookViewId="1"/>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 workbookViewId="1"/>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5053</v>
      </c>
      <c r="G2" s="450"/>
      <c r="I2" s="450"/>
      <c r="J2" s="450"/>
      <c r="K2" s="450"/>
      <c r="L2" s="450"/>
      <c r="M2" s="242"/>
      <c r="T2" s="450"/>
      <c r="U2" s="450"/>
      <c r="V2" s="450"/>
      <c r="W2" s="450"/>
      <c r="X2" s="450"/>
      <c r="AA2" s="450"/>
      <c r="AB2" s="450"/>
      <c r="AC2" s="450"/>
    </row>
    <row r="3" spans="1:29" s="471" customFormat="1" ht="15" customHeight="1">
      <c r="A3" s="91" t="s">
        <v>5054</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5000</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5053</v>
      </c>
      <c r="L20" s="299">
        <v>42271</v>
      </c>
      <c r="M20" s="655" t="s">
        <v>5052</v>
      </c>
    </row>
    <row r="21" spans="1:13">
      <c r="A21" s="88" t="s">
        <v>2421</v>
      </c>
      <c r="B21" s="237">
        <f ca="1">i.Periodos.Por.Año</f>
        <v>12</v>
      </c>
      <c r="D21" s="656">
        <v>3</v>
      </c>
      <c r="E21" s="656">
        <f t="shared" ca="1" si="0"/>
        <v>3</v>
      </c>
      <c r="F21" s="32">
        <f t="shared" ca="1" si="1"/>
        <v>1</v>
      </c>
      <c r="H21" s="20">
        <f t="shared" ca="1" si="2"/>
        <v>0</v>
      </c>
      <c r="M21" s="655" t="s">
        <v>5051</v>
      </c>
    </row>
    <row r="22" spans="1:13">
      <c r="A22" s="655"/>
      <c r="B22" s="655"/>
      <c r="D22" s="656">
        <v>4</v>
      </c>
      <c r="E22" s="656">
        <f t="shared" ca="1" si="0"/>
        <v>4</v>
      </c>
      <c r="F22" s="32">
        <f t="shared" ca="1" si="1"/>
        <v>1</v>
      </c>
      <c r="H22" s="20">
        <f t="shared" ca="1" si="2"/>
        <v>0</v>
      </c>
      <c r="M22" s="655" t="s">
        <v>5050</v>
      </c>
    </row>
    <row r="23" spans="1:13">
      <c r="A23" s="655"/>
      <c r="B23" s="655"/>
      <c r="D23" s="656">
        <v>5</v>
      </c>
      <c r="E23" s="656">
        <f t="shared" ca="1" si="0"/>
        <v>5</v>
      </c>
      <c r="F23" s="32">
        <f t="shared" ca="1" si="1"/>
        <v>1</v>
      </c>
      <c r="H23" s="20">
        <f t="shared" ca="1" si="2"/>
        <v>0</v>
      </c>
      <c r="M23" s="655" t="s">
        <v>5049</v>
      </c>
    </row>
    <row r="24" spans="1:13">
      <c r="A24" s="655"/>
      <c r="B24" s="655"/>
      <c r="D24" s="656">
        <v>6</v>
      </c>
      <c r="E24" s="656">
        <f t="shared" ca="1" si="0"/>
        <v>6</v>
      </c>
      <c r="F24" s="32">
        <f t="shared" ca="1" si="1"/>
        <v>1</v>
      </c>
      <c r="H24" s="20">
        <f t="shared" ca="1" si="2"/>
        <v>0</v>
      </c>
      <c r="M24" s="655" t="s">
        <v>5048</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N11" sqref="N11"/>
    </sheetView>
    <sheetView workbookViewId="1"/>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5618</v>
      </c>
      <c r="C6" s="312"/>
      <c r="G6" s="984" t="s">
        <v>2427</v>
      </c>
      <c r="H6" s="984"/>
      <c r="AP6" s="433" t="s">
        <v>4130</v>
      </c>
      <c r="AQ6" s="433" t="s">
        <v>4133</v>
      </c>
    </row>
    <row r="7" spans="1:43">
      <c r="B7" s="705" t="s">
        <v>5102</v>
      </c>
      <c r="C7" s="99">
        <f ca="1">MontoFinanciarAutoYGtiaExt</f>
        <v>141000</v>
      </c>
      <c r="G7" s="300" t="s">
        <v>2428</v>
      </c>
      <c r="H7" s="118">
        <v>1</v>
      </c>
      <c r="AP7" s="433" t="s">
        <v>4131</v>
      </c>
      <c r="AQ7" s="433" t="s">
        <v>4134</v>
      </c>
    </row>
    <row r="8" spans="1:43">
      <c r="B8" s="770" t="s">
        <v>5619</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5103</v>
      </c>
      <c r="C14" s="99">
        <f ca="1">Total.Egresos.CAT * CapturaPorcentajeComisionApertura</f>
        <v>3726.0439215000001</v>
      </c>
      <c r="E14" s="984" t="s">
        <v>5047</v>
      </c>
      <c r="F14" s="984"/>
      <c r="G14" s="984"/>
      <c r="H14" s="984"/>
    </row>
    <row r="15" spans="1:43" ht="15" customHeight="1">
      <c r="B15" s="770" t="s">
        <v>5617</v>
      </c>
      <c r="C15" s="760">
        <f ca="1">PrimaVida</f>
        <v>1002.0500000000001</v>
      </c>
      <c r="E15" s="662" t="s">
        <v>5058</v>
      </c>
      <c r="F15" s="662" t="s">
        <v>5057</v>
      </c>
      <c r="G15" s="662" t="s">
        <v>5056</v>
      </c>
      <c r="H15" s="662" t="s">
        <v>5055</v>
      </c>
      <c r="M15" s="1012" t="s">
        <v>2437</v>
      </c>
      <c r="N15" s="1012"/>
    </row>
    <row r="16" spans="1:43">
      <c r="B16" s="534" t="s">
        <v>4978</v>
      </c>
      <c r="C16" s="760">
        <f ca="1">PrimaDaños</f>
        <v>7039.7068599999993</v>
      </c>
    </row>
    <row r="17" spans="2:14">
      <c r="E17" s="31" t="s">
        <v>86</v>
      </c>
      <c r="F17" s="304" t="s">
        <v>5071</v>
      </c>
      <c r="G17" s="305" t="s">
        <v>5071</v>
      </c>
      <c r="H17" s="305" t="s">
        <v>5072</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15" t="s">
        <v>3360</v>
      </c>
      <c r="F23" s="1015"/>
      <c r="G23" s="1015"/>
    </row>
    <row r="24" spans="1:7">
      <c r="B24" s="13" t="s">
        <v>443</v>
      </c>
      <c r="E24" s="1013" t="s">
        <v>3174</v>
      </c>
      <c r="F24" s="1014"/>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16" t="s">
        <v>435</v>
      </c>
      <c r="E54" s="1017"/>
      <c r="F54" s="1017"/>
      <c r="G54" s="1017"/>
      <c r="H54" s="1017"/>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5148</v>
      </c>
      <c r="D62" s="745" t="s">
        <v>5149</v>
      </c>
      <c r="E62" s="745" t="s">
        <v>5150</v>
      </c>
      <c r="F62" s="745" t="s">
        <v>5151</v>
      </c>
      <c r="G62" s="745" t="s">
        <v>5152</v>
      </c>
      <c r="H62" s="745" t="s">
        <v>5149</v>
      </c>
      <c r="I62" s="745" t="s">
        <v>5152</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10979</v>
      </c>
    </row>
    <row r="5" spans="1:13">
      <c r="A5" s="14">
        <v>1</v>
      </c>
      <c r="B5" s="14" t="s">
        <v>460</v>
      </c>
      <c r="C5" s="14">
        <f>A5</f>
        <v>1</v>
      </c>
      <c r="D5" s="19">
        <v>0.65</v>
      </c>
      <c r="E5" s="436">
        <v>0.61</v>
      </c>
      <c r="F5" s="14" t="s">
        <v>461</v>
      </c>
      <c r="G5" s="14" t="b">
        <v>0</v>
      </c>
      <c r="H5" s="14" t="b">
        <v>0</v>
      </c>
      <c r="I5" s="329">
        <v>318</v>
      </c>
      <c r="J5" s="100">
        <v>1</v>
      </c>
      <c r="K5" s="41"/>
      <c r="L5" s="858">
        <v>1</v>
      </c>
      <c r="M5" s="859" t="s">
        <v>10978</v>
      </c>
    </row>
    <row r="6" spans="1:13">
      <c r="A6" s="14">
        <v>2</v>
      </c>
      <c r="B6" s="14" t="s">
        <v>462</v>
      </c>
      <c r="C6" s="14">
        <f t="shared" ref="C6:C36" si="0">A6</f>
        <v>2</v>
      </c>
      <c r="D6" s="19">
        <v>0.7</v>
      </c>
      <c r="E6" s="436">
        <v>0.7</v>
      </c>
      <c r="F6" s="14" t="s">
        <v>463</v>
      </c>
      <c r="G6" s="14" t="b">
        <v>1</v>
      </c>
      <c r="H6" s="14" t="b">
        <v>1</v>
      </c>
      <c r="I6" s="329">
        <v>318</v>
      </c>
      <c r="J6" s="100">
        <v>1</v>
      </c>
      <c r="L6" s="860">
        <v>2</v>
      </c>
      <c r="M6" s="84" t="s">
        <v>10974</v>
      </c>
    </row>
    <row r="7" spans="1:13">
      <c r="A7" s="14">
        <v>3</v>
      </c>
      <c r="B7" s="14" t="s">
        <v>464</v>
      </c>
      <c r="C7" s="14">
        <f t="shared" si="0"/>
        <v>3</v>
      </c>
      <c r="D7" s="19">
        <v>0.5</v>
      </c>
      <c r="E7" s="436">
        <v>0.5</v>
      </c>
      <c r="F7" s="14" t="s">
        <v>465</v>
      </c>
      <c r="G7" s="14" t="b">
        <v>1</v>
      </c>
      <c r="H7" s="14" t="b">
        <v>0</v>
      </c>
      <c r="I7" s="329">
        <v>318</v>
      </c>
      <c r="J7" s="100">
        <v>1</v>
      </c>
      <c r="L7" s="861">
        <v>3</v>
      </c>
      <c r="M7" s="110" t="s">
        <v>10975</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Normal="100" workbookViewId="0"/>
    <sheetView workbookViewId="1"/>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11060</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1019">
        <v>0.3</v>
      </c>
      <c r="N5"/>
      <c r="O5"/>
    </row>
    <row r="6" spans="1:18">
      <c r="A6" s="876">
        <v>2</v>
      </c>
      <c r="B6" s="458">
        <f ca="1">B5-1</f>
        <v>2016</v>
      </c>
      <c r="C6" s="461">
        <f t="shared" si="0"/>
        <v>2</v>
      </c>
      <c r="D6" s="462"/>
      <c r="E6" s="458">
        <f t="shared" ca="1" si="1"/>
        <v>0</v>
      </c>
      <c r="F6" s="458">
        <v>1</v>
      </c>
      <c r="I6" s="463">
        <v>2</v>
      </c>
      <c r="J6" s="464" t="s">
        <v>1646</v>
      </c>
      <c r="K6" s="465">
        <f>I6</f>
        <v>2</v>
      </c>
      <c r="L6" s="464" t="b">
        <v>0</v>
      </c>
      <c r="M6" s="1020">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10999</v>
      </c>
      <c r="C58" s="445">
        <f t="shared" si="2"/>
        <v>44</v>
      </c>
      <c r="D58" s="478" t="s">
        <v>11011</v>
      </c>
      <c r="E58" s="446" t="s">
        <v>11012</v>
      </c>
      <c r="F58" s="515">
        <v>3.3838E-2</v>
      </c>
      <c r="G58" s="516">
        <v>2538.48</v>
      </c>
      <c r="H58" s="448">
        <v>487.2</v>
      </c>
      <c r="I58" s="447" t="s">
        <v>500</v>
      </c>
      <c r="J58" s="445">
        <v>1</v>
      </c>
      <c r="K58" s="445" t="s">
        <v>11025</v>
      </c>
      <c r="L58" s="518">
        <v>348</v>
      </c>
      <c r="M58" s="496" t="s">
        <v>2440</v>
      </c>
      <c r="N58" s="519">
        <v>67.071199999999919</v>
      </c>
      <c r="O58" s="519">
        <v>134.15399999999985</v>
      </c>
      <c r="P58" s="449" t="s">
        <v>2441</v>
      </c>
      <c r="Q58" s="520">
        <v>336.67840000000001</v>
      </c>
      <c r="R58" s="533"/>
    </row>
    <row r="59" spans="1:18" ht="15" customHeight="1">
      <c r="A59" s="260">
        <v>45</v>
      </c>
      <c r="B59" s="447" t="s">
        <v>11000</v>
      </c>
      <c r="C59" s="445">
        <f t="shared" si="2"/>
        <v>45</v>
      </c>
      <c r="D59" s="478" t="s">
        <v>11011</v>
      </c>
      <c r="E59" s="446" t="s">
        <v>11013</v>
      </c>
      <c r="F59" s="515">
        <v>3.0478999999999999E-2</v>
      </c>
      <c r="G59" s="516">
        <v>2538.48</v>
      </c>
      <c r="H59" s="448">
        <v>487.2</v>
      </c>
      <c r="I59" s="447" t="s">
        <v>500</v>
      </c>
      <c r="J59" s="445">
        <v>1</v>
      </c>
      <c r="K59" s="445" t="s">
        <v>11026</v>
      </c>
      <c r="L59" s="518">
        <v>348</v>
      </c>
      <c r="M59" s="496" t="s">
        <v>2440</v>
      </c>
      <c r="N59" s="519">
        <v>67.071199999999919</v>
      </c>
      <c r="O59" s="519">
        <v>134.15399999999985</v>
      </c>
      <c r="P59" s="449" t="s">
        <v>2441</v>
      </c>
      <c r="Q59" s="520">
        <v>336.67840000000001</v>
      </c>
      <c r="R59" s="533"/>
    </row>
    <row r="60" spans="1:18" ht="15" customHeight="1">
      <c r="A60" s="445">
        <v>46</v>
      </c>
      <c r="B60" s="447" t="s">
        <v>11001</v>
      </c>
      <c r="C60" s="445">
        <f t="shared" si="2"/>
        <v>46</v>
      </c>
      <c r="D60" s="478" t="s">
        <v>11011</v>
      </c>
      <c r="E60" s="446" t="s">
        <v>11014</v>
      </c>
      <c r="F60" s="515">
        <v>3.0478999999999999E-2</v>
      </c>
      <c r="G60" s="516">
        <v>2538.48</v>
      </c>
      <c r="H60" s="448">
        <v>487.2</v>
      </c>
      <c r="I60" s="447" t="s">
        <v>500</v>
      </c>
      <c r="J60" s="445">
        <v>1</v>
      </c>
      <c r="K60" s="445" t="s">
        <v>11027</v>
      </c>
      <c r="L60" s="518">
        <v>348</v>
      </c>
      <c r="M60" s="496" t="s">
        <v>2440</v>
      </c>
      <c r="N60" s="519">
        <v>67.071199999999919</v>
      </c>
      <c r="O60" s="519">
        <v>134.15399999999985</v>
      </c>
      <c r="P60" s="449" t="s">
        <v>2441</v>
      </c>
      <c r="Q60" s="520">
        <v>336.67840000000001</v>
      </c>
      <c r="R60" s="533"/>
    </row>
    <row r="61" spans="1:18" ht="15" customHeight="1">
      <c r="A61" s="445">
        <v>47</v>
      </c>
      <c r="B61" s="447" t="s">
        <v>11039</v>
      </c>
      <c r="C61" s="445">
        <f t="shared" si="2"/>
        <v>47</v>
      </c>
      <c r="D61" s="478" t="s">
        <v>11011</v>
      </c>
      <c r="E61" s="446" t="s">
        <v>11041</v>
      </c>
      <c r="F61" s="515">
        <v>2.4878000000000001E-2</v>
      </c>
      <c r="G61" s="516">
        <v>2538.48</v>
      </c>
      <c r="H61" s="448">
        <v>487.2</v>
      </c>
      <c r="I61" s="447" t="s">
        <v>500</v>
      </c>
      <c r="J61" s="445">
        <v>1</v>
      </c>
      <c r="K61" s="445" t="s">
        <v>11043</v>
      </c>
      <c r="L61" s="518">
        <v>348</v>
      </c>
      <c r="M61" s="496" t="s">
        <v>2440</v>
      </c>
      <c r="N61" s="519">
        <v>67.071199999999919</v>
      </c>
      <c r="O61" s="519">
        <v>134.15399999999985</v>
      </c>
      <c r="P61" s="449" t="s">
        <v>2441</v>
      </c>
      <c r="Q61" s="520">
        <v>336.67840000000001</v>
      </c>
      <c r="R61" s="533"/>
    </row>
    <row r="62" spans="1:18" ht="15" customHeight="1">
      <c r="A62" s="260">
        <v>48</v>
      </c>
      <c r="B62" s="447" t="s">
        <v>11040</v>
      </c>
      <c r="C62" s="445">
        <f t="shared" si="2"/>
        <v>48</v>
      </c>
      <c r="D62" s="478" t="s">
        <v>11011</v>
      </c>
      <c r="E62" s="446" t="s">
        <v>11042</v>
      </c>
      <c r="F62" s="515">
        <v>2.3164000000000001E-2</v>
      </c>
      <c r="G62" s="516">
        <v>2538.48</v>
      </c>
      <c r="H62" s="448">
        <v>487.2</v>
      </c>
      <c r="I62" s="447" t="s">
        <v>500</v>
      </c>
      <c r="J62" s="445">
        <v>1</v>
      </c>
      <c r="K62" s="445" t="s">
        <v>11044</v>
      </c>
      <c r="L62" s="518">
        <v>348</v>
      </c>
      <c r="M62" s="496" t="s">
        <v>2440</v>
      </c>
      <c r="N62" s="519">
        <v>67.071199999999919</v>
      </c>
      <c r="O62" s="519">
        <v>134.15399999999985</v>
      </c>
      <c r="P62" s="449" t="s">
        <v>2441</v>
      </c>
      <c r="Q62" s="520">
        <v>336.67840000000001</v>
      </c>
      <c r="R62" s="533"/>
    </row>
    <row r="63" spans="1:18" ht="15" customHeight="1">
      <c r="A63" s="445">
        <v>49</v>
      </c>
      <c r="B63" s="447" t="s">
        <v>11002</v>
      </c>
      <c r="C63" s="445">
        <f t="shared" si="2"/>
        <v>49</v>
      </c>
      <c r="D63" s="478" t="s">
        <v>11011</v>
      </c>
      <c r="E63" s="446" t="s">
        <v>11015</v>
      </c>
      <c r="F63" s="515">
        <v>2.9753999999999999E-2</v>
      </c>
      <c r="G63" s="516">
        <v>2538.48</v>
      </c>
      <c r="H63" s="448">
        <v>487.2</v>
      </c>
      <c r="I63" s="447" t="s">
        <v>500</v>
      </c>
      <c r="J63" s="445">
        <v>1</v>
      </c>
      <c r="K63" s="445" t="s">
        <v>11028</v>
      </c>
      <c r="L63" s="518">
        <v>348</v>
      </c>
      <c r="M63" s="496" t="s">
        <v>2440</v>
      </c>
      <c r="N63" s="519">
        <v>67.071199999999919</v>
      </c>
      <c r="O63" s="519">
        <v>134.15399999999985</v>
      </c>
      <c r="P63" s="449" t="s">
        <v>2441</v>
      </c>
      <c r="Q63" s="520">
        <v>336.67840000000001</v>
      </c>
      <c r="R63" s="533"/>
    </row>
    <row r="64" spans="1:18" ht="15" customHeight="1">
      <c r="A64" s="445">
        <v>50</v>
      </c>
      <c r="B64" s="447" t="s">
        <v>11003</v>
      </c>
      <c r="C64" s="445">
        <f t="shared" si="2"/>
        <v>50</v>
      </c>
      <c r="D64" s="478" t="s">
        <v>11011</v>
      </c>
      <c r="E64" s="446" t="s">
        <v>11016</v>
      </c>
      <c r="F64" s="515">
        <v>2.7025E-2</v>
      </c>
      <c r="G64" s="516">
        <v>2538.48</v>
      </c>
      <c r="H64" s="448">
        <v>487.2</v>
      </c>
      <c r="I64" s="447" t="s">
        <v>500</v>
      </c>
      <c r="J64" s="445">
        <v>1</v>
      </c>
      <c r="K64" s="445" t="s">
        <v>11029</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5661</v>
      </c>
      <c r="C71" s="445">
        <f t="shared" si="2"/>
        <v>57</v>
      </c>
      <c r="D71" s="478" t="s">
        <v>2142</v>
      </c>
      <c r="E71" s="446" t="s">
        <v>5709</v>
      </c>
      <c r="F71" s="515">
        <v>4.3381000000000003E-2</v>
      </c>
      <c r="G71" s="516">
        <v>2538.48</v>
      </c>
      <c r="H71" s="448">
        <v>487.2</v>
      </c>
      <c r="I71" s="447" t="s">
        <v>500</v>
      </c>
      <c r="J71" s="445">
        <v>1</v>
      </c>
      <c r="K71" s="445" t="s">
        <v>5757</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5710</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5662</v>
      </c>
      <c r="C148" s="445">
        <f t="shared" si="4"/>
        <v>134</v>
      </c>
      <c r="D148" s="478" t="s">
        <v>2210</v>
      </c>
      <c r="E148" s="446" t="s">
        <v>5711</v>
      </c>
      <c r="F148" s="515">
        <v>4.9590000000000002E-2</v>
      </c>
      <c r="G148" s="516">
        <v>2538.48</v>
      </c>
      <c r="H148" s="448">
        <v>487.2</v>
      </c>
      <c r="I148" s="447" t="s">
        <v>500</v>
      </c>
      <c r="J148" s="445">
        <v>1</v>
      </c>
      <c r="K148" s="445" t="s">
        <v>5758</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5663</v>
      </c>
      <c r="C173" s="445">
        <f t="shared" si="4"/>
        <v>159</v>
      </c>
      <c r="D173" s="478" t="s">
        <v>5708</v>
      </c>
      <c r="E173" s="446" t="s">
        <v>5712</v>
      </c>
      <c r="F173" s="515">
        <v>6.2129999999999998E-2</v>
      </c>
      <c r="G173" s="516">
        <v>3463</v>
      </c>
      <c r="H173" s="448">
        <v>487.2</v>
      </c>
      <c r="I173" s="447" t="s">
        <v>552</v>
      </c>
      <c r="J173" s="445">
        <v>2</v>
      </c>
      <c r="K173" s="445" t="s">
        <v>5759</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5664</v>
      </c>
      <c r="C261" s="445">
        <f t="shared" si="5"/>
        <v>247</v>
      </c>
      <c r="D261" s="478" t="s">
        <v>3577</v>
      </c>
      <c r="E261" s="446" t="s">
        <v>5713</v>
      </c>
      <c r="F261" s="515">
        <v>4.0028000000000001E-2</v>
      </c>
      <c r="G261" s="516">
        <v>3463</v>
      </c>
      <c r="H261" s="448">
        <v>487.2</v>
      </c>
      <c r="I261" s="447" t="s">
        <v>552</v>
      </c>
      <c r="J261" s="445">
        <v>2</v>
      </c>
      <c r="K261" s="445" t="s">
        <v>5760</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11004</v>
      </c>
      <c r="C303" s="445">
        <f t="shared" si="6"/>
        <v>289</v>
      </c>
      <c r="D303" s="478" t="s">
        <v>2216</v>
      </c>
      <c r="E303" s="446" t="s">
        <v>11017</v>
      </c>
      <c r="F303" s="515">
        <v>3.9245000000000002E-2</v>
      </c>
      <c r="G303" s="516">
        <v>2538.48</v>
      </c>
      <c r="H303" s="448">
        <v>487.2</v>
      </c>
      <c r="I303" s="447" t="s">
        <v>500</v>
      </c>
      <c r="J303" s="445">
        <v>1</v>
      </c>
      <c r="K303" s="445" t="s">
        <v>11030</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c r="A371" s="260">
        <v>357</v>
      </c>
      <c r="B371" s="447" t="s">
        <v>5665</v>
      </c>
      <c r="C371" s="445">
        <f t="shared" si="7"/>
        <v>357</v>
      </c>
      <c r="D371" s="478" t="s">
        <v>2216</v>
      </c>
      <c r="E371" s="446" t="s">
        <v>5714</v>
      </c>
      <c r="F371" s="515">
        <v>6.2548000000000006E-2</v>
      </c>
      <c r="G371" s="516">
        <v>3463</v>
      </c>
      <c r="H371" s="448">
        <v>487.2</v>
      </c>
      <c r="I371" s="447" t="s">
        <v>552</v>
      </c>
      <c r="J371" s="445">
        <v>2</v>
      </c>
      <c r="K371" s="445" t="s">
        <v>5761</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5666</v>
      </c>
      <c r="C382" s="445">
        <f t="shared" si="7"/>
        <v>368</v>
      </c>
      <c r="D382" s="478" t="s">
        <v>2216</v>
      </c>
      <c r="E382" s="446" t="s">
        <v>5715</v>
      </c>
      <c r="F382" s="515">
        <v>4.2298000000000002E-2</v>
      </c>
      <c r="G382" s="516">
        <v>2538.48</v>
      </c>
      <c r="H382" s="448">
        <v>487.2</v>
      </c>
      <c r="I382" s="447" t="s">
        <v>500</v>
      </c>
      <c r="J382" s="445">
        <v>1</v>
      </c>
      <c r="K382" s="445" t="s">
        <v>5762</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11005</v>
      </c>
      <c r="C426" s="445">
        <f t="shared" si="8"/>
        <v>412</v>
      </c>
      <c r="D426" s="478" t="s">
        <v>258</v>
      </c>
      <c r="E426" s="446" t="s">
        <v>11018</v>
      </c>
      <c r="F426" s="515">
        <v>4.1354000000000002E-2</v>
      </c>
      <c r="G426" s="516">
        <v>2538.48</v>
      </c>
      <c r="H426" s="448">
        <v>487.2</v>
      </c>
      <c r="I426" s="447" t="s">
        <v>500</v>
      </c>
      <c r="J426" s="445">
        <v>1</v>
      </c>
      <c r="K426" s="445" t="s">
        <v>11031</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5667</v>
      </c>
      <c r="C460" s="445">
        <f t="shared" si="8"/>
        <v>446</v>
      </c>
      <c r="D460" s="478" t="s">
        <v>4869</v>
      </c>
      <c r="E460" s="446" t="s">
        <v>5716</v>
      </c>
      <c r="F460" s="515">
        <v>3.0974999999999999E-2</v>
      </c>
      <c r="G460" s="516">
        <v>2538.48</v>
      </c>
      <c r="H460" s="448">
        <v>487.2</v>
      </c>
      <c r="I460" s="447" t="s">
        <v>500</v>
      </c>
      <c r="J460" s="445">
        <v>1</v>
      </c>
      <c r="K460" s="445" t="s">
        <v>5763</v>
      </c>
      <c r="L460" s="518">
        <v>348</v>
      </c>
      <c r="M460" s="496" t="s">
        <v>2440</v>
      </c>
      <c r="N460" s="519">
        <v>67.071199999999919</v>
      </c>
      <c r="O460" s="519">
        <v>134.15399999999985</v>
      </c>
      <c r="P460" s="449" t="s">
        <v>2441</v>
      </c>
      <c r="Q460" s="520">
        <v>336.67840000000001</v>
      </c>
      <c r="R460" s="533"/>
    </row>
    <row r="461" spans="1:18" ht="15" customHeight="1">
      <c r="A461" s="260">
        <v>447</v>
      </c>
      <c r="B461" s="447" t="s">
        <v>5668</v>
      </c>
      <c r="C461" s="445">
        <f t="shared" si="8"/>
        <v>447</v>
      </c>
      <c r="D461" s="478" t="s">
        <v>4869</v>
      </c>
      <c r="E461" s="446" t="s">
        <v>5717</v>
      </c>
      <c r="F461" s="515">
        <v>3.7824000000000003E-2</v>
      </c>
      <c r="G461" s="516">
        <v>2538.48</v>
      </c>
      <c r="H461" s="448">
        <v>487.2</v>
      </c>
      <c r="I461" s="447" t="s">
        <v>500</v>
      </c>
      <c r="J461" s="445">
        <v>1</v>
      </c>
      <c r="K461" s="445" t="s">
        <v>5764</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5669</v>
      </c>
      <c r="C463" s="445">
        <f t="shared" si="8"/>
        <v>449</v>
      </c>
      <c r="D463" s="478" t="s">
        <v>4869</v>
      </c>
      <c r="E463" s="446" t="s">
        <v>5718</v>
      </c>
      <c r="F463" s="515">
        <v>3.8408999999999999E-2</v>
      </c>
      <c r="G463" s="516">
        <v>2538.48</v>
      </c>
      <c r="H463" s="448">
        <v>487.2</v>
      </c>
      <c r="I463" s="447" t="s">
        <v>500</v>
      </c>
      <c r="J463" s="445">
        <v>1</v>
      </c>
      <c r="K463" s="445" t="s">
        <v>5765</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5670</v>
      </c>
      <c r="C490" s="445">
        <f t="shared" si="9"/>
        <v>476</v>
      </c>
      <c r="D490" s="478" t="s">
        <v>2225</v>
      </c>
      <c r="E490" s="446" t="s">
        <v>5719</v>
      </c>
      <c r="F490" s="515">
        <v>2.9645999999999999E-2</v>
      </c>
      <c r="G490" s="516">
        <v>2538.48</v>
      </c>
      <c r="H490" s="448">
        <v>487.2</v>
      </c>
      <c r="I490" s="447" t="s">
        <v>500</v>
      </c>
      <c r="J490" s="445">
        <v>1</v>
      </c>
      <c r="K490" s="445" t="s">
        <v>5766</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5671</v>
      </c>
      <c r="C496" s="445">
        <f t="shared" si="9"/>
        <v>482</v>
      </c>
      <c r="D496" s="478" t="s">
        <v>2226</v>
      </c>
      <c r="E496" s="446" t="s">
        <v>5720</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5672</v>
      </c>
      <c r="C497" s="445">
        <f t="shared" si="9"/>
        <v>483</v>
      </c>
      <c r="D497" s="478" t="s">
        <v>2226</v>
      </c>
      <c r="E497" s="446" t="s">
        <v>5721</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5673</v>
      </c>
      <c r="C498" s="445">
        <f t="shared" si="9"/>
        <v>484</v>
      </c>
      <c r="D498" s="478" t="s">
        <v>2226</v>
      </c>
      <c r="E498" s="446" t="s">
        <v>5722</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5674</v>
      </c>
      <c r="C499" s="445">
        <f t="shared" si="9"/>
        <v>485</v>
      </c>
      <c r="D499" s="478" t="s">
        <v>2226</v>
      </c>
      <c r="E499" s="446" t="s">
        <v>5723</v>
      </c>
      <c r="F499" s="515">
        <v>3.0098E-2</v>
      </c>
      <c r="G499" s="516">
        <v>2538.48</v>
      </c>
      <c r="H499" s="448">
        <v>487.2</v>
      </c>
      <c r="I499" s="447" t="s">
        <v>500</v>
      </c>
      <c r="J499" s="445">
        <v>1</v>
      </c>
      <c r="K499" s="445" t="s">
        <v>5767</v>
      </c>
      <c r="L499" s="518">
        <v>348</v>
      </c>
      <c r="M499" s="496" t="s">
        <v>2440</v>
      </c>
      <c r="N499" s="519">
        <v>67.071199999999919</v>
      </c>
      <c r="O499" s="519">
        <v>134.15399999999985</v>
      </c>
      <c r="P499" s="449" t="s">
        <v>2441</v>
      </c>
      <c r="Q499" s="520">
        <v>336.67840000000001</v>
      </c>
      <c r="R499" s="533"/>
    </row>
    <row r="500" spans="1:18" ht="15" customHeight="1">
      <c r="A500" s="260">
        <v>486</v>
      </c>
      <c r="B500" s="447" t="s">
        <v>5675</v>
      </c>
      <c r="C500" s="445">
        <f t="shared" si="9"/>
        <v>486</v>
      </c>
      <c r="D500" s="478" t="s">
        <v>2226</v>
      </c>
      <c r="E500" s="446" t="s">
        <v>5724</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5676</v>
      </c>
      <c r="C501" s="445">
        <f t="shared" si="9"/>
        <v>487</v>
      </c>
      <c r="D501" s="478" t="s">
        <v>2226</v>
      </c>
      <c r="E501" s="446" t="s">
        <v>5725</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5677</v>
      </c>
      <c r="C502" s="445">
        <f t="shared" si="9"/>
        <v>488</v>
      </c>
      <c r="D502" s="478" t="s">
        <v>2226</v>
      </c>
      <c r="E502" s="446" t="s">
        <v>5726</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5678</v>
      </c>
      <c r="C503" s="445">
        <f t="shared" si="9"/>
        <v>489</v>
      </c>
      <c r="D503" s="478" t="s">
        <v>2226</v>
      </c>
      <c r="E503" s="446" t="s">
        <v>5727</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5679</v>
      </c>
      <c r="C504" s="445">
        <f t="shared" si="9"/>
        <v>490</v>
      </c>
      <c r="D504" s="478" t="s">
        <v>2226</v>
      </c>
      <c r="E504" s="446" t="s">
        <v>5728</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5680</v>
      </c>
      <c r="C505" s="445">
        <f t="shared" si="9"/>
        <v>491</v>
      </c>
      <c r="D505" s="478" t="s">
        <v>2226</v>
      </c>
      <c r="E505" s="446" t="s">
        <v>5729</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5681</v>
      </c>
      <c r="C506" s="445">
        <f t="shared" si="9"/>
        <v>492</v>
      </c>
      <c r="D506" s="478" t="s">
        <v>2226</v>
      </c>
      <c r="E506" s="446" t="s">
        <v>5730</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c r="A507" s="445">
        <v>493</v>
      </c>
      <c r="B507" s="447" t="s">
        <v>5682</v>
      </c>
      <c r="C507" s="445">
        <f t="shared" si="9"/>
        <v>493</v>
      </c>
      <c r="D507" s="478" t="s">
        <v>2226</v>
      </c>
      <c r="E507" s="446" t="s">
        <v>5731</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5683</v>
      </c>
      <c r="C508" s="445">
        <f t="shared" si="9"/>
        <v>494</v>
      </c>
      <c r="D508" s="478" t="s">
        <v>2226</v>
      </c>
      <c r="E508" s="446" t="s">
        <v>5732</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5684</v>
      </c>
      <c r="C510" s="445">
        <f t="shared" si="9"/>
        <v>496</v>
      </c>
      <c r="D510" s="478" t="s">
        <v>2226</v>
      </c>
      <c r="E510" s="446" t="s">
        <v>5733</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5685</v>
      </c>
      <c r="C511" s="445">
        <f t="shared" si="9"/>
        <v>497</v>
      </c>
      <c r="D511" s="478" t="s">
        <v>2226</v>
      </c>
      <c r="E511" s="446" t="s">
        <v>5734</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c r="A512" s="260">
        <v>498</v>
      </c>
      <c r="B512" s="447" t="s">
        <v>5686</v>
      </c>
      <c r="C512" s="445">
        <f t="shared" si="9"/>
        <v>498</v>
      </c>
      <c r="D512" s="478" t="s">
        <v>2226</v>
      </c>
      <c r="E512" s="446" t="s">
        <v>5735</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5687</v>
      </c>
      <c r="C513" s="445">
        <f t="shared" si="9"/>
        <v>499</v>
      </c>
      <c r="D513" s="478" t="s">
        <v>2226</v>
      </c>
      <c r="E513" s="446" t="s">
        <v>5736</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5688</v>
      </c>
      <c r="C514" s="445">
        <f t="shared" si="9"/>
        <v>500</v>
      </c>
      <c r="D514" s="478" t="s">
        <v>2226</v>
      </c>
      <c r="E514" s="446" t="s">
        <v>5737</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5689</v>
      </c>
      <c r="C515" s="445">
        <f t="shared" si="9"/>
        <v>501</v>
      </c>
      <c r="D515" s="478" t="s">
        <v>2226</v>
      </c>
      <c r="E515" s="446" t="s">
        <v>5738</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c r="A522" s="445">
        <v>508</v>
      </c>
      <c r="B522" s="447" t="s">
        <v>5690</v>
      </c>
      <c r="C522" s="445">
        <f t="shared" si="9"/>
        <v>508</v>
      </c>
      <c r="D522" s="478" t="s">
        <v>2226</v>
      </c>
      <c r="E522" s="446" t="s">
        <v>5739</v>
      </c>
      <c r="F522" s="515">
        <v>5.4182000000000001E-2</v>
      </c>
      <c r="G522" s="516">
        <v>2538.48</v>
      </c>
      <c r="H522" s="448">
        <v>487.2</v>
      </c>
      <c r="I522" s="447" t="s">
        <v>500</v>
      </c>
      <c r="J522" s="445">
        <v>1</v>
      </c>
      <c r="K522" s="445" t="s">
        <v>5768</v>
      </c>
      <c r="L522" s="518">
        <v>348</v>
      </c>
      <c r="M522" s="496" t="s">
        <v>2440</v>
      </c>
      <c r="N522" s="519">
        <v>67.071199999999919</v>
      </c>
      <c r="O522" s="519">
        <v>134.15399999999985</v>
      </c>
      <c r="P522" s="449" t="s">
        <v>2441</v>
      </c>
      <c r="Q522" s="520">
        <v>336.67840000000001</v>
      </c>
      <c r="R522" s="533"/>
    </row>
    <row r="523" spans="1:18" ht="15" customHeight="1">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c r="A524" s="260">
        <v>510</v>
      </c>
      <c r="B524" s="447" t="s">
        <v>11006</v>
      </c>
      <c r="C524" s="445">
        <f t="shared" si="9"/>
        <v>510</v>
      </c>
      <c r="D524" s="478" t="s">
        <v>2226</v>
      </c>
      <c r="E524" s="446" t="s">
        <v>11019</v>
      </c>
      <c r="F524" s="515">
        <v>5.4182000000000001E-2</v>
      </c>
      <c r="G524" s="516">
        <v>2538.48</v>
      </c>
      <c r="H524" s="448">
        <v>487.2</v>
      </c>
      <c r="I524" s="447" t="s">
        <v>500</v>
      </c>
      <c r="J524" s="445">
        <v>1</v>
      </c>
      <c r="K524" s="445" t="s">
        <v>11032</v>
      </c>
      <c r="L524" s="518">
        <v>348</v>
      </c>
      <c r="M524" s="496" t="s">
        <v>2440</v>
      </c>
      <c r="N524" s="519">
        <v>67.071199999999919</v>
      </c>
      <c r="O524" s="519">
        <v>134.15399999999985</v>
      </c>
      <c r="P524" s="449" t="s">
        <v>2441</v>
      </c>
      <c r="Q524" s="520">
        <v>336.67840000000001</v>
      </c>
      <c r="R524" s="533"/>
    </row>
    <row r="525" spans="1:18" ht="15" customHeight="1">
      <c r="A525" s="445">
        <v>511</v>
      </c>
      <c r="B525" s="447" t="s">
        <v>5691</v>
      </c>
      <c r="C525" s="445">
        <f t="shared" si="9"/>
        <v>511</v>
      </c>
      <c r="D525" s="478" t="s">
        <v>2226</v>
      </c>
      <c r="E525" s="446" t="s">
        <v>5740</v>
      </c>
      <c r="F525" s="515">
        <v>5.4182000000000001E-2</v>
      </c>
      <c r="G525" s="516">
        <v>2538.48</v>
      </c>
      <c r="H525" s="448">
        <v>487.2</v>
      </c>
      <c r="I525" s="447" t="s">
        <v>500</v>
      </c>
      <c r="J525" s="445">
        <v>1</v>
      </c>
      <c r="K525" s="445" t="s">
        <v>5769</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11007</v>
      </c>
      <c r="C527" s="445">
        <f t="shared" si="9"/>
        <v>513</v>
      </c>
      <c r="D527" s="478" t="s">
        <v>2226</v>
      </c>
      <c r="E527" s="446" t="s">
        <v>11020</v>
      </c>
      <c r="F527" s="515">
        <v>3.9858999999999999E-2</v>
      </c>
      <c r="G527" s="516">
        <v>2538.48</v>
      </c>
      <c r="H527" s="448">
        <v>487.2</v>
      </c>
      <c r="I527" s="447" t="s">
        <v>500</v>
      </c>
      <c r="J527" s="445">
        <v>1</v>
      </c>
      <c r="K527" s="445" t="s">
        <v>11033</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5692</v>
      </c>
      <c r="C529" s="445">
        <f t="shared" si="10"/>
        <v>515</v>
      </c>
      <c r="D529" s="478" t="s">
        <v>2226</v>
      </c>
      <c r="E529" s="446" t="s">
        <v>5741</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5693</v>
      </c>
      <c r="C530" s="445">
        <f t="shared" si="10"/>
        <v>516</v>
      </c>
      <c r="D530" s="478" t="s">
        <v>2226</v>
      </c>
      <c r="E530" s="446" t="s">
        <v>5742</v>
      </c>
      <c r="F530" s="515">
        <v>4.3381000000000003E-2</v>
      </c>
      <c r="G530" s="516">
        <v>2538.48</v>
      </c>
      <c r="H530" s="448">
        <v>487.2</v>
      </c>
      <c r="I530" s="447" t="s">
        <v>500</v>
      </c>
      <c r="J530" s="445">
        <v>1</v>
      </c>
      <c r="K530" s="445" t="s">
        <v>5770</v>
      </c>
      <c r="L530" s="518">
        <v>348</v>
      </c>
      <c r="M530" s="496" t="s">
        <v>2440</v>
      </c>
      <c r="N530" s="519">
        <v>67.071199999999919</v>
      </c>
      <c r="O530" s="519">
        <v>134.15399999999985</v>
      </c>
      <c r="P530" s="449" t="s">
        <v>2441</v>
      </c>
      <c r="Q530" s="520">
        <v>336.67840000000001</v>
      </c>
      <c r="R530" s="533"/>
    </row>
    <row r="531" spans="1:19" ht="15" customHeight="1">
      <c r="A531" s="445">
        <v>517</v>
      </c>
      <c r="B531" s="447" t="s">
        <v>5694</v>
      </c>
      <c r="C531" s="445">
        <f t="shared" si="10"/>
        <v>517</v>
      </c>
      <c r="D531" s="478" t="s">
        <v>2226</v>
      </c>
      <c r="E531" s="446" t="s">
        <v>5743</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5695</v>
      </c>
      <c r="C535" s="445">
        <f t="shared" si="10"/>
        <v>521</v>
      </c>
      <c r="D535" s="478" t="s">
        <v>2226</v>
      </c>
      <c r="E535" s="446" t="s">
        <v>5744</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5696</v>
      </c>
      <c r="C536" s="445">
        <f t="shared" si="10"/>
        <v>522</v>
      </c>
      <c r="D536" s="478" t="s">
        <v>2226</v>
      </c>
      <c r="E536" s="446" t="s">
        <v>5745</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11008</v>
      </c>
      <c r="C565" s="445">
        <f t="shared" si="10"/>
        <v>551</v>
      </c>
      <c r="D565" s="478" t="s">
        <v>2228</v>
      </c>
      <c r="E565" s="446" t="s">
        <v>11021</v>
      </c>
      <c r="F565" s="515">
        <v>6.4276E-2</v>
      </c>
      <c r="G565" s="516">
        <v>3463</v>
      </c>
      <c r="H565" s="448">
        <v>487.2</v>
      </c>
      <c r="I565" s="447" t="s">
        <v>552</v>
      </c>
      <c r="J565" s="445">
        <v>2</v>
      </c>
      <c r="K565" s="445" t="s">
        <v>11034</v>
      </c>
      <c r="L565" s="518">
        <v>348</v>
      </c>
      <c r="M565" s="496" t="s">
        <v>2440</v>
      </c>
      <c r="N565" s="519">
        <v>121.62599999999989</v>
      </c>
      <c r="O565" s="519">
        <v>243.24040000000008</v>
      </c>
      <c r="P565" s="449" t="s">
        <v>2441</v>
      </c>
      <c r="Q565" s="520">
        <v>336.67840000000001</v>
      </c>
      <c r="R565" s="533"/>
    </row>
    <row r="566" spans="1:18" ht="15" customHeight="1">
      <c r="A566" s="260">
        <v>552</v>
      </c>
      <c r="B566" s="447" t="s">
        <v>11009</v>
      </c>
      <c r="C566" s="445">
        <f t="shared" si="10"/>
        <v>552</v>
      </c>
      <c r="D566" s="478" t="s">
        <v>2228</v>
      </c>
      <c r="E566" s="446" t="s">
        <v>11022</v>
      </c>
      <c r="F566" s="515">
        <v>6.4276E-2</v>
      </c>
      <c r="G566" s="516">
        <v>3463</v>
      </c>
      <c r="H566" s="448">
        <v>487.2</v>
      </c>
      <c r="I566" s="447" t="s">
        <v>552</v>
      </c>
      <c r="J566" s="445">
        <v>2</v>
      </c>
      <c r="K566" s="445" t="s">
        <v>11035</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5193</v>
      </c>
      <c r="C621" s="445">
        <f t="shared" si="11"/>
        <v>607</v>
      </c>
      <c r="D621" s="478" t="s">
        <v>2231</v>
      </c>
      <c r="E621" s="446" t="s">
        <v>11023</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c r="A622" s="445">
        <v>608</v>
      </c>
      <c r="B622" s="447" t="s">
        <v>5697</v>
      </c>
      <c r="C622" s="445">
        <f t="shared" si="11"/>
        <v>608</v>
      </c>
      <c r="D622" s="478" t="s">
        <v>2231</v>
      </c>
      <c r="E622" s="446" t="s">
        <v>5746</v>
      </c>
      <c r="F622" s="515">
        <v>3.6269999999999997E-2</v>
      </c>
      <c r="G622" s="516">
        <v>2538.48</v>
      </c>
      <c r="H622" s="448">
        <v>487.2</v>
      </c>
      <c r="I622" s="447" t="s">
        <v>500</v>
      </c>
      <c r="J622" s="445">
        <v>1</v>
      </c>
      <c r="K622" s="445" t="s">
        <v>5771</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5698</v>
      </c>
      <c r="C652" s="445">
        <f t="shared" si="11"/>
        <v>638</v>
      </c>
      <c r="D652" s="478" t="s">
        <v>2234</v>
      </c>
      <c r="E652" s="446" t="s">
        <v>5747</v>
      </c>
      <c r="F652" s="515">
        <v>4.6475000000000002E-2</v>
      </c>
      <c r="G652" s="516">
        <v>2538.48</v>
      </c>
      <c r="H652" s="448">
        <v>487.2</v>
      </c>
      <c r="I652" s="447" t="s">
        <v>500</v>
      </c>
      <c r="J652" s="445">
        <v>1</v>
      </c>
      <c r="K652" s="445" t="s">
        <v>5772</v>
      </c>
      <c r="L652" s="518">
        <v>348</v>
      </c>
      <c r="M652" s="496" t="s">
        <v>2440</v>
      </c>
      <c r="N652" s="519">
        <v>67.071199999999919</v>
      </c>
      <c r="O652" s="519">
        <v>134.15399999999985</v>
      </c>
      <c r="P652" s="449" t="s">
        <v>2441</v>
      </c>
      <c r="Q652" s="520">
        <v>336.67840000000001</v>
      </c>
      <c r="R652" s="533"/>
    </row>
    <row r="653" spans="1:18" ht="15" customHeight="1">
      <c r="A653" s="260">
        <v>639</v>
      </c>
      <c r="B653" s="447" t="s">
        <v>5699</v>
      </c>
      <c r="C653" s="445">
        <f t="shared" si="11"/>
        <v>639</v>
      </c>
      <c r="D653" s="478" t="s">
        <v>2234</v>
      </c>
      <c r="E653" s="446" t="s">
        <v>5748</v>
      </c>
      <c r="F653" s="515">
        <v>4.6475000000000002E-2</v>
      </c>
      <c r="G653" s="516">
        <v>2538.48</v>
      </c>
      <c r="H653" s="448">
        <v>487.2</v>
      </c>
      <c r="I653" s="447" t="s">
        <v>500</v>
      </c>
      <c r="J653" s="445">
        <v>1</v>
      </c>
      <c r="K653" s="445" t="s">
        <v>5773</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5700</v>
      </c>
      <c r="C657" s="445">
        <f t="shared" si="12"/>
        <v>643</v>
      </c>
      <c r="D657" s="478" t="s">
        <v>2234</v>
      </c>
      <c r="E657" s="446" t="s">
        <v>5749</v>
      </c>
      <c r="F657" s="515">
        <v>5.7061000000000001E-2</v>
      </c>
      <c r="G657" s="516">
        <v>2538.48</v>
      </c>
      <c r="H657" s="448">
        <v>487.2</v>
      </c>
      <c r="I657" s="447" t="s">
        <v>500</v>
      </c>
      <c r="J657" s="445">
        <v>1</v>
      </c>
      <c r="K657" s="445" t="s">
        <v>5774</v>
      </c>
      <c r="L657" s="518">
        <v>348</v>
      </c>
      <c r="M657" s="496" t="s">
        <v>2440</v>
      </c>
      <c r="N657" s="519">
        <v>67.071199999999919</v>
      </c>
      <c r="O657" s="519">
        <v>134.15399999999985</v>
      </c>
      <c r="P657" s="449" t="s">
        <v>2441</v>
      </c>
      <c r="Q657" s="520">
        <v>336.67840000000001</v>
      </c>
      <c r="R657" s="533"/>
    </row>
    <row r="658" spans="1:18" ht="15" customHeight="1">
      <c r="A658" s="445">
        <v>644</v>
      </c>
      <c r="B658" s="447" t="s">
        <v>5701</v>
      </c>
      <c r="C658" s="445">
        <f t="shared" si="12"/>
        <v>644</v>
      </c>
      <c r="D658" s="478" t="s">
        <v>2234</v>
      </c>
      <c r="E658" s="446" t="s">
        <v>5750</v>
      </c>
      <c r="F658" s="515">
        <v>5.7061000000000001E-2</v>
      </c>
      <c r="G658" s="516">
        <v>2538.48</v>
      </c>
      <c r="H658" s="448">
        <v>487.2</v>
      </c>
      <c r="I658" s="447" t="s">
        <v>500</v>
      </c>
      <c r="J658" s="445">
        <v>1</v>
      </c>
      <c r="K658" s="445" t="s">
        <v>5775</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5702</v>
      </c>
      <c r="C675" s="445">
        <f t="shared" si="12"/>
        <v>661</v>
      </c>
      <c r="D675" s="478" t="s">
        <v>2238</v>
      </c>
      <c r="E675" s="446" t="s">
        <v>5751</v>
      </c>
      <c r="F675" s="515">
        <v>2.9878999999999999E-2</v>
      </c>
      <c r="G675" s="516">
        <v>2538.48</v>
      </c>
      <c r="H675" s="448">
        <v>487.2</v>
      </c>
      <c r="I675" s="447" t="s">
        <v>500</v>
      </c>
      <c r="J675" s="445">
        <v>1</v>
      </c>
      <c r="K675" s="445" t="s">
        <v>5776</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5703</v>
      </c>
      <c r="C714" s="445">
        <f t="shared" si="12"/>
        <v>700</v>
      </c>
      <c r="D714" s="478" t="s">
        <v>2242</v>
      </c>
      <c r="E714" s="446" t="s">
        <v>5752</v>
      </c>
      <c r="F714" s="515">
        <v>2.8934000000000001E-2</v>
      </c>
      <c r="G714" s="516">
        <v>8154.31</v>
      </c>
      <c r="H714" s="448">
        <v>487.2</v>
      </c>
      <c r="I714" s="447" t="s">
        <v>3651</v>
      </c>
      <c r="J714" s="445">
        <v>3</v>
      </c>
      <c r="K714" s="445" t="s">
        <v>5777</v>
      </c>
      <c r="L714" s="518">
        <v>348</v>
      </c>
      <c r="M714" s="496" t="s">
        <v>2440</v>
      </c>
      <c r="N714" s="519">
        <v>330.29</v>
      </c>
      <c r="O714" s="519">
        <v>660.56199999999978</v>
      </c>
      <c r="P714" s="449" t="s">
        <v>2441</v>
      </c>
      <c r="Q714" s="520">
        <v>0</v>
      </c>
      <c r="R714" s="533"/>
    </row>
    <row r="715" spans="1:18" ht="15" customHeight="1">
      <c r="A715" s="445">
        <v>701</v>
      </c>
      <c r="B715" s="447" t="s">
        <v>5704</v>
      </c>
      <c r="C715" s="445">
        <f t="shared" si="12"/>
        <v>701</v>
      </c>
      <c r="D715" s="478" t="s">
        <v>2242</v>
      </c>
      <c r="E715" s="446" t="s">
        <v>5753</v>
      </c>
      <c r="F715" s="515">
        <v>2.8934000000000001E-2</v>
      </c>
      <c r="G715" s="516">
        <v>8154.31</v>
      </c>
      <c r="H715" s="448">
        <v>487.2</v>
      </c>
      <c r="I715" s="447" t="s">
        <v>3651</v>
      </c>
      <c r="J715" s="445">
        <v>3</v>
      </c>
      <c r="K715" s="445" t="s">
        <v>5778</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11010</v>
      </c>
      <c r="C720" s="445">
        <f t="shared" ref="C720:C778" si="13">A720</f>
        <v>706</v>
      </c>
      <c r="D720" s="478" t="s">
        <v>2242</v>
      </c>
      <c r="E720" s="446" t="s">
        <v>11024</v>
      </c>
      <c r="F720" s="515">
        <v>3.1363000000000002E-2</v>
      </c>
      <c r="G720" s="516">
        <v>7453.37</v>
      </c>
      <c r="H720" s="448">
        <v>487.2</v>
      </c>
      <c r="I720" s="447" t="s">
        <v>3651</v>
      </c>
      <c r="J720" s="445">
        <v>3</v>
      </c>
      <c r="K720" s="445" t="s">
        <v>11036</v>
      </c>
      <c r="L720" s="518">
        <v>348</v>
      </c>
      <c r="M720" s="496" t="s">
        <v>2440</v>
      </c>
      <c r="N720" s="519">
        <v>298.14319999999947</v>
      </c>
      <c r="O720" s="519">
        <v>596.28639999999996</v>
      </c>
      <c r="P720" s="449" t="s">
        <v>2441</v>
      </c>
      <c r="Q720" s="520">
        <v>0</v>
      </c>
      <c r="R720" s="533"/>
    </row>
    <row r="721" spans="1:18" ht="15" customHeight="1">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5705</v>
      </c>
      <c r="C740" s="445">
        <f t="shared" si="13"/>
        <v>726</v>
      </c>
      <c r="D740" s="478" t="s">
        <v>2242</v>
      </c>
      <c r="E740" s="446" t="s">
        <v>5754</v>
      </c>
      <c r="F740" s="515">
        <v>4.8099000000000003E-2</v>
      </c>
      <c r="G740" s="516">
        <v>2538.48</v>
      </c>
      <c r="H740" s="448">
        <v>487.2</v>
      </c>
      <c r="I740" s="447" t="s">
        <v>500</v>
      </c>
      <c r="J740" s="445">
        <v>1</v>
      </c>
      <c r="K740" s="445" t="s">
        <v>5779</v>
      </c>
      <c r="L740" s="518">
        <v>348</v>
      </c>
      <c r="M740" s="496" t="s">
        <v>2440</v>
      </c>
      <c r="N740" s="519">
        <v>67.071199999999919</v>
      </c>
      <c r="O740" s="519">
        <v>134.15399999999985</v>
      </c>
      <c r="P740" s="449" t="s">
        <v>2441</v>
      </c>
      <c r="Q740" s="520">
        <v>336.67840000000001</v>
      </c>
      <c r="R740" s="533"/>
    </row>
    <row r="741" spans="1:18" ht="15" customHeight="1">
      <c r="A741" s="445">
        <v>727</v>
      </c>
      <c r="B741" s="447" t="s">
        <v>5706</v>
      </c>
      <c r="C741" s="445">
        <f t="shared" si="13"/>
        <v>727</v>
      </c>
      <c r="D741" s="478" t="s">
        <v>2242</v>
      </c>
      <c r="E741" s="446" t="s">
        <v>5755</v>
      </c>
      <c r="F741" s="515">
        <v>4.8099000000000003E-2</v>
      </c>
      <c r="G741" s="516">
        <v>2538.48</v>
      </c>
      <c r="H741" s="448">
        <v>487.2</v>
      </c>
      <c r="I741" s="447" t="s">
        <v>500</v>
      </c>
      <c r="J741" s="445">
        <v>1</v>
      </c>
      <c r="K741" s="445" t="s">
        <v>5780</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5707</v>
      </c>
      <c r="C755" s="445">
        <f t="shared" si="13"/>
        <v>741</v>
      </c>
      <c r="D755" s="478" t="s">
        <v>2242</v>
      </c>
      <c r="E755" s="446" t="s">
        <v>5756</v>
      </c>
      <c r="F755" s="515">
        <v>3.9847E-2</v>
      </c>
      <c r="G755" s="516">
        <v>2538.48</v>
      </c>
      <c r="H755" s="448">
        <v>487.2</v>
      </c>
      <c r="I755" s="447" t="s">
        <v>500</v>
      </c>
      <c r="J755" s="445">
        <v>1</v>
      </c>
      <c r="K755" s="445" t="s">
        <v>5781</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29"/>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18" t="s">
        <v>2120</v>
      </c>
      <c r="H5" s="1018"/>
      <c r="I5" s="1018"/>
      <c r="J5" s="1018"/>
      <c r="K5" s="1018"/>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18" t="s">
        <v>2173</v>
      </c>
      <c r="P7" s="918" t="s">
        <v>2173</v>
      </c>
      <c r="U7" s="415"/>
      <c r="V7" s="415"/>
      <c r="W7" s="415"/>
      <c r="X7" s="415"/>
    </row>
    <row r="8" spans="1:24">
      <c r="A8" s="764">
        <v>765</v>
      </c>
      <c r="B8" s="765" t="s">
        <v>5801</v>
      </c>
      <c r="C8" s="764">
        <f>A8</f>
        <v>765</v>
      </c>
      <c r="D8" s="165" t="s">
        <v>2140</v>
      </c>
      <c r="E8" s="165" t="s">
        <v>8386</v>
      </c>
      <c r="F8" s="163">
        <v>1</v>
      </c>
      <c r="G8" s="766"/>
      <c r="H8" s="766">
        <v>0</v>
      </c>
      <c r="I8" s="766">
        <v>0</v>
      </c>
      <c r="J8" s="882">
        <v>10592.005553200001</v>
      </c>
      <c r="K8" s="766">
        <v>10842.370707999999</v>
      </c>
      <c r="L8" s="18" t="s">
        <v>4333</v>
      </c>
      <c r="M8" s="418"/>
      <c r="N8" s="918" t="s">
        <v>2206</v>
      </c>
      <c r="P8" s="918" t="s">
        <v>2376</v>
      </c>
      <c r="T8" s="419"/>
      <c r="U8" s="416"/>
      <c r="V8" s="416"/>
      <c r="W8" s="416"/>
      <c r="X8" s="418"/>
    </row>
    <row r="9" spans="1:24">
      <c r="A9" s="764">
        <v>766</v>
      </c>
      <c r="B9" s="765" t="s">
        <v>5802</v>
      </c>
      <c r="C9" s="764">
        <f t="shared" ref="C9:C72" si="0">A9</f>
        <v>766</v>
      </c>
      <c r="D9" s="165" t="s">
        <v>2140</v>
      </c>
      <c r="E9" s="165" t="s">
        <v>8387</v>
      </c>
      <c r="F9" s="163">
        <v>1</v>
      </c>
      <c r="G9" s="766"/>
      <c r="H9" s="766">
        <v>0</v>
      </c>
      <c r="I9" s="766">
        <v>11515.0546732</v>
      </c>
      <c r="J9" s="882">
        <v>11793.245907999999</v>
      </c>
      <c r="K9" s="766">
        <v>12086.07366088</v>
      </c>
      <c r="L9" s="18" t="s">
        <v>3676</v>
      </c>
      <c r="M9" s="418"/>
      <c r="N9" s="918" t="s">
        <v>2207</v>
      </c>
      <c r="P9" s="918" t="s">
        <v>2264</v>
      </c>
      <c r="T9" s="419"/>
      <c r="U9" s="416"/>
      <c r="V9" s="416"/>
      <c r="W9" s="416"/>
      <c r="X9" s="418"/>
    </row>
    <row r="10" spans="1:24">
      <c r="A10" s="764">
        <v>767</v>
      </c>
      <c r="B10" s="765" t="s">
        <v>5803</v>
      </c>
      <c r="C10" s="764">
        <f t="shared" si="0"/>
        <v>767</v>
      </c>
      <c r="D10" s="165" t="s">
        <v>2140</v>
      </c>
      <c r="E10" s="165" t="s">
        <v>8388</v>
      </c>
      <c r="F10" s="163">
        <v>1</v>
      </c>
      <c r="G10" s="766"/>
      <c r="H10" s="766">
        <v>0</v>
      </c>
      <c r="I10" s="766">
        <v>12438.1037932</v>
      </c>
      <c r="J10" s="882">
        <v>12744.121108000001</v>
      </c>
      <c r="K10" s="766">
        <v>13066.249723120007</v>
      </c>
      <c r="L10" s="767" t="s">
        <v>3675</v>
      </c>
      <c r="M10" s="418"/>
      <c r="N10" s="918" t="s">
        <v>5171</v>
      </c>
      <c r="P10" s="918" t="s">
        <v>2265</v>
      </c>
      <c r="T10" s="419"/>
      <c r="U10" s="416"/>
      <c r="V10" s="416"/>
      <c r="W10" s="416"/>
      <c r="X10" s="418"/>
    </row>
    <row r="11" spans="1:24">
      <c r="A11" s="764">
        <v>768</v>
      </c>
      <c r="B11" s="765" t="s">
        <v>5804</v>
      </c>
      <c r="C11" s="764">
        <f t="shared" si="0"/>
        <v>768</v>
      </c>
      <c r="D11" s="165" t="s">
        <v>2140</v>
      </c>
      <c r="E11" s="165" t="s">
        <v>8389</v>
      </c>
      <c r="F11" s="163">
        <v>1</v>
      </c>
      <c r="G11" s="766"/>
      <c r="H11" s="766">
        <v>0</v>
      </c>
      <c r="I11" s="766">
        <v>32407.227431788197</v>
      </c>
      <c r="J11" s="882">
        <v>33393.304828879584</v>
      </c>
      <c r="K11" s="766">
        <v>34431.28464732421</v>
      </c>
      <c r="L11" s="18" t="s">
        <v>3677</v>
      </c>
      <c r="M11" s="418"/>
      <c r="N11" s="918" t="s">
        <v>2209</v>
      </c>
      <c r="P11" s="918" t="s">
        <v>2266</v>
      </c>
      <c r="T11" s="419"/>
      <c r="U11" s="416"/>
      <c r="V11" s="416"/>
      <c r="W11" s="416"/>
      <c r="X11" s="418"/>
    </row>
    <row r="12" spans="1:24">
      <c r="A12" s="764">
        <v>769</v>
      </c>
      <c r="B12" s="765" t="s">
        <v>5805</v>
      </c>
      <c r="C12" s="764">
        <f t="shared" si="0"/>
        <v>769</v>
      </c>
      <c r="D12" s="165" t="s">
        <v>2140</v>
      </c>
      <c r="E12" s="165" t="s">
        <v>8390</v>
      </c>
      <c r="F12" s="163">
        <v>1</v>
      </c>
      <c r="G12" s="766"/>
      <c r="H12" s="766">
        <v>28733.750712740028</v>
      </c>
      <c r="I12" s="766">
        <v>29632.695161888725</v>
      </c>
      <c r="J12" s="882">
        <v>30578.945254822043</v>
      </c>
      <c r="K12" s="766">
        <v>31575.005206185593</v>
      </c>
      <c r="L12" s="18" t="s">
        <v>1719</v>
      </c>
      <c r="M12" s="418"/>
      <c r="N12" s="918" t="s">
        <v>2142</v>
      </c>
      <c r="P12" s="918" t="s">
        <v>2267</v>
      </c>
      <c r="T12" s="419"/>
      <c r="U12" s="416"/>
      <c r="V12" s="416"/>
      <c r="W12" s="416"/>
      <c r="X12" s="418"/>
    </row>
    <row r="13" spans="1:24">
      <c r="A13" s="764">
        <v>770</v>
      </c>
      <c r="B13" s="765" t="s">
        <v>5806</v>
      </c>
      <c r="C13" s="764">
        <f t="shared" si="0"/>
        <v>770</v>
      </c>
      <c r="D13" s="165" t="s">
        <v>2140</v>
      </c>
      <c r="E13" s="165" t="s">
        <v>8391</v>
      </c>
      <c r="F13" s="163">
        <v>1</v>
      </c>
      <c r="G13" s="766"/>
      <c r="H13" s="766">
        <v>0</v>
      </c>
      <c r="I13" s="766">
        <v>0</v>
      </c>
      <c r="J13" s="882">
        <v>26555.864920000004</v>
      </c>
      <c r="K13" s="766">
        <v>27507.671531560001</v>
      </c>
      <c r="L13" s="18" t="s">
        <v>4334</v>
      </c>
      <c r="M13" s="418"/>
      <c r="N13" s="918" t="s">
        <v>11011</v>
      </c>
      <c r="P13" s="918" t="s">
        <v>4263</v>
      </c>
      <c r="T13" s="419"/>
      <c r="U13" s="416"/>
      <c r="V13" s="416"/>
      <c r="W13" s="416"/>
      <c r="X13" s="418"/>
    </row>
    <row r="14" spans="1:24">
      <c r="A14" s="764">
        <v>771</v>
      </c>
      <c r="B14" s="765" t="s">
        <v>5807</v>
      </c>
      <c r="C14" s="764">
        <f t="shared" si="0"/>
        <v>771</v>
      </c>
      <c r="D14" s="165" t="s">
        <v>2140</v>
      </c>
      <c r="E14" s="165" t="s">
        <v>8392</v>
      </c>
      <c r="F14" s="163">
        <v>1</v>
      </c>
      <c r="G14" s="766"/>
      <c r="H14" s="766">
        <v>27263.047197846074</v>
      </c>
      <c r="I14" s="766">
        <v>27981.856470819563</v>
      </c>
      <c r="J14" s="882">
        <v>28738.476076811832</v>
      </c>
      <c r="K14" s="766">
        <v>29534.919125703764</v>
      </c>
      <c r="L14" s="18" t="s">
        <v>3678</v>
      </c>
      <c r="M14" s="418"/>
      <c r="N14" s="918" t="s">
        <v>2143</v>
      </c>
      <c r="P14" s="918" t="s">
        <v>2268</v>
      </c>
      <c r="T14" s="419"/>
      <c r="U14" s="416"/>
      <c r="V14" s="416"/>
      <c r="W14" s="416"/>
      <c r="X14" s="418"/>
    </row>
    <row r="15" spans="1:24">
      <c r="A15" s="764">
        <v>772</v>
      </c>
      <c r="B15" s="765" t="s">
        <v>5808</v>
      </c>
      <c r="C15" s="764">
        <f t="shared" si="0"/>
        <v>772</v>
      </c>
      <c r="D15" s="165" t="s">
        <v>2140</v>
      </c>
      <c r="E15" s="165" t="s">
        <v>8393</v>
      </c>
      <c r="F15" s="163">
        <v>1</v>
      </c>
      <c r="G15" s="766"/>
      <c r="H15" s="766">
        <v>23288.757933738925</v>
      </c>
      <c r="I15" s="766">
        <v>23964.749908092504</v>
      </c>
      <c r="J15" s="882">
        <v>24687.920919141205</v>
      </c>
      <c r="K15" s="766">
        <v>25449.16035421905</v>
      </c>
      <c r="L15" s="18" t="s">
        <v>1720</v>
      </c>
      <c r="M15" s="418"/>
      <c r="N15" s="918" t="s">
        <v>2210</v>
      </c>
      <c r="P15" s="918" t="s">
        <v>2269</v>
      </c>
      <c r="T15" s="419"/>
      <c r="U15" s="416"/>
      <c r="V15" s="416"/>
      <c r="W15" s="416"/>
      <c r="X15" s="418"/>
    </row>
    <row r="16" spans="1:24">
      <c r="A16" s="764">
        <v>773</v>
      </c>
      <c r="B16" s="765" t="s">
        <v>5809</v>
      </c>
      <c r="C16" s="764">
        <f t="shared" si="0"/>
        <v>773</v>
      </c>
      <c r="D16" s="165" t="s">
        <v>2140</v>
      </c>
      <c r="E16" s="165" t="s">
        <v>8394</v>
      </c>
      <c r="F16" s="163">
        <v>1</v>
      </c>
      <c r="G16" s="766"/>
      <c r="H16" s="766">
        <v>0</v>
      </c>
      <c r="I16" s="766">
        <v>0</v>
      </c>
      <c r="J16" s="882">
        <v>0</v>
      </c>
      <c r="K16" s="766">
        <v>27815.787733544916</v>
      </c>
      <c r="L16" s="18" t="s">
        <v>5261</v>
      </c>
      <c r="M16" s="418"/>
      <c r="N16" s="918" t="s">
        <v>5708</v>
      </c>
      <c r="P16" s="918"/>
      <c r="T16" s="419"/>
      <c r="U16" s="416"/>
      <c r="V16" s="416"/>
      <c r="W16" s="416"/>
      <c r="X16" s="418"/>
    </row>
    <row r="17" spans="1:24">
      <c r="A17" s="764">
        <v>774</v>
      </c>
      <c r="B17" s="765" t="s">
        <v>5810</v>
      </c>
      <c r="C17" s="764">
        <f t="shared" si="0"/>
        <v>774</v>
      </c>
      <c r="D17" s="165" t="s">
        <v>2140</v>
      </c>
      <c r="E17" s="165" t="s">
        <v>8395</v>
      </c>
      <c r="F17" s="163">
        <v>1</v>
      </c>
      <c r="G17" s="766"/>
      <c r="H17" s="766">
        <v>0</v>
      </c>
      <c r="I17" s="766">
        <v>0</v>
      </c>
      <c r="J17" s="882">
        <v>0</v>
      </c>
      <c r="K17" s="766">
        <v>23668.221020110643</v>
      </c>
      <c r="L17" s="18" t="s">
        <v>5262</v>
      </c>
      <c r="M17" s="418"/>
      <c r="N17" s="918" t="s">
        <v>4239</v>
      </c>
      <c r="P17" s="918"/>
      <c r="T17" s="419"/>
      <c r="U17" s="416"/>
      <c r="V17" s="416"/>
      <c r="W17" s="416"/>
      <c r="X17" s="418"/>
    </row>
    <row r="18" spans="1:24">
      <c r="A18" s="764">
        <v>775</v>
      </c>
      <c r="B18" s="765" t="s">
        <v>5811</v>
      </c>
      <c r="C18" s="764">
        <f t="shared" si="0"/>
        <v>775</v>
      </c>
      <c r="D18" s="165" t="s">
        <v>2140</v>
      </c>
      <c r="E18" s="165" t="s">
        <v>8396</v>
      </c>
      <c r="F18" s="163">
        <v>1</v>
      </c>
      <c r="G18" s="766"/>
      <c r="H18" s="766">
        <v>21910.116356566221</v>
      </c>
      <c r="I18" s="766">
        <v>22419.29302992146</v>
      </c>
      <c r="J18" s="882">
        <v>22955.278527139879</v>
      </c>
      <c r="K18" s="766">
        <v>23519.481326055797</v>
      </c>
      <c r="L18" s="18" t="s">
        <v>1721</v>
      </c>
      <c r="M18" s="418"/>
      <c r="N18" s="918" t="s">
        <v>2211</v>
      </c>
      <c r="P18" s="918"/>
      <c r="T18" s="419"/>
      <c r="U18" s="416"/>
      <c r="V18" s="416"/>
      <c r="W18" s="416"/>
      <c r="X18" s="418"/>
    </row>
    <row r="19" spans="1:24">
      <c r="A19" s="764">
        <v>776</v>
      </c>
      <c r="B19" s="765" t="s">
        <v>5812</v>
      </c>
      <c r="C19" s="764">
        <f t="shared" si="0"/>
        <v>776</v>
      </c>
      <c r="D19" s="165" t="s">
        <v>2140</v>
      </c>
      <c r="E19" s="165" t="s">
        <v>8397</v>
      </c>
      <c r="F19" s="163">
        <v>1</v>
      </c>
      <c r="G19" s="766"/>
      <c r="H19" s="766">
        <v>27787.132646860882</v>
      </c>
      <c r="I19" s="766">
        <v>28413.547195543018</v>
      </c>
      <c r="J19" s="882">
        <v>29072.929674550232</v>
      </c>
      <c r="K19" s="766">
        <v>29766.998904290493</v>
      </c>
      <c r="L19" s="18" t="s">
        <v>1722</v>
      </c>
      <c r="M19" s="418"/>
      <c r="N19" s="918" t="s">
        <v>2212</v>
      </c>
      <c r="P19" s="918"/>
      <c r="T19" s="419"/>
      <c r="U19" s="416"/>
      <c r="V19" s="416"/>
      <c r="W19" s="416"/>
      <c r="X19" s="418"/>
    </row>
    <row r="20" spans="1:24">
      <c r="A20" s="764">
        <v>777</v>
      </c>
      <c r="B20" s="765" t="s">
        <v>5813</v>
      </c>
      <c r="C20" s="764">
        <f t="shared" si="0"/>
        <v>777</v>
      </c>
      <c r="D20" s="165" t="s">
        <v>2881</v>
      </c>
      <c r="E20" s="165" t="s">
        <v>8398</v>
      </c>
      <c r="F20" s="163">
        <v>1</v>
      </c>
      <c r="G20" s="766"/>
      <c r="H20" s="766">
        <v>18792.194671200006</v>
      </c>
      <c r="I20" s="766">
        <v>0</v>
      </c>
      <c r="J20" s="882">
        <v>0</v>
      </c>
      <c r="K20" s="766">
        <v>0</v>
      </c>
      <c r="L20" s="18" t="s">
        <v>3679</v>
      </c>
      <c r="M20" s="418"/>
      <c r="N20" s="918" t="s">
        <v>2213</v>
      </c>
      <c r="P20" s="918"/>
      <c r="T20" s="419"/>
      <c r="U20" s="416"/>
      <c r="V20" s="416"/>
      <c r="W20" s="416"/>
      <c r="X20" s="418"/>
    </row>
    <row r="21" spans="1:24">
      <c r="A21" s="764">
        <v>778</v>
      </c>
      <c r="B21" s="765" t="s">
        <v>5814</v>
      </c>
      <c r="C21" s="764">
        <f t="shared" si="0"/>
        <v>778</v>
      </c>
      <c r="D21" s="165" t="s">
        <v>2881</v>
      </c>
      <c r="E21" s="165" t="s">
        <v>8399</v>
      </c>
      <c r="F21" s="163">
        <v>1</v>
      </c>
      <c r="G21" s="766"/>
      <c r="H21" s="766">
        <v>15488.095192000006</v>
      </c>
      <c r="I21" s="766">
        <v>0</v>
      </c>
      <c r="J21" s="882">
        <v>0</v>
      </c>
      <c r="K21" s="766">
        <v>0</v>
      </c>
      <c r="L21" s="18" t="s">
        <v>3680</v>
      </c>
      <c r="M21" s="418"/>
      <c r="N21" s="918" t="s">
        <v>3577</v>
      </c>
      <c r="P21" s="918"/>
      <c r="T21" s="419"/>
      <c r="U21" s="416"/>
      <c r="V21" s="416"/>
      <c r="W21" s="416"/>
      <c r="X21" s="418"/>
    </row>
    <row r="22" spans="1:24">
      <c r="A22" s="764">
        <v>779</v>
      </c>
      <c r="B22" s="765" t="s">
        <v>5815</v>
      </c>
      <c r="C22" s="764">
        <f t="shared" si="0"/>
        <v>779</v>
      </c>
      <c r="D22" s="165" t="s">
        <v>2881</v>
      </c>
      <c r="E22" s="165" t="s">
        <v>8400</v>
      </c>
      <c r="F22" s="163">
        <v>1</v>
      </c>
      <c r="G22" s="766"/>
      <c r="H22" s="766">
        <v>17946.099083520003</v>
      </c>
      <c r="I22" s="766">
        <v>18433.115993760006</v>
      </c>
      <c r="J22" s="882">
        <v>18945.791343040004</v>
      </c>
      <c r="K22" s="766">
        <v>19485.449605440004</v>
      </c>
      <c r="L22" s="18" t="s">
        <v>3681</v>
      </c>
      <c r="M22" s="418"/>
      <c r="N22" s="918" t="s">
        <v>2214</v>
      </c>
      <c r="P22" s="918"/>
      <c r="T22" s="419"/>
      <c r="U22" s="416"/>
      <c r="V22" s="416"/>
      <c r="W22" s="416"/>
      <c r="X22" s="418"/>
    </row>
    <row r="23" spans="1:24">
      <c r="A23" s="764">
        <v>780</v>
      </c>
      <c r="B23" s="765" t="s">
        <v>5816</v>
      </c>
      <c r="C23" s="764">
        <f t="shared" si="0"/>
        <v>780</v>
      </c>
      <c r="D23" s="165" t="s">
        <v>2881</v>
      </c>
      <c r="E23" s="165" t="s">
        <v>8401</v>
      </c>
      <c r="F23" s="163">
        <v>1</v>
      </c>
      <c r="G23" s="766"/>
      <c r="H23" s="766">
        <v>17077.552920800004</v>
      </c>
      <c r="I23" s="766">
        <v>17557.168358240007</v>
      </c>
      <c r="J23" s="882">
        <v>18062.052683520003</v>
      </c>
      <c r="K23" s="766">
        <v>18593.504400640002</v>
      </c>
      <c r="L23" s="18" t="s">
        <v>2882</v>
      </c>
      <c r="M23" s="418"/>
      <c r="N23" s="918" t="s">
        <v>3627</v>
      </c>
      <c r="P23" s="918"/>
      <c r="T23" s="419"/>
      <c r="U23" s="416"/>
      <c r="V23" s="416"/>
      <c r="W23" s="416"/>
      <c r="X23" s="418"/>
    </row>
    <row r="24" spans="1:24">
      <c r="A24" s="764">
        <v>781</v>
      </c>
      <c r="B24" s="765" t="s">
        <v>5817</v>
      </c>
      <c r="C24" s="764">
        <f t="shared" si="0"/>
        <v>781</v>
      </c>
      <c r="D24" s="165" t="s">
        <v>2141</v>
      </c>
      <c r="E24" s="165" t="s">
        <v>8402</v>
      </c>
      <c r="F24" s="163">
        <v>1</v>
      </c>
      <c r="G24" s="766"/>
      <c r="H24" s="766">
        <v>32754.946071601331</v>
      </c>
      <c r="I24" s="766">
        <v>34913.050105402348</v>
      </c>
      <c r="J24" s="882">
        <v>36048.885607866112</v>
      </c>
      <c r="K24" s="766">
        <v>37209.423998939877</v>
      </c>
      <c r="L24" s="18" t="s">
        <v>2883</v>
      </c>
      <c r="M24" s="418"/>
      <c r="N24" s="918" t="s">
        <v>2216</v>
      </c>
      <c r="P24" s="918"/>
      <c r="T24" s="419"/>
      <c r="U24" s="416"/>
      <c r="V24" s="416"/>
      <c r="W24" s="416"/>
      <c r="X24" s="418"/>
    </row>
    <row r="25" spans="1:24">
      <c r="A25" s="764">
        <v>782</v>
      </c>
      <c r="B25" s="765" t="s">
        <v>5818</v>
      </c>
      <c r="C25" s="764">
        <f t="shared" si="0"/>
        <v>782</v>
      </c>
      <c r="D25" s="165" t="s">
        <v>2141</v>
      </c>
      <c r="E25" s="165" t="s">
        <v>8403</v>
      </c>
      <c r="F25" s="163">
        <v>1</v>
      </c>
      <c r="G25" s="766"/>
      <c r="H25" s="766">
        <v>27521.592634500656</v>
      </c>
      <c r="I25" s="766">
        <v>28400.064932810583</v>
      </c>
      <c r="J25" s="882">
        <v>29324.792975564727</v>
      </c>
      <c r="K25" s="766">
        <v>30298.208367011066</v>
      </c>
      <c r="L25" s="18" t="s">
        <v>2884</v>
      </c>
      <c r="M25" s="418"/>
      <c r="N25" s="918" t="s">
        <v>2151</v>
      </c>
      <c r="P25" s="918"/>
      <c r="T25" s="419"/>
      <c r="U25" s="416"/>
      <c r="V25" s="416"/>
      <c r="W25" s="416"/>
      <c r="X25" s="418"/>
    </row>
    <row r="26" spans="1:24">
      <c r="A26" s="764">
        <v>783</v>
      </c>
      <c r="B26" s="765" t="s">
        <v>5819</v>
      </c>
      <c r="C26" s="764">
        <f t="shared" si="0"/>
        <v>783</v>
      </c>
      <c r="D26" s="165" t="s">
        <v>2141</v>
      </c>
      <c r="E26" s="165" t="s">
        <v>8404</v>
      </c>
      <c r="F26" s="163">
        <v>1</v>
      </c>
      <c r="G26" s="766"/>
      <c r="H26" s="766">
        <v>30315.98463847948</v>
      </c>
      <c r="I26" s="766">
        <v>31291.792949560757</v>
      </c>
      <c r="J26" s="882">
        <v>0</v>
      </c>
      <c r="K26" s="766">
        <v>0</v>
      </c>
      <c r="L26" s="18" t="s">
        <v>4335</v>
      </c>
      <c r="M26" s="418"/>
      <c r="N26" s="918" t="s">
        <v>2215</v>
      </c>
      <c r="P26" s="918"/>
      <c r="T26" s="419"/>
      <c r="U26" s="416"/>
      <c r="V26" s="416"/>
      <c r="W26" s="416"/>
      <c r="X26" s="418"/>
    </row>
    <row r="27" spans="1:24">
      <c r="A27" s="764">
        <v>784</v>
      </c>
      <c r="B27" s="765" t="s">
        <v>5820</v>
      </c>
      <c r="C27" s="764">
        <f t="shared" si="0"/>
        <v>784</v>
      </c>
      <c r="D27" s="165" t="s">
        <v>2141</v>
      </c>
      <c r="E27" s="165" t="s">
        <v>8405</v>
      </c>
      <c r="F27" s="163">
        <v>1</v>
      </c>
      <c r="G27" s="766"/>
      <c r="H27" s="766">
        <v>22352.755755722788</v>
      </c>
      <c r="I27" s="766">
        <v>23063.999998252271</v>
      </c>
      <c r="J27" s="882">
        <v>23812.657787960667</v>
      </c>
      <c r="K27" s="766">
        <v>24600.718619232663</v>
      </c>
      <c r="L27" s="18" t="s">
        <v>1723</v>
      </c>
      <c r="M27" s="418"/>
      <c r="N27" s="918" t="s">
        <v>2217</v>
      </c>
      <c r="P27" s="918"/>
      <c r="T27" s="419"/>
      <c r="U27" s="416"/>
      <c r="V27" s="416"/>
      <c r="W27" s="416"/>
      <c r="X27" s="418"/>
    </row>
    <row r="28" spans="1:24">
      <c r="A28" s="764">
        <v>785</v>
      </c>
      <c r="B28" s="765" t="s">
        <v>5821</v>
      </c>
      <c r="C28" s="764">
        <f t="shared" si="0"/>
        <v>785</v>
      </c>
      <c r="D28" s="165" t="s">
        <v>2141</v>
      </c>
      <c r="E28" s="165" t="s">
        <v>8406</v>
      </c>
      <c r="F28" s="163">
        <v>1</v>
      </c>
      <c r="G28" s="766"/>
      <c r="H28" s="766">
        <v>22023.532064535026</v>
      </c>
      <c r="I28" s="766">
        <v>22722.45249462597</v>
      </c>
      <c r="J28" s="882">
        <v>23458.178570833825</v>
      </c>
      <c r="K28" s="766">
        <v>24232.644523810384</v>
      </c>
      <c r="L28" s="18" t="s">
        <v>4336</v>
      </c>
      <c r="M28" s="418"/>
      <c r="N28" s="918" t="s">
        <v>2218</v>
      </c>
      <c r="P28" s="918"/>
      <c r="T28" s="419"/>
      <c r="U28" s="416"/>
      <c r="V28" s="416"/>
      <c r="W28" s="416"/>
      <c r="X28" s="418"/>
    </row>
    <row r="29" spans="1:24">
      <c r="A29" s="764">
        <v>786</v>
      </c>
      <c r="B29" s="765" t="s">
        <v>5822</v>
      </c>
      <c r="C29" s="764">
        <f t="shared" si="0"/>
        <v>786</v>
      </c>
      <c r="D29" s="165" t="s">
        <v>2141</v>
      </c>
      <c r="E29" s="165" t="s">
        <v>8407</v>
      </c>
      <c r="F29" s="163">
        <v>1</v>
      </c>
      <c r="G29" s="766"/>
      <c r="H29" s="766">
        <v>23974.24138479129</v>
      </c>
      <c r="I29" s="766">
        <v>24742.959909545385</v>
      </c>
      <c r="J29" s="882">
        <v>25552.131486788337</v>
      </c>
      <c r="K29" s="766">
        <v>26403.911402103571</v>
      </c>
      <c r="L29" s="18" t="s">
        <v>1724</v>
      </c>
      <c r="M29" s="418"/>
      <c r="N29" s="918" t="s">
        <v>4117</v>
      </c>
      <c r="P29" s="918"/>
      <c r="T29" s="419"/>
      <c r="U29" s="416"/>
      <c r="V29" s="416"/>
      <c r="W29" s="416"/>
      <c r="X29" s="418"/>
    </row>
    <row r="30" spans="1:24">
      <c r="A30" s="764">
        <v>787</v>
      </c>
      <c r="B30" s="765" t="s">
        <v>5823</v>
      </c>
      <c r="C30" s="764">
        <f t="shared" si="0"/>
        <v>787</v>
      </c>
      <c r="D30" s="165" t="s">
        <v>2141</v>
      </c>
      <c r="E30" s="165" t="s">
        <v>8408</v>
      </c>
      <c r="F30" s="163">
        <v>1</v>
      </c>
      <c r="G30" s="766"/>
      <c r="H30" s="766">
        <v>23521.39501331011</v>
      </c>
      <c r="I30" s="766">
        <v>24273.368626993004</v>
      </c>
      <c r="J30" s="882">
        <v>25064.911073438216</v>
      </c>
      <c r="K30" s="766">
        <v>25898.122374496266</v>
      </c>
      <c r="L30" s="18" t="s">
        <v>4337</v>
      </c>
      <c r="M30" s="418"/>
      <c r="N30" s="918" t="s">
        <v>258</v>
      </c>
      <c r="P30" s="918"/>
      <c r="T30" s="419"/>
      <c r="U30" s="416"/>
      <c r="V30" s="416"/>
      <c r="W30" s="416"/>
      <c r="X30" s="418"/>
    </row>
    <row r="31" spans="1:24">
      <c r="A31" s="764">
        <v>788</v>
      </c>
      <c r="B31" s="765" t="s">
        <v>5824</v>
      </c>
      <c r="C31" s="764">
        <f t="shared" si="0"/>
        <v>788</v>
      </c>
      <c r="D31" s="165" t="s">
        <v>2141</v>
      </c>
      <c r="E31" s="165" t="s">
        <v>8409</v>
      </c>
      <c r="F31" s="163">
        <v>1</v>
      </c>
      <c r="G31" s="766"/>
      <c r="H31" s="766">
        <v>26913.184087477955</v>
      </c>
      <c r="I31" s="766">
        <v>27786.074748764157</v>
      </c>
      <c r="J31" s="882">
        <v>28704.889572097116</v>
      </c>
      <c r="K31" s="766">
        <v>29672.060161724821</v>
      </c>
      <c r="L31" s="18" t="s">
        <v>1725</v>
      </c>
      <c r="M31" s="418"/>
      <c r="N31" s="918" t="s">
        <v>3635</v>
      </c>
      <c r="P31" s="918"/>
      <c r="T31" s="419"/>
      <c r="U31" s="416"/>
      <c r="V31" s="416"/>
      <c r="W31" s="416"/>
      <c r="X31" s="418"/>
    </row>
    <row r="32" spans="1:24">
      <c r="A32" s="764">
        <v>789</v>
      </c>
      <c r="B32" s="765" t="s">
        <v>5825</v>
      </c>
      <c r="C32" s="764">
        <f t="shared" si="0"/>
        <v>789</v>
      </c>
      <c r="D32" s="165" t="s">
        <v>2141</v>
      </c>
      <c r="E32" s="165" t="s">
        <v>8410</v>
      </c>
      <c r="F32" s="163">
        <v>1</v>
      </c>
      <c r="G32" s="766"/>
      <c r="H32" s="766">
        <v>26225.310766851439</v>
      </c>
      <c r="I32" s="766">
        <v>27073.056429664375</v>
      </c>
      <c r="J32" s="882">
        <v>27965.399924934274</v>
      </c>
      <c r="K32" s="766">
        <v>28904.71759317621</v>
      </c>
      <c r="L32" s="18" t="s">
        <v>4338</v>
      </c>
      <c r="M32" s="418"/>
      <c r="N32" s="918" t="s">
        <v>2219</v>
      </c>
      <c r="P32" s="918"/>
      <c r="T32" s="419"/>
      <c r="U32" s="416"/>
      <c r="V32" s="416"/>
      <c r="W32" s="416"/>
      <c r="X32" s="418"/>
    </row>
    <row r="33" spans="1:24">
      <c r="A33" s="764">
        <v>790</v>
      </c>
      <c r="B33" s="765" t="s">
        <v>5826</v>
      </c>
      <c r="C33" s="764">
        <f t="shared" si="0"/>
        <v>790</v>
      </c>
      <c r="D33" s="165" t="s">
        <v>2141</v>
      </c>
      <c r="E33" s="165" t="s">
        <v>8411</v>
      </c>
      <c r="F33" s="163">
        <v>1</v>
      </c>
      <c r="G33" s="766"/>
      <c r="H33" s="766">
        <v>28534.669716546468</v>
      </c>
      <c r="I33" s="766">
        <v>29465.034660057259</v>
      </c>
      <c r="J33" s="882">
        <v>30444.363270924783</v>
      </c>
      <c r="K33" s="766">
        <v>31475.252944595737</v>
      </c>
      <c r="L33" s="18" t="s">
        <v>1726</v>
      </c>
      <c r="M33" s="418"/>
      <c r="N33" s="918" t="s">
        <v>2220</v>
      </c>
      <c r="P33" s="918"/>
      <c r="T33" s="419"/>
      <c r="U33" s="416"/>
      <c r="V33" s="416"/>
      <c r="W33" s="416"/>
      <c r="X33" s="418"/>
    </row>
    <row r="34" spans="1:24">
      <c r="A34" s="764">
        <v>791</v>
      </c>
      <c r="B34" s="765" t="s">
        <v>5827</v>
      </c>
      <c r="C34" s="764">
        <f t="shared" si="0"/>
        <v>791</v>
      </c>
      <c r="D34" s="165" t="s">
        <v>2141</v>
      </c>
      <c r="E34" s="165" t="s">
        <v>8412</v>
      </c>
      <c r="F34" s="163">
        <v>1</v>
      </c>
      <c r="G34" s="766"/>
      <c r="H34" s="766">
        <v>27723.173715626534</v>
      </c>
      <c r="I34" s="766">
        <v>28623.972562031395</v>
      </c>
      <c r="J34" s="882">
        <v>29572.187691271567</v>
      </c>
      <c r="K34" s="766">
        <v>30570.305971327911</v>
      </c>
      <c r="L34" s="18" t="s">
        <v>4339</v>
      </c>
      <c r="M34" s="418"/>
      <c r="N34" s="918" t="s">
        <v>2221</v>
      </c>
      <c r="P34" s="918"/>
      <c r="T34" s="419"/>
      <c r="U34" s="416"/>
      <c r="V34" s="416"/>
      <c r="W34" s="416"/>
      <c r="X34" s="418"/>
    </row>
    <row r="35" spans="1:24">
      <c r="A35" s="764">
        <v>792</v>
      </c>
      <c r="B35" s="765" t="s">
        <v>5828</v>
      </c>
      <c r="C35" s="764">
        <f t="shared" si="0"/>
        <v>792</v>
      </c>
      <c r="D35" s="165" t="s">
        <v>2141</v>
      </c>
      <c r="E35" s="165" t="s">
        <v>8413</v>
      </c>
      <c r="F35" s="163">
        <v>1</v>
      </c>
      <c r="G35" s="766"/>
      <c r="H35" s="766">
        <v>30054.812493798188</v>
      </c>
      <c r="I35" s="766">
        <v>0</v>
      </c>
      <c r="J35" s="882">
        <v>0</v>
      </c>
      <c r="K35" s="766">
        <v>0</v>
      </c>
      <c r="L35" s="18" t="s">
        <v>1727</v>
      </c>
      <c r="M35" s="418"/>
      <c r="N35" s="918" t="s">
        <v>4145</v>
      </c>
      <c r="P35" s="918"/>
      <c r="T35" s="419"/>
      <c r="U35" s="416"/>
      <c r="V35" s="416"/>
      <c r="W35" s="416"/>
      <c r="X35" s="418"/>
    </row>
    <row r="36" spans="1:24">
      <c r="A36" s="764">
        <v>793</v>
      </c>
      <c r="B36" s="765" t="s">
        <v>5829</v>
      </c>
      <c r="C36" s="764">
        <f t="shared" si="0"/>
        <v>793</v>
      </c>
      <c r="D36" s="165" t="s">
        <v>2141</v>
      </c>
      <c r="E36" s="165" t="s">
        <v>8414</v>
      </c>
      <c r="F36" s="163">
        <v>1</v>
      </c>
      <c r="G36" s="766"/>
      <c r="H36" s="766">
        <v>29026.478147151411</v>
      </c>
      <c r="I36" s="766">
        <v>29973.422210534682</v>
      </c>
      <c r="J36" s="882">
        <v>30970.214161001237</v>
      </c>
      <c r="K36" s="766">
        <v>32019.451393997733</v>
      </c>
      <c r="L36" s="18" t="s">
        <v>4340</v>
      </c>
      <c r="M36" s="418"/>
      <c r="N36" s="918" t="s">
        <v>4869</v>
      </c>
      <c r="P36" s="918"/>
      <c r="T36" s="419"/>
      <c r="U36" s="416"/>
      <c r="V36" s="416"/>
      <c r="W36" s="416"/>
      <c r="X36" s="418"/>
    </row>
    <row r="37" spans="1:24">
      <c r="A37" s="764">
        <v>794</v>
      </c>
      <c r="B37" s="765" t="s">
        <v>5830</v>
      </c>
      <c r="C37" s="764">
        <f t="shared" si="0"/>
        <v>794</v>
      </c>
      <c r="D37" s="165" t="s">
        <v>2141</v>
      </c>
      <c r="E37" s="165" t="s">
        <v>8415</v>
      </c>
      <c r="F37" s="163">
        <v>1</v>
      </c>
      <c r="G37" s="766"/>
      <c r="H37" s="766">
        <v>31676.298122866687</v>
      </c>
      <c r="I37" s="766">
        <v>32718.019488187656</v>
      </c>
      <c r="J37" s="882">
        <v>33814.562476553634</v>
      </c>
      <c r="K37" s="766">
        <v>34968.800802075857</v>
      </c>
      <c r="L37" s="18" t="s">
        <v>1728</v>
      </c>
      <c r="M37" s="418"/>
      <c r="N37" s="918" t="s">
        <v>2222</v>
      </c>
      <c r="P37" s="918"/>
      <c r="T37" s="419"/>
      <c r="U37" s="416"/>
      <c r="V37" s="416"/>
      <c r="W37" s="416"/>
      <c r="X37" s="418"/>
    </row>
    <row r="38" spans="1:24">
      <c r="A38" s="764">
        <v>795</v>
      </c>
      <c r="B38" s="765" t="s">
        <v>5831</v>
      </c>
      <c r="C38" s="764">
        <f t="shared" si="0"/>
        <v>795</v>
      </c>
      <c r="D38" s="165" t="s">
        <v>2141</v>
      </c>
      <c r="E38" s="165" t="s">
        <v>8416</v>
      </c>
      <c r="F38" s="163">
        <v>1</v>
      </c>
      <c r="G38" s="766"/>
      <c r="H38" s="766">
        <v>30524.341095926506</v>
      </c>
      <c r="I38" s="766">
        <v>31524.338342901727</v>
      </c>
      <c r="J38" s="882">
        <v>32576.946663605624</v>
      </c>
      <c r="K38" s="766">
        <v>33684.984508416528</v>
      </c>
      <c r="L38" s="18" t="s">
        <v>4341</v>
      </c>
      <c r="M38" s="418"/>
      <c r="N38" s="918" t="s">
        <v>3291</v>
      </c>
      <c r="P38" s="918"/>
      <c r="T38" s="419"/>
      <c r="U38" s="416"/>
      <c r="V38" s="416"/>
      <c r="W38" s="416"/>
      <c r="X38" s="418"/>
    </row>
    <row r="39" spans="1:24">
      <c r="A39" s="764">
        <v>796</v>
      </c>
      <c r="B39" s="765" t="s">
        <v>5832</v>
      </c>
      <c r="C39" s="764">
        <f t="shared" si="0"/>
        <v>796</v>
      </c>
      <c r="D39" s="165" t="s">
        <v>2141</v>
      </c>
      <c r="E39" s="165" t="s">
        <v>8417</v>
      </c>
      <c r="F39" s="163">
        <v>1</v>
      </c>
      <c r="G39" s="766"/>
      <c r="H39" s="766">
        <v>30054.812493798188</v>
      </c>
      <c r="I39" s="766">
        <v>0</v>
      </c>
      <c r="J39" s="882">
        <v>0</v>
      </c>
      <c r="K39" s="766">
        <v>0</v>
      </c>
      <c r="L39" s="18" t="s">
        <v>1729</v>
      </c>
      <c r="M39" s="418"/>
      <c r="N39" s="918" t="s">
        <v>2223</v>
      </c>
      <c r="P39" s="910"/>
      <c r="T39" s="419"/>
      <c r="U39" s="416" t="s">
        <v>3609</v>
      </c>
      <c r="V39" s="416"/>
      <c r="W39" s="416"/>
      <c r="X39" s="418"/>
    </row>
    <row r="40" spans="1:24">
      <c r="A40" s="764">
        <v>797</v>
      </c>
      <c r="B40" s="765" t="s">
        <v>5833</v>
      </c>
      <c r="C40" s="764">
        <f t="shared" si="0"/>
        <v>797</v>
      </c>
      <c r="D40" s="165" t="s">
        <v>2141</v>
      </c>
      <c r="E40" s="165" t="s">
        <v>8418</v>
      </c>
      <c r="F40" s="163">
        <v>1</v>
      </c>
      <c r="G40" s="766"/>
      <c r="H40" s="766">
        <v>29119.859603783567</v>
      </c>
      <c r="I40" s="766">
        <v>0</v>
      </c>
      <c r="J40" s="882">
        <v>0</v>
      </c>
      <c r="K40" s="766">
        <v>0</v>
      </c>
      <c r="L40" s="18" t="s">
        <v>4342</v>
      </c>
      <c r="M40" s="418"/>
      <c r="N40" s="918" t="s">
        <v>4197</v>
      </c>
      <c r="P40" s="910"/>
      <c r="T40" s="419"/>
      <c r="U40" s="416"/>
      <c r="V40" s="416"/>
      <c r="W40" s="416"/>
      <c r="X40" s="418"/>
    </row>
    <row r="41" spans="1:24">
      <c r="A41" s="764">
        <v>798</v>
      </c>
      <c r="B41" s="765" t="s">
        <v>5834</v>
      </c>
      <c r="C41" s="764">
        <f t="shared" si="0"/>
        <v>798</v>
      </c>
      <c r="D41" s="165" t="s">
        <v>2141</v>
      </c>
      <c r="E41" s="165" t="s">
        <v>8419</v>
      </c>
      <c r="F41" s="163">
        <v>1</v>
      </c>
      <c r="G41" s="766"/>
      <c r="H41" s="766">
        <v>31676.298122866687</v>
      </c>
      <c r="I41" s="766">
        <v>0</v>
      </c>
      <c r="J41" s="882">
        <v>0</v>
      </c>
      <c r="K41" s="766">
        <v>0</v>
      </c>
      <c r="L41" s="18" t="s">
        <v>1730</v>
      </c>
      <c r="M41" s="418"/>
      <c r="N41" s="918" t="s">
        <v>2224</v>
      </c>
      <c r="P41" s="905"/>
      <c r="T41" s="419"/>
      <c r="U41" s="416"/>
      <c r="V41" s="416"/>
      <c r="W41" s="416"/>
      <c r="X41" s="418"/>
    </row>
    <row r="42" spans="1:24">
      <c r="A42" s="764">
        <v>799</v>
      </c>
      <c r="B42" s="765" t="s">
        <v>5835</v>
      </c>
      <c r="C42" s="764">
        <f t="shared" si="0"/>
        <v>799</v>
      </c>
      <c r="D42" s="165" t="s">
        <v>2141</v>
      </c>
      <c r="E42" s="165" t="s">
        <v>8420</v>
      </c>
      <c r="F42" s="163">
        <v>1</v>
      </c>
      <c r="G42" s="766"/>
      <c r="H42" s="766">
        <v>30617.722552558658</v>
      </c>
      <c r="I42" s="766">
        <v>0</v>
      </c>
      <c r="J42" s="882">
        <v>0</v>
      </c>
      <c r="K42" s="766">
        <v>0</v>
      </c>
      <c r="L42" s="18" t="s">
        <v>4343</v>
      </c>
      <c r="M42" s="418"/>
      <c r="N42" s="918" t="s">
        <v>2225</v>
      </c>
      <c r="P42" s="905"/>
      <c r="T42" s="419"/>
      <c r="U42" s="416"/>
      <c r="V42" s="416"/>
      <c r="W42" s="416"/>
      <c r="X42" s="418"/>
    </row>
    <row r="43" spans="1:24">
      <c r="A43" s="764">
        <v>800</v>
      </c>
      <c r="B43" s="765" t="s">
        <v>5836</v>
      </c>
      <c r="C43" s="764">
        <f t="shared" si="0"/>
        <v>800</v>
      </c>
      <c r="D43" s="165" t="s">
        <v>2141</v>
      </c>
      <c r="E43" s="165" t="s">
        <v>8421</v>
      </c>
      <c r="F43" s="163">
        <v>1</v>
      </c>
      <c r="G43" s="766"/>
      <c r="H43" s="766">
        <v>0</v>
      </c>
      <c r="I43" s="766">
        <v>36191.32861003439</v>
      </c>
      <c r="J43" s="882">
        <v>37371.651417489309</v>
      </c>
      <c r="K43" s="766">
        <v>38614.145924466051</v>
      </c>
      <c r="L43" s="18" t="s">
        <v>3682</v>
      </c>
      <c r="M43" s="418"/>
      <c r="N43" s="918" t="s">
        <v>2226</v>
      </c>
      <c r="P43" s="905"/>
      <c r="T43" s="419"/>
      <c r="U43" s="416"/>
      <c r="V43" s="416"/>
      <c r="W43" s="416"/>
      <c r="X43" s="418"/>
    </row>
    <row r="44" spans="1:24">
      <c r="A44" s="764">
        <v>801</v>
      </c>
      <c r="B44" s="765" t="s">
        <v>5837</v>
      </c>
      <c r="C44" s="764">
        <f t="shared" si="0"/>
        <v>801</v>
      </c>
      <c r="D44" s="165" t="s">
        <v>2141</v>
      </c>
      <c r="E44" s="165" t="s">
        <v>8422</v>
      </c>
      <c r="F44" s="163">
        <v>1</v>
      </c>
      <c r="G44" s="766"/>
      <c r="H44" s="766">
        <v>0</v>
      </c>
      <c r="I44" s="766">
        <v>36191.32861003439</v>
      </c>
      <c r="J44" s="882">
        <v>37371.651417489309</v>
      </c>
      <c r="K44" s="766">
        <v>38587.453541471346</v>
      </c>
      <c r="L44" s="18" t="s">
        <v>3683</v>
      </c>
      <c r="M44" s="418"/>
      <c r="N44" s="918" t="s">
        <v>2227</v>
      </c>
      <c r="P44" s="905"/>
      <c r="T44" s="419"/>
      <c r="U44" s="416"/>
      <c r="V44" s="416"/>
      <c r="W44" s="416"/>
      <c r="X44" s="418"/>
    </row>
    <row r="45" spans="1:24">
      <c r="A45" s="764">
        <v>802</v>
      </c>
      <c r="B45" s="765" t="s">
        <v>5838</v>
      </c>
      <c r="C45" s="764">
        <f t="shared" si="0"/>
        <v>802</v>
      </c>
      <c r="D45" s="165" t="s">
        <v>2141</v>
      </c>
      <c r="E45" s="165" t="s">
        <v>8423</v>
      </c>
      <c r="F45" s="163">
        <v>1</v>
      </c>
      <c r="G45" s="766"/>
      <c r="H45" s="766">
        <v>0</v>
      </c>
      <c r="I45" s="766">
        <v>25505.187924483696</v>
      </c>
      <c r="J45" s="882">
        <v>26313.530545733018</v>
      </c>
      <c r="K45" s="766">
        <v>27164.370977588813</v>
      </c>
      <c r="L45" s="18" t="s">
        <v>3684</v>
      </c>
      <c r="M45" s="418"/>
      <c r="N45" s="918" t="s">
        <v>2228</v>
      </c>
      <c r="P45" s="905"/>
      <c r="T45" s="419"/>
      <c r="U45" s="416"/>
      <c r="V45" s="416"/>
      <c r="W45" s="416"/>
      <c r="X45" s="418"/>
    </row>
    <row r="46" spans="1:24">
      <c r="A46" s="764">
        <v>803</v>
      </c>
      <c r="B46" s="765" t="s">
        <v>5839</v>
      </c>
      <c r="C46" s="764">
        <f t="shared" si="0"/>
        <v>803</v>
      </c>
      <c r="D46" s="165" t="s">
        <v>2141</v>
      </c>
      <c r="E46" s="165" t="s">
        <v>8424</v>
      </c>
      <c r="F46" s="163">
        <v>1</v>
      </c>
      <c r="G46" s="766"/>
      <c r="H46" s="766">
        <v>0</v>
      </c>
      <c r="I46" s="766">
        <v>24077.008028783388</v>
      </c>
      <c r="J46" s="882">
        <v>24835.613290415273</v>
      </c>
      <c r="K46" s="766">
        <v>25634.118967206923</v>
      </c>
      <c r="L46" s="18" t="s">
        <v>3685</v>
      </c>
      <c r="M46" s="418"/>
      <c r="N46" s="918" t="s">
        <v>2229</v>
      </c>
      <c r="P46" s="905"/>
      <c r="T46" s="419"/>
      <c r="U46" s="416"/>
      <c r="V46" s="416"/>
      <c r="W46" s="416"/>
      <c r="X46" s="418"/>
    </row>
    <row r="47" spans="1:24">
      <c r="A47" s="764">
        <v>804</v>
      </c>
      <c r="B47" s="765" t="s">
        <v>5840</v>
      </c>
      <c r="C47" s="764">
        <f t="shared" si="0"/>
        <v>804</v>
      </c>
      <c r="D47" s="165" t="s">
        <v>2141</v>
      </c>
      <c r="E47" s="165" t="s">
        <v>8425</v>
      </c>
      <c r="F47" s="163">
        <v>1</v>
      </c>
      <c r="G47" s="766"/>
      <c r="H47" s="766">
        <v>0</v>
      </c>
      <c r="I47" s="766">
        <v>26265.871985832709</v>
      </c>
      <c r="J47" s="882">
        <v>27100.685935145106</v>
      </c>
      <c r="K47" s="766">
        <v>27979.434552119572</v>
      </c>
      <c r="L47" s="18" t="s">
        <v>4344</v>
      </c>
      <c r="M47" s="418"/>
      <c r="N47" s="918" t="s">
        <v>2230</v>
      </c>
      <c r="P47" s="905"/>
      <c r="T47" s="419"/>
      <c r="U47" s="416"/>
      <c r="V47" s="416"/>
      <c r="W47" s="416"/>
      <c r="X47" s="418"/>
    </row>
    <row r="48" spans="1:24">
      <c r="A48" s="764">
        <v>805</v>
      </c>
      <c r="B48" s="765" t="s">
        <v>5841</v>
      </c>
      <c r="C48" s="764">
        <f t="shared" si="0"/>
        <v>805</v>
      </c>
      <c r="D48" s="165" t="s">
        <v>2141</v>
      </c>
      <c r="E48" s="165" t="s">
        <v>8426</v>
      </c>
      <c r="F48" s="163">
        <v>1</v>
      </c>
      <c r="G48" s="766"/>
      <c r="H48" s="766">
        <v>0</v>
      </c>
      <c r="I48" s="766">
        <v>24701.860638988808</v>
      </c>
      <c r="J48" s="882">
        <v>25482.239811386553</v>
      </c>
      <c r="K48" s="766">
        <v>26303.679937335142</v>
      </c>
      <c r="L48" s="18" t="s">
        <v>4345</v>
      </c>
      <c r="M48" s="418"/>
      <c r="N48" s="918" t="s">
        <v>2231</v>
      </c>
      <c r="P48" s="904"/>
      <c r="T48" s="419"/>
      <c r="U48" s="416"/>
      <c r="V48" s="416"/>
      <c r="W48" s="416"/>
      <c r="X48" s="418"/>
    </row>
    <row r="49" spans="1:24">
      <c r="A49" s="764">
        <v>806</v>
      </c>
      <c r="B49" s="765" t="s">
        <v>5842</v>
      </c>
      <c r="C49" s="764">
        <f t="shared" si="0"/>
        <v>806</v>
      </c>
      <c r="D49" s="165" t="s">
        <v>2141</v>
      </c>
      <c r="E49" s="165" t="s">
        <v>8427</v>
      </c>
      <c r="F49" s="163">
        <v>1</v>
      </c>
      <c r="G49" s="766"/>
      <c r="H49" s="766">
        <v>0</v>
      </c>
      <c r="I49" s="766">
        <v>29018.359465078385</v>
      </c>
      <c r="J49" s="882">
        <v>29949.000727253722</v>
      </c>
      <c r="K49" s="766">
        <v>30928.605656785796</v>
      </c>
      <c r="L49" s="18" t="s">
        <v>3686</v>
      </c>
      <c r="M49" s="418"/>
      <c r="N49" s="918" t="s">
        <v>2232</v>
      </c>
      <c r="P49" s="904"/>
      <c r="T49" s="419"/>
      <c r="U49" s="416"/>
      <c r="V49" s="416"/>
      <c r="W49" s="416"/>
      <c r="X49" s="418"/>
    </row>
    <row r="50" spans="1:24">
      <c r="A50" s="764">
        <v>807</v>
      </c>
      <c r="B50" s="765" t="s">
        <v>5843</v>
      </c>
      <c r="C50" s="764">
        <f t="shared" si="0"/>
        <v>807</v>
      </c>
      <c r="D50" s="165" t="s">
        <v>2141</v>
      </c>
      <c r="E50" s="165" t="s">
        <v>8428</v>
      </c>
      <c r="F50" s="163">
        <v>1</v>
      </c>
      <c r="G50" s="766"/>
      <c r="H50" s="766">
        <v>0</v>
      </c>
      <c r="I50" s="766">
        <v>29442.770034109384</v>
      </c>
      <c r="J50" s="882">
        <v>30388.16671297123</v>
      </c>
      <c r="K50" s="766">
        <v>31383.300751450526</v>
      </c>
      <c r="L50" s="18" t="s">
        <v>3687</v>
      </c>
      <c r="M50" s="418"/>
      <c r="N50" s="918" t="s">
        <v>501</v>
      </c>
      <c r="P50" s="904"/>
      <c r="T50" s="419"/>
      <c r="U50" s="416"/>
      <c r="V50" s="416"/>
      <c r="W50" s="416"/>
      <c r="X50" s="418"/>
    </row>
    <row r="51" spans="1:24">
      <c r="A51" s="764">
        <v>808</v>
      </c>
      <c r="B51" s="765" t="s">
        <v>5844</v>
      </c>
      <c r="C51" s="764">
        <f t="shared" si="0"/>
        <v>808</v>
      </c>
      <c r="D51" s="165" t="s">
        <v>2141</v>
      </c>
      <c r="E51" s="165" t="s">
        <v>8429</v>
      </c>
      <c r="F51" s="163">
        <v>1</v>
      </c>
      <c r="G51" s="766"/>
      <c r="H51" s="766">
        <v>0</v>
      </c>
      <c r="I51" s="766">
        <v>30608.259258920938</v>
      </c>
      <c r="J51" s="882">
        <v>31594.219517737471</v>
      </c>
      <c r="K51" s="766">
        <v>32632.07242175486</v>
      </c>
      <c r="L51" s="18" t="s">
        <v>4346</v>
      </c>
      <c r="M51" s="418"/>
      <c r="N51" s="918" t="s">
        <v>2233</v>
      </c>
      <c r="P51" s="904"/>
      <c r="T51" s="419"/>
      <c r="U51" s="416"/>
      <c r="V51" s="416"/>
      <c r="W51" s="416"/>
      <c r="X51" s="418"/>
    </row>
    <row r="52" spans="1:24">
      <c r="A52" s="764">
        <v>809</v>
      </c>
      <c r="B52" s="765" t="s">
        <v>5845</v>
      </c>
      <c r="C52" s="764">
        <f t="shared" si="0"/>
        <v>809</v>
      </c>
      <c r="D52" s="165" t="s">
        <v>2141</v>
      </c>
      <c r="E52" s="165" t="s">
        <v>8430</v>
      </c>
      <c r="F52" s="163">
        <v>1</v>
      </c>
      <c r="G52" s="766"/>
      <c r="H52" s="766">
        <v>0</v>
      </c>
      <c r="I52" s="766">
        <v>29044.247912077037</v>
      </c>
      <c r="J52" s="882">
        <v>29975.773393978914</v>
      </c>
      <c r="K52" s="766">
        <v>30956.317806970426</v>
      </c>
      <c r="L52" s="18" t="s">
        <v>4347</v>
      </c>
      <c r="M52" s="418"/>
      <c r="N52" s="918" t="s">
        <v>2234</v>
      </c>
      <c r="P52" s="893"/>
      <c r="T52" s="419"/>
      <c r="U52" s="416"/>
      <c r="V52" s="416"/>
      <c r="W52" s="416"/>
      <c r="X52" s="418"/>
    </row>
    <row r="53" spans="1:24">
      <c r="A53" s="764">
        <v>810</v>
      </c>
      <c r="B53" s="765" t="s">
        <v>5846</v>
      </c>
      <c r="C53" s="764">
        <f t="shared" si="0"/>
        <v>810</v>
      </c>
      <c r="D53" s="165" t="s">
        <v>2141</v>
      </c>
      <c r="E53" s="165" t="s">
        <v>8431</v>
      </c>
      <c r="F53" s="163">
        <v>1</v>
      </c>
      <c r="G53" s="766"/>
      <c r="H53" s="766">
        <v>0</v>
      </c>
      <c r="I53" s="766">
        <v>31942.932403463212</v>
      </c>
      <c r="J53" s="882">
        <v>32975.369461655595</v>
      </c>
      <c r="K53" s="766">
        <v>34062.130769296804</v>
      </c>
      <c r="L53" s="18" t="s">
        <v>3688</v>
      </c>
      <c r="M53" s="418"/>
      <c r="N53" s="918" t="s">
        <v>2235</v>
      </c>
      <c r="P53" s="893"/>
      <c r="T53" s="419"/>
      <c r="U53" s="416"/>
      <c r="V53" s="416"/>
      <c r="W53" s="416"/>
      <c r="X53" s="418"/>
    </row>
    <row r="54" spans="1:24">
      <c r="A54" s="764">
        <v>811</v>
      </c>
      <c r="B54" s="765" t="s">
        <v>5847</v>
      </c>
      <c r="C54" s="764">
        <f t="shared" si="0"/>
        <v>811</v>
      </c>
      <c r="D54" s="165" t="s">
        <v>2141</v>
      </c>
      <c r="E54" s="165" t="s">
        <v>8432</v>
      </c>
      <c r="F54" s="163">
        <v>1</v>
      </c>
      <c r="G54" s="766"/>
      <c r="H54" s="766">
        <v>0</v>
      </c>
      <c r="I54" s="766">
        <v>33149.777697542282</v>
      </c>
      <c r="J54" s="882">
        <v>34224.215192744945</v>
      </c>
      <c r="K54" s="766">
        <v>35355.242750445686</v>
      </c>
      <c r="L54" s="18" t="s">
        <v>4348</v>
      </c>
      <c r="M54" s="418"/>
      <c r="N54" s="918" t="s">
        <v>2236</v>
      </c>
      <c r="P54" s="893"/>
      <c r="T54" s="419"/>
      <c r="U54" s="416"/>
      <c r="V54" s="416"/>
      <c r="W54" s="416"/>
      <c r="X54" s="418"/>
    </row>
    <row r="55" spans="1:24">
      <c r="A55" s="764">
        <v>812</v>
      </c>
      <c r="B55" s="765" t="s">
        <v>5848</v>
      </c>
      <c r="C55" s="764">
        <f t="shared" si="0"/>
        <v>812</v>
      </c>
      <c r="D55" s="165" t="s">
        <v>2141</v>
      </c>
      <c r="E55" s="165" t="s">
        <v>8433</v>
      </c>
      <c r="F55" s="163">
        <v>1</v>
      </c>
      <c r="G55" s="766"/>
      <c r="H55" s="766">
        <v>0</v>
      </c>
      <c r="I55" s="766">
        <v>33322.721259933671</v>
      </c>
      <c r="J55" s="882">
        <v>34403.182502023345</v>
      </c>
      <c r="K55" s="766">
        <v>35540.510125275629</v>
      </c>
      <c r="L55" s="18" t="s">
        <v>3689</v>
      </c>
      <c r="M55" s="418"/>
      <c r="N55" s="918" t="s">
        <v>2237</v>
      </c>
      <c r="P55" s="893"/>
      <c r="T55" s="419"/>
      <c r="U55" s="416"/>
      <c r="V55" s="416"/>
      <c r="W55" s="416"/>
      <c r="X55" s="418"/>
    </row>
    <row r="56" spans="1:24">
      <c r="A56" s="764">
        <v>813</v>
      </c>
      <c r="B56" s="765" t="s">
        <v>5849</v>
      </c>
      <c r="C56" s="764">
        <f t="shared" si="0"/>
        <v>813</v>
      </c>
      <c r="D56" s="165" t="s">
        <v>2141</v>
      </c>
      <c r="E56" s="165" t="s">
        <v>8434</v>
      </c>
      <c r="F56" s="163">
        <v>1</v>
      </c>
      <c r="G56" s="766"/>
      <c r="H56" s="766">
        <v>0</v>
      </c>
      <c r="I56" s="766">
        <v>34529.566554012752</v>
      </c>
      <c r="J56" s="882">
        <v>35652.083496845611</v>
      </c>
      <c r="K56" s="766">
        <v>36833.677370157428</v>
      </c>
      <c r="L56" s="18" t="s">
        <v>4349</v>
      </c>
      <c r="M56" s="418"/>
      <c r="N56" s="918" t="s">
        <v>3642</v>
      </c>
      <c r="P56" s="893"/>
      <c r="T56" s="419"/>
      <c r="U56" s="416"/>
      <c r="V56" s="416"/>
      <c r="W56" s="416"/>
      <c r="X56" s="418"/>
    </row>
    <row r="57" spans="1:24">
      <c r="A57" s="764">
        <v>814</v>
      </c>
      <c r="B57" s="765" t="s">
        <v>5850</v>
      </c>
      <c r="C57" s="764">
        <f t="shared" si="0"/>
        <v>814</v>
      </c>
      <c r="D57" s="165" t="s">
        <v>2141</v>
      </c>
      <c r="E57" s="165" t="s">
        <v>8435</v>
      </c>
      <c r="F57" s="163">
        <v>1</v>
      </c>
      <c r="G57" s="766"/>
      <c r="H57" s="766">
        <v>0</v>
      </c>
      <c r="I57" s="766">
        <v>30172.292724770632</v>
      </c>
      <c r="J57" s="882">
        <v>31236.119583254906</v>
      </c>
      <c r="K57" s="766">
        <v>32243.964280303109</v>
      </c>
      <c r="L57" s="18" t="s">
        <v>3690</v>
      </c>
      <c r="M57" s="418"/>
      <c r="N57" s="918" t="s">
        <v>2238</v>
      </c>
      <c r="P57" s="893"/>
      <c r="T57" s="419"/>
      <c r="U57" s="416"/>
      <c r="V57" s="416"/>
      <c r="W57" s="416"/>
      <c r="X57" s="418"/>
    </row>
    <row r="58" spans="1:24">
      <c r="A58" s="764">
        <v>815</v>
      </c>
      <c r="B58" s="765" t="s">
        <v>5851</v>
      </c>
      <c r="C58" s="764">
        <f t="shared" si="0"/>
        <v>815</v>
      </c>
      <c r="D58" s="165" t="s">
        <v>2141</v>
      </c>
      <c r="E58" s="165" t="s">
        <v>8436</v>
      </c>
      <c r="F58" s="163">
        <v>1</v>
      </c>
      <c r="G58" s="766"/>
      <c r="H58" s="766">
        <v>25085.309226965317</v>
      </c>
      <c r="I58" s="766">
        <v>25919.957385078989</v>
      </c>
      <c r="J58" s="882">
        <v>26798.540210854731</v>
      </c>
      <c r="K58" s="766">
        <v>27723.378781074694</v>
      </c>
      <c r="L58" s="18" t="s">
        <v>1731</v>
      </c>
      <c r="M58" s="418"/>
      <c r="N58" s="918" t="s">
        <v>2239</v>
      </c>
      <c r="P58" s="892"/>
      <c r="T58" s="419"/>
      <c r="U58" s="416"/>
      <c r="V58" s="416"/>
      <c r="W58" s="416"/>
      <c r="X58" s="418"/>
    </row>
    <row r="59" spans="1:24">
      <c r="A59" s="764">
        <v>816</v>
      </c>
      <c r="B59" s="765" t="s">
        <v>5852</v>
      </c>
      <c r="C59" s="764">
        <f t="shared" si="0"/>
        <v>816</v>
      </c>
      <c r="D59" s="165" t="s">
        <v>2141</v>
      </c>
      <c r="E59" s="165" t="s">
        <v>8437</v>
      </c>
      <c r="F59" s="163">
        <v>1</v>
      </c>
      <c r="G59" s="766"/>
      <c r="H59" s="766">
        <v>26577.232873006047</v>
      </c>
      <c r="I59" s="766">
        <v>0</v>
      </c>
      <c r="J59" s="882">
        <v>28402.593970966347</v>
      </c>
      <c r="K59" s="766">
        <v>29387.946328720871</v>
      </c>
      <c r="L59" s="18" t="s">
        <v>1732</v>
      </c>
      <c r="M59" s="418"/>
      <c r="N59" s="918" t="s">
        <v>2240</v>
      </c>
      <c r="P59" s="892"/>
      <c r="T59" s="419"/>
      <c r="U59" s="416"/>
      <c r="V59" s="416"/>
      <c r="W59" s="416"/>
      <c r="X59" s="418"/>
    </row>
    <row r="60" spans="1:24">
      <c r="A60" s="764">
        <v>817</v>
      </c>
      <c r="B60" s="765" t="s">
        <v>5853</v>
      </c>
      <c r="C60" s="764">
        <f t="shared" si="0"/>
        <v>817</v>
      </c>
      <c r="D60" s="165" t="s">
        <v>2141</v>
      </c>
      <c r="E60" s="165" t="s">
        <v>8438</v>
      </c>
      <c r="F60" s="163">
        <v>1</v>
      </c>
      <c r="G60" s="766"/>
      <c r="H60" s="766">
        <v>0</v>
      </c>
      <c r="I60" s="766">
        <v>0</v>
      </c>
      <c r="J60" s="882">
        <v>33665.813563919663</v>
      </c>
      <c r="K60" s="766">
        <v>34849.783777746539</v>
      </c>
      <c r="L60" s="18" t="s">
        <v>1733</v>
      </c>
      <c r="M60" s="418"/>
      <c r="N60" s="918" t="s">
        <v>2242</v>
      </c>
      <c r="P60" s="886"/>
      <c r="T60" s="419"/>
      <c r="U60" s="416"/>
      <c r="V60" s="416"/>
      <c r="W60" s="416"/>
      <c r="X60" s="418"/>
    </row>
    <row r="61" spans="1:24">
      <c r="A61" s="764">
        <v>818</v>
      </c>
      <c r="B61" s="765" t="s">
        <v>5854</v>
      </c>
      <c r="C61" s="764">
        <f t="shared" si="0"/>
        <v>818</v>
      </c>
      <c r="D61" s="165" t="s">
        <v>2141</v>
      </c>
      <c r="E61" s="165" t="s">
        <v>8439</v>
      </c>
      <c r="F61" s="163">
        <v>1</v>
      </c>
      <c r="G61" s="766"/>
      <c r="H61" s="766">
        <v>31837.662408964108</v>
      </c>
      <c r="I61" s="766">
        <v>32866.396797051639</v>
      </c>
      <c r="J61" s="882">
        <v>33949.344907122177</v>
      </c>
      <c r="K61" s="766">
        <v>35089.269925821151</v>
      </c>
      <c r="L61" s="18" t="s">
        <v>2885</v>
      </c>
      <c r="M61" s="418"/>
      <c r="N61" s="918" t="s">
        <v>2241</v>
      </c>
      <c r="P61" s="886"/>
      <c r="T61" s="419"/>
      <c r="U61" s="416"/>
      <c r="V61" s="416"/>
      <c r="W61" s="416"/>
      <c r="X61" s="418"/>
    </row>
    <row r="62" spans="1:24">
      <c r="A62" s="764">
        <v>819</v>
      </c>
      <c r="B62" s="765" t="s">
        <v>5855</v>
      </c>
      <c r="C62" s="764">
        <f t="shared" si="0"/>
        <v>819</v>
      </c>
      <c r="D62" s="165" t="s">
        <v>2141</v>
      </c>
      <c r="E62" s="165" t="s">
        <v>8440</v>
      </c>
      <c r="F62" s="163">
        <v>1</v>
      </c>
      <c r="G62" s="766"/>
      <c r="H62" s="766">
        <v>33281.365190666169</v>
      </c>
      <c r="I62" s="766">
        <v>34360.389575700225</v>
      </c>
      <c r="J62" s="882">
        <v>35496.225078163989</v>
      </c>
      <c r="K62" s="766">
        <v>36691.855939634508</v>
      </c>
      <c r="L62" s="18" t="s">
        <v>2886</v>
      </c>
      <c r="M62" s="418"/>
      <c r="N62" s="918"/>
      <c r="P62" s="886"/>
      <c r="T62" s="419"/>
      <c r="U62" s="416"/>
      <c r="V62" s="416"/>
      <c r="W62" s="416"/>
      <c r="X62" s="418"/>
    </row>
    <row r="63" spans="1:24">
      <c r="A63" s="764">
        <v>820</v>
      </c>
      <c r="B63" s="765" t="s">
        <v>5856</v>
      </c>
      <c r="C63" s="764">
        <f t="shared" si="0"/>
        <v>820</v>
      </c>
      <c r="D63" s="165" t="s">
        <v>2141</v>
      </c>
      <c r="E63" s="165" t="s">
        <v>8441</v>
      </c>
      <c r="F63" s="163">
        <v>1</v>
      </c>
      <c r="G63" s="766"/>
      <c r="H63" s="766">
        <v>0</v>
      </c>
      <c r="I63" s="766">
        <v>34771.026107614518</v>
      </c>
      <c r="J63" s="882">
        <v>36048.226238857649</v>
      </c>
      <c r="K63" s="766">
        <v>37392.68233305015</v>
      </c>
      <c r="L63" s="18" t="s">
        <v>4861</v>
      </c>
      <c r="M63" s="418"/>
      <c r="N63" s="918"/>
      <c r="P63" s="886"/>
      <c r="T63" s="419"/>
      <c r="U63" s="416"/>
      <c r="V63" s="416"/>
      <c r="W63" s="416"/>
      <c r="X63" s="418"/>
    </row>
    <row r="64" spans="1:24">
      <c r="A64" s="764">
        <v>821</v>
      </c>
      <c r="B64" s="765" t="s">
        <v>5857</v>
      </c>
      <c r="C64" s="764">
        <f t="shared" si="0"/>
        <v>821</v>
      </c>
      <c r="D64" s="165" t="s">
        <v>2141</v>
      </c>
      <c r="E64" s="165" t="s">
        <v>8442</v>
      </c>
      <c r="F64" s="163">
        <v>1</v>
      </c>
      <c r="G64" s="766"/>
      <c r="H64" s="766">
        <v>38439.208428747181</v>
      </c>
      <c r="I64" s="766">
        <v>39762.774831900359</v>
      </c>
      <c r="J64" s="882">
        <v>41156.028802250861</v>
      </c>
      <c r="K64" s="766">
        <v>42622.617746170647</v>
      </c>
      <c r="L64" s="18" t="s">
        <v>1734</v>
      </c>
      <c r="M64" s="418"/>
      <c r="N64" s="918"/>
      <c r="P64" s="886"/>
      <c r="T64" s="419"/>
      <c r="U64" s="416"/>
      <c r="V64" s="416"/>
      <c r="W64" s="416"/>
      <c r="X64" s="418"/>
    </row>
    <row r="65" spans="1:24">
      <c r="A65" s="764">
        <v>822</v>
      </c>
      <c r="B65" s="765" t="s">
        <v>5858</v>
      </c>
      <c r="C65" s="764">
        <f t="shared" si="0"/>
        <v>822</v>
      </c>
      <c r="D65" s="165" t="s">
        <v>2141</v>
      </c>
      <c r="E65" s="165" t="s">
        <v>8443</v>
      </c>
      <c r="F65" s="163">
        <v>1</v>
      </c>
      <c r="G65" s="766"/>
      <c r="H65" s="766">
        <v>42532.773942113017</v>
      </c>
      <c r="I65" s="766">
        <v>44006.215588913445</v>
      </c>
      <c r="J65" s="882">
        <v>45557.192252984154</v>
      </c>
      <c r="K65" s="766">
        <v>47189.793450560406</v>
      </c>
      <c r="L65" s="18" t="s">
        <v>1735</v>
      </c>
      <c r="M65" s="418"/>
      <c r="N65" s="918"/>
      <c r="P65" s="886"/>
      <c r="T65" s="419"/>
      <c r="U65" s="416"/>
      <c r="V65" s="416"/>
      <c r="W65" s="416"/>
      <c r="X65" s="418"/>
    </row>
    <row r="66" spans="1:24">
      <c r="A66" s="764">
        <v>823</v>
      </c>
      <c r="B66" s="765" t="s">
        <v>5859</v>
      </c>
      <c r="C66" s="764">
        <f t="shared" si="0"/>
        <v>823</v>
      </c>
      <c r="D66" s="165" t="s">
        <v>2141</v>
      </c>
      <c r="E66" s="165" t="s">
        <v>8444</v>
      </c>
      <c r="F66" s="163">
        <v>1</v>
      </c>
      <c r="G66" s="766"/>
      <c r="H66" s="766">
        <v>0</v>
      </c>
      <c r="I66" s="766">
        <v>0</v>
      </c>
      <c r="J66" s="882">
        <v>40875.252875165606</v>
      </c>
      <c r="K66" s="766">
        <v>42218.658958432839</v>
      </c>
      <c r="L66" s="18" t="s">
        <v>4350</v>
      </c>
      <c r="M66" s="418"/>
      <c r="N66" s="918"/>
      <c r="P66" s="886"/>
      <c r="T66" s="500"/>
      <c r="U66" s="416"/>
      <c r="V66" s="416"/>
      <c r="W66" s="416"/>
      <c r="X66" s="418"/>
    </row>
    <row r="67" spans="1:24">
      <c r="A67" s="764">
        <v>824</v>
      </c>
      <c r="B67" s="765" t="s">
        <v>5860</v>
      </c>
      <c r="C67" s="764">
        <f t="shared" si="0"/>
        <v>824</v>
      </c>
      <c r="D67" s="165" t="s">
        <v>2141</v>
      </c>
      <c r="E67" s="165" t="s">
        <v>8445</v>
      </c>
      <c r="F67" s="163">
        <v>1</v>
      </c>
      <c r="G67" s="766"/>
      <c r="H67" s="766">
        <v>0</v>
      </c>
      <c r="I67" s="766">
        <v>0</v>
      </c>
      <c r="J67" s="882">
        <v>30852.636031865302</v>
      </c>
      <c r="K67" s="766">
        <v>31847.106905549703</v>
      </c>
      <c r="L67" s="18" t="s">
        <v>5263</v>
      </c>
      <c r="M67" s="418"/>
      <c r="N67" s="918"/>
      <c r="P67" s="886"/>
      <c r="T67" s="500"/>
      <c r="U67" s="416"/>
      <c r="V67" s="416"/>
      <c r="W67" s="416"/>
      <c r="X67" s="418"/>
    </row>
    <row r="68" spans="1:24">
      <c r="A68" s="764">
        <v>825</v>
      </c>
      <c r="B68" s="765" t="s">
        <v>5861</v>
      </c>
      <c r="C68" s="764">
        <f t="shared" si="0"/>
        <v>825</v>
      </c>
      <c r="D68" s="165" t="s">
        <v>2141</v>
      </c>
      <c r="E68" s="165" t="s">
        <v>8446</v>
      </c>
      <c r="F68" s="163">
        <v>1</v>
      </c>
      <c r="G68" s="766"/>
      <c r="H68" s="766">
        <v>0</v>
      </c>
      <c r="I68" s="766">
        <v>0</v>
      </c>
      <c r="J68" s="882">
        <v>33830.273019125809</v>
      </c>
      <c r="K68" s="766">
        <v>34928.418655746122</v>
      </c>
      <c r="L68" s="18" t="s">
        <v>5264</v>
      </c>
      <c r="M68" s="418"/>
      <c r="N68" s="918"/>
      <c r="P68" s="886"/>
      <c r="T68" s="500"/>
      <c r="U68" s="416"/>
      <c r="V68" s="416"/>
      <c r="W68" s="416"/>
      <c r="X68" s="418"/>
    </row>
    <row r="69" spans="1:24">
      <c r="A69" s="764">
        <v>826</v>
      </c>
      <c r="B69" s="765" t="s">
        <v>5862</v>
      </c>
      <c r="C69" s="764">
        <f t="shared" si="0"/>
        <v>826</v>
      </c>
      <c r="D69" s="165" t="s">
        <v>2141</v>
      </c>
      <c r="E69" s="165" t="s">
        <v>8447</v>
      </c>
      <c r="F69" s="163">
        <v>1</v>
      </c>
      <c r="G69" s="766"/>
      <c r="H69" s="766">
        <v>0</v>
      </c>
      <c r="I69" s="766">
        <v>0</v>
      </c>
      <c r="J69" s="882">
        <v>38409.517779837042</v>
      </c>
      <c r="K69" s="766">
        <v>39667.099285897741</v>
      </c>
      <c r="L69" s="18" t="s">
        <v>4351</v>
      </c>
      <c r="M69" s="418"/>
      <c r="N69" s="918"/>
      <c r="P69" s="885"/>
      <c r="T69" s="500"/>
      <c r="U69" s="416"/>
      <c r="V69" s="416"/>
      <c r="W69" s="416"/>
      <c r="X69" s="418"/>
    </row>
    <row r="70" spans="1:24">
      <c r="A70" s="764">
        <v>827</v>
      </c>
      <c r="B70" s="765" t="s">
        <v>5863</v>
      </c>
      <c r="C70" s="764">
        <f t="shared" si="0"/>
        <v>827</v>
      </c>
      <c r="D70" s="165" t="s">
        <v>2141</v>
      </c>
      <c r="E70" s="165" t="s">
        <v>8448</v>
      </c>
      <c r="F70" s="163">
        <v>1</v>
      </c>
      <c r="G70" s="766"/>
      <c r="H70" s="766">
        <v>0</v>
      </c>
      <c r="I70" s="766">
        <v>0</v>
      </c>
      <c r="J70" s="882">
        <v>35950.711479750717</v>
      </c>
      <c r="K70" s="766">
        <v>37122.689463536488</v>
      </c>
      <c r="L70" s="18" t="s">
        <v>4352</v>
      </c>
      <c r="M70" s="418"/>
      <c r="N70" s="918"/>
      <c r="P70" s="885"/>
      <c r="T70" s="500"/>
      <c r="U70" s="416"/>
      <c r="V70" s="416"/>
      <c r="W70" s="416"/>
      <c r="X70" s="418"/>
    </row>
    <row r="71" spans="1:24">
      <c r="A71" s="764">
        <v>828</v>
      </c>
      <c r="B71" s="765" t="s">
        <v>5864</v>
      </c>
      <c r="C71" s="764">
        <f t="shared" si="0"/>
        <v>828</v>
      </c>
      <c r="D71" s="165" t="s">
        <v>2141</v>
      </c>
      <c r="E71" s="165" t="s">
        <v>8449</v>
      </c>
      <c r="F71" s="163">
        <v>1</v>
      </c>
      <c r="G71" s="766"/>
      <c r="H71" s="766">
        <v>0</v>
      </c>
      <c r="I71" s="766">
        <v>35522.112216432914</v>
      </c>
      <c r="J71" s="882">
        <v>35522.112216432914</v>
      </c>
      <c r="K71" s="766">
        <v>36679.168992333449</v>
      </c>
      <c r="L71" s="18" t="s">
        <v>4353</v>
      </c>
      <c r="M71" s="418"/>
      <c r="N71" s="918"/>
      <c r="P71" s="885"/>
      <c r="T71" s="500"/>
      <c r="U71" s="416"/>
      <c r="V71" s="416"/>
      <c r="W71" s="416"/>
      <c r="X71" s="418"/>
    </row>
    <row r="72" spans="1:24">
      <c r="A72" s="764">
        <v>829</v>
      </c>
      <c r="B72" s="765" t="s">
        <v>5866</v>
      </c>
      <c r="C72" s="764">
        <f t="shared" si="0"/>
        <v>829</v>
      </c>
      <c r="D72" s="165" t="s">
        <v>2141</v>
      </c>
      <c r="E72" s="165" t="s">
        <v>8451</v>
      </c>
      <c r="F72" s="163">
        <v>1</v>
      </c>
      <c r="G72" s="766"/>
      <c r="H72" s="766">
        <v>27423.8419253229</v>
      </c>
      <c r="I72" s="766">
        <v>28298.94313592543</v>
      </c>
      <c r="J72" s="882">
        <v>29220.134299773457</v>
      </c>
      <c r="K72" s="766">
        <v>30189.79175738203</v>
      </c>
      <c r="L72" s="18" t="s">
        <v>2888</v>
      </c>
      <c r="M72" s="418"/>
      <c r="N72" s="918"/>
      <c r="P72" s="885"/>
      <c r="T72" s="500"/>
      <c r="U72" s="416"/>
      <c r="V72" s="416"/>
      <c r="W72" s="416"/>
      <c r="X72" s="418"/>
    </row>
    <row r="73" spans="1:24">
      <c r="A73" s="764">
        <v>830</v>
      </c>
      <c r="B73" s="765" t="s">
        <v>5865</v>
      </c>
      <c r="C73" s="764">
        <f t="shared" ref="C73:C136" si="1">A73</f>
        <v>830</v>
      </c>
      <c r="D73" s="165" t="s">
        <v>2141</v>
      </c>
      <c r="E73" s="165" t="s">
        <v>8450</v>
      </c>
      <c r="F73" s="163">
        <v>1</v>
      </c>
      <c r="G73" s="766"/>
      <c r="H73" s="766">
        <v>25656.809874802155</v>
      </c>
      <c r="I73" s="766">
        <v>26470.402550677765</v>
      </c>
      <c r="J73" s="882">
        <v>27326.824619557294</v>
      </c>
      <c r="K73" s="766">
        <v>28228.341894489982</v>
      </c>
      <c r="L73" s="18" t="s">
        <v>2887</v>
      </c>
      <c r="M73" s="418"/>
      <c r="N73" s="918"/>
      <c r="P73" s="885"/>
      <c r="T73" s="500"/>
      <c r="U73" s="416"/>
      <c r="V73" s="416"/>
      <c r="W73" s="416"/>
      <c r="X73" s="418"/>
    </row>
    <row r="74" spans="1:24">
      <c r="A74" s="764">
        <v>831</v>
      </c>
      <c r="B74" s="765" t="s">
        <v>5867</v>
      </c>
      <c r="C74" s="764">
        <f t="shared" si="1"/>
        <v>831</v>
      </c>
      <c r="D74" s="165" t="s">
        <v>2141</v>
      </c>
      <c r="E74" s="165" t="s">
        <v>8452</v>
      </c>
      <c r="F74" s="163">
        <v>1</v>
      </c>
      <c r="G74" s="766"/>
      <c r="H74" s="766">
        <v>27100.512656504219</v>
      </c>
      <c r="I74" s="766">
        <v>27964.340065593446</v>
      </c>
      <c r="J74" s="882">
        <v>28873.649526866193</v>
      </c>
      <c r="K74" s="766">
        <v>29996.608579562333</v>
      </c>
      <c r="L74" s="18" t="s">
        <v>2889</v>
      </c>
      <c r="M74" s="418"/>
      <c r="N74" s="918"/>
      <c r="P74" s="885"/>
      <c r="T74" s="500"/>
      <c r="U74" s="416"/>
      <c r="V74" s="416"/>
      <c r="W74" s="416"/>
      <c r="X74" s="418"/>
    </row>
    <row r="75" spans="1:24">
      <c r="A75" s="764">
        <v>832</v>
      </c>
      <c r="B75" s="765" t="s">
        <v>5868</v>
      </c>
      <c r="C75" s="764">
        <f t="shared" si="1"/>
        <v>832</v>
      </c>
      <c r="D75" s="165" t="s">
        <v>2141</v>
      </c>
      <c r="E75" s="165" t="s">
        <v>8453</v>
      </c>
      <c r="F75" s="163">
        <v>1</v>
      </c>
      <c r="G75" s="766"/>
      <c r="H75" s="766">
        <v>28867.544707024957</v>
      </c>
      <c r="I75" s="766">
        <v>29792.880650841111</v>
      </c>
      <c r="J75" s="882">
        <v>30766.959207082353</v>
      </c>
      <c r="K75" s="766">
        <v>31792.322507462475</v>
      </c>
      <c r="L75" s="18" t="s">
        <v>2890</v>
      </c>
      <c r="M75" s="418"/>
      <c r="N75" s="918"/>
      <c r="P75" s="885"/>
      <c r="T75" s="500"/>
      <c r="U75" s="416"/>
      <c r="V75" s="416"/>
      <c r="W75" s="416"/>
      <c r="X75" s="418"/>
    </row>
    <row r="76" spans="1:24">
      <c r="A76" s="764">
        <v>833</v>
      </c>
      <c r="B76" s="765" t="s">
        <v>5869</v>
      </c>
      <c r="C76" s="764">
        <f t="shared" si="1"/>
        <v>833</v>
      </c>
      <c r="D76" s="165" t="s">
        <v>2141</v>
      </c>
      <c r="E76" s="165" t="s">
        <v>8454</v>
      </c>
      <c r="F76" s="163">
        <v>1</v>
      </c>
      <c r="G76" s="766"/>
      <c r="H76" s="766">
        <v>29311.182540985494</v>
      </c>
      <c r="I76" s="766">
        <v>30251.992330015953</v>
      </c>
      <c r="J76" s="882">
        <v>31242.318423732231</v>
      </c>
      <c r="K76" s="766">
        <v>32284.75821758102</v>
      </c>
      <c r="L76" s="18" t="s">
        <v>2891</v>
      </c>
      <c r="M76" s="418"/>
      <c r="N76" s="918"/>
      <c r="P76" s="884"/>
      <c r="T76" s="500"/>
      <c r="U76" s="416"/>
      <c r="V76" s="416"/>
      <c r="W76" s="416"/>
      <c r="X76" s="418"/>
    </row>
    <row r="77" spans="1:24">
      <c r="A77" s="764">
        <v>834</v>
      </c>
      <c r="B77" s="765" t="s">
        <v>5870</v>
      </c>
      <c r="C77" s="764">
        <f t="shared" si="1"/>
        <v>834</v>
      </c>
      <c r="D77" s="165" t="s">
        <v>2141</v>
      </c>
      <c r="E77" s="165" t="s">
        <v>8455</v>
      </c>
      <c r="F77" s="163">
        <v>1</v>
      </c>
      <c r="G77" s="766"/>
      <c r="H77" s="766">
        <v>31078.21459150625</v>
      </c>
      <c r="I77" s="766">
        <v>32080.532915263626</v>
      </c>
      <c r="J77" s="882">
        <v>33135.628103948395</v>
      </c>
      <c r="K77" s="766">
        <v>34246.263344205989</v>
      </c>
      <c r="L77" s="18" t="s">
        <v>2892</v>
      </c>
      <c r="M77" s="418"/>
      <c r="N77" s="918"/>
      <c r="P77" s="884"/>
      <c r="T77" s="500"/>
      <c r="U77" s="416"/>
      <c r="V77" s="416"/>
      <c r="W77" s="416"/>
      <c r="X77" s="418"/>
    </row>
    <row r="78" spans="1:24">
      <c r="A78" s="764">
        <v>835</v>
      </c>
      <c r="B78" s="765" t="s">
        <v>5871</v>
      </c>
      <c r="C78" s="764">
        <f t="shared" si="1"/>
        <v>835</v>
      </c>
      <c r="D78" s="165" t="s">
        <v>2141</v>
      </c>
      <c r="E78" s="165" t="s">
        <v>8456</v>
      </c>
      <c r="F78" s="163">
        <v>1</v>
      </c>
      <c r="G78" s="766"/>
      <c r="H78" s="766">
        <v>32559.51379981514</v>
      </c>
      <c r="I78" s="766">
        <v>33613.393186375928</v>
      </c>
      <c r="J78" s="882">
        <v>34722.757360776639</v>
      </c>
      <c r="K78" s="766">
        <v>35890.535300861375</v>
      </c>
      <c r="L78" s="18" t="s">
        <v>2893</v>
      </c>
      <c r="M78" s="418"/>
      <c r="N78" s="918"/>
      <c r="P78" s="884"/>
      <c r="T78" s="500"/>
      <c r="U78" s="416"/>
      <c r="V78" s="416"/>
      <c r="W78" s="416"/>
      <c r="X78" s="418"/>
    </row>
    <row r="79" spans="1:24">
      <c r="A79" s="764">
        <v>836</v>
      </c>
      <c r="B79" s="765" t="s">
        <v>5872</v>
      </c>
      <c r="C79" s="764">
        <f t="shared" si="1"/>
        <v>836</v>
      </c>
      <c r="D79" s="165" t="s">
        <v>2141</v>
      </c>
      <c r="E79" s="165" t="s">
        <v>8457</v>
      </c>
      <c r="F79" s="163">
        <v>1</v>
      </c>
      <c r="G79" s="766"/>
      <c r="H79" s="766">
        <v>34003.216581517197</v>
      </c>
      <c r="I79" s="766">
        <v>35107.385965024529</v>
      </c>
      <c r="J79" s="882">
        <v>36269.692795551346</v>
      </c>
      <c r="K79" s="766">
        <v>37493.176578407627</v>
      </c>
      <c r="L79" s="18" t="s">
        <v>2894</v>
      </c>
      <c r="M79" s="418"/>
      <c r="N79" s="918"/>
      <c r="P79" s="884"/>
      <c r="T79" s="500"/>
      <c r="U79" s="416"/>
      <c r="V79" s="416"/>
      <c r="W79" s="416"/>
      <c r="X79" s="418"/>
    </row>
    <row r="80" spans="1:24">
      <c r="A80" s="764">
        <v>837</v>
      </c>
      <c r="B80" s="765" t="s">
        <v>5873</v>
      </c>
      <c r="C80" s="764">
        <f t="shared" si="1"/>
        <v>837</v>
      </c>
      <c r="D80" s="165" t="s">
        <v>2141</v>
      </c>
      <c r="E80" s="165" t="s">
        <v>8458</v>
      </c>
      <c r="F80" s="163">
        <v>1</v>
      </c>
      <c r="G80" s="766"/>
      <c r="H80" s="766">
        <v>0</v>
      </c>
      <c r="I80" s="766">
        <v>25995.129991086615</v>
      </c>
      <c r="J80" s="882">
        <v>26576.250952089104</v>
      </c>
      <c r="K80" s="766">
        <v>27187.949464715271</v>
      </c>
      <c r="L80" s="18" t="s">
        <v>3691</v>
      </c>
      <c r="M80" s="418"/>
      <c r="N80" s="918"/>
      <c r="P80" s="884"/>
      <c r="T80" s="500"/>
      <c r="U80" s="416"/>
      <c r="V80" s="416"/>
      <c r="W80" s="416"/>
      <c r="X80" s="418"/>
    </row>
    <row r="81" spans="1:24">
      <c r="A81" s="764">
        <v>838</v>
      </c>
      <c r="B81" s="765" t="s">
        <v>5874</v>
      </c>
      <c r="C81" s="764">
        <f t="shared" si="1"/>
        <v>838</v>
      </c>
      <c r="D81" s="165" t="s">
        <v>2141</v>
      </c>
      <c r="E81" s="165" t="s">
        <v>8459</v>
      </c>
      <c r="F81" s="163">
        <v>1</v>
      </c>
      <c r="G81" s="766"/>
      <c r="H81" s="766">
        <v>27405.28903662115</v>
      </c>
      <c r="I81" s="766">
        <v>0</v>
      </c>
      <c r="J81" s="882">
        <v>0</v>
      </c>
      <c r="K81" s="766">
        <v>0</v>
      </c>
      <c r="L81" s="18" t="s">
        <v>1736</v>
      </c>
      <c r="M81" s="418"/>
      <c r="N81" s="918"/>
      <c r="P81" s="884"/>
      <c r="T81" s="500"/>
      <c r="U81" s="416"/>
      <c r="V81" s="416"/>
      <c r="W81" s="416"/>
      <c r="X81" s="418"/>
    </row>
    <row r="82" spans="1:24">
      <c r="A82" s="764">
        <v>839</v>
      </c>
      <c r="B82" s="765" t="s">
        <v>5875</v>
      </c>
      <c r="C82" s="764">
        <f t="shared" si="1"/>
        <v>839</v>
      </c>
      <c r="D82" s="165" t="s">
        <v>2141</v>
      </c>
      <c r="E82" s="165" t="s">
        <v>8460</v>
      </c>
      <c r="F82" s="163">
        <v>1</v>
      </c>
      <c r="G82" s="766"/>
      <c r="H82" s="766">
        <v>35102.341782040785</v>
      </c>
      <c r="I82" s="766">
        <v>35929.951237964735</v>
      </c>
      <c r="J82" s="882">
        <v>36801.116498934629</v>
      </c>
      <c r="K82" s="766">
        <v>37718.123507314609</v>
      </c>
      <c r="L82" s="18" t="s">
        <v>1737</v>
      </c>
      <c r="M82" s="418"/>
      <c r="N82" s="918"/>
      <c r="P82" s="884"/>
      <c r="T82" s="500"/>
      <c r="U82" s="416"/>
      <c r="V82" s="416"/>
      <c r="W82" s="416"/>
      <c r="X82" s="418"/>
    </row>
    <row r="83" spans="1:24">
      <c r="A83" s="764">
        <v>840</v>
      </c>
      <c r="B83" s="765" t="s">
        <v>5876</v>
      </c>
      <c r="C83" s="764">
        <f t="shared" si="1"/>
        <v>840</v>
      </c>
      <c r="D83" s="165" t="s">
        <v>2141</v>
      </c>
      <c r="E83" s="165" t="s">
        <v>8461</v>
      </c>
      <c r="F83" s="163">
        <v>1</v>
      </c>
      <c r="G83" s="766"/>
      <c r="H83" s="766">
        <v>0</v>
      </c>
      <c r="I83" s="766">
        <v>38754.172946847495</v>
      </c>
      <c r="J83" s="882">
        <v>39648.025571280952</v>
      </c>
      <c r="K83" s="766">
        <v>40588.924364370119</v>
      </c>
      <c r="L83" s="18" t="s">
        <v>3692</v>
      </c>
      <c r="M83" s="418"/>
      <c r="N83" s="918"/>
      <c r="P83" s="884"/>
      <c r="T83" s="500"/>
      <c r="U83" s="416"/>
      <c r="V83" s="416"/>
      <c r="W83" s="416"/>
      <c r="X83" s="418"/>
    </row>
    <row r="84" spans="1:24">
      <c r="A84" s="764">
        <v>841</v>
      </c>
      <c r="B84" s="765" t="s">
        <v>5877</v>
      </c>
      <c r="C84" s="764">
        <f t="shared" si="1"/>
        <v>841</v>
      </c>
      <c r="D84" s="165" t="s">
        <v>2141</v>
      </c>
      <c r="E84" s="165" t="s">
        <v>8462</v>
      </c>
      <c r="F84" s="163">
        <v>1</v>
      </c>
      <c r="G84" s="766"/>
      <c r="H84" s="766">
        <v>0</v>
      </c>
      <c r="I84" s="766">
        <v>39160.315230063272</v>
      </c>
      <c r="J84" s="882">
        <v>40064.122764792213</v>
      </c>
      <c r="K84" s="766">
        <v>41015.492648710715</v>
      </c>
      <c r="L84" s="18" t="s">
        <v>3693</v>
      </c>
      <c r="M84" s="418"/>
      <c r="N84" s="918"/>
      <c r="P84" s="884"/>
      <c r="T84" s="500"/>
      <c r="U84" s="416"/>
      <c r="V84" s="416"/>
      <c r="W84" s="416"/>
      <c r="X84" s="418"/>
    </row>
    <row r="85" spans="1:24">
      <c r="A85" s="764">
        <v>842</v>
      </c>
      <c r="B85" s="765" t="s">
        <v>5878</v>
      </c>
      <c r="C85" s="764">
        <f t="shared" si="1"/>
        <v>842</v>
      </c>
      <c r="D85" s="165" t="s">
        <v>2141</v>
      </c>
      <c r="E85" s="165" t="s">
        <v>8463</v>
      </c>
      <c r="F85" s="163">
        <v>1</v>
      </c>
      <c r="G85" s="766"/>
      <c r="H85" s="766">
        <v>18247.550296058311</v>
      </c>
      <c r="I85" s="766">
        <v>18638.741400632989</v>
      </c>
      <c r="J85" s="882">
        <v>19050.530566510442</v>
      </c>
      <c r="K85" s="766">
        <v>19483.999314809185</v>
      </c>
      <c r="L85" s="18" t="s">
        <v>2895</v>
      </c>
      <c r="M85" s="418"/>
      <c r="N85" s="886"/>
      <c r="P85" s="884"/>
      <c r="T85" s="500"/>
      <c r="U85" s="416"/>
      <c r="V85" s="416"/>
      <c r="W85" s="416"/>
      <c r="X85" s="418"/>
    </row>
    <row r="86" spans="1:24">
      <c r="A86" s="764">
        <v>843</v>
      </c>
      <c r="B86" s="765" t="s">
        <v>5879</v>
      </c>
      <c r="C86" s="764">
        <f t="shared" si="1"/>
        <v>843</v>
      </c>
      <c r="D86" s="165" t="s">
        <v>2141</v>
      </c>
      <c r="E86" s="165" t="s">
        <v>8464</v>
      </c>
      <c r="F86" s="163">
        <v>1</v>
      </c>
      <c r="G86" s="766"/>
      <c r="H86" s="766">
        <v>26746.170233863446</v>
      </c>
      <c r="I86" s="766">
        <v>27396.041525968376</v>
      </c>
      <c r="J86" s="882">
        <v>28080.103633433864</v>
      </c>
      <c r="K86" s="766">
        <v>28800.175478141082</v>
      </c>
      <c r="L86" s="18" t="s">
        <v>1738</v>
      </c>
      <c r="M86" s="418"/>
      <c r="N86" s="886"/>
      <c r="P86" s="884"/>
      <c r="T86" s="500"/>
      <c r="U86" s="416"/>
      <c r="V86" s="416"/>
      <c r="W86" s="416"/>
      <c r="X86" s="418"/>
    </row>
    <row r="87" spans="1:24">
      <c r="A87" s="764">
        <v>844</v>
      </c>
      <c r="B87" s="765" t="s">
        <v>5880</v>
      </c>
      <c r="C87" s="764">
        <f t="shared" si="1"/>
        <v>844</v>
      </c>
      <c r="D87" s="165" t="s">
        <v>2141</v>
      </c>
      <c r="E87" s="165" t="s">
        <v>8465</v>
      </c>
      <c r="F87" s="163">
        <v>1</v>
      </c>
      <c r="G87" s="766"/>
      <c r="H87" s="766">
        <v>33034.254655454315</v>
      </c>
      <c r="I87" s="766">
        <v>33808.5746162656</v>
      </c>
      <c r="J87" s="882">
        <v>34623.648259224843</v>
      </c>
      <c r="K87" s="766">
        <v>35481.638626569104</v>
      </c>
      <c r="L87" s="18" t="s">
        <v>1739</v>
      </c>
      <c r="M87" s="418"/>
      <c r="N87" s="886"/>
      <c r="P87" s="884"/>
      <c r="T87" s="500"/>
      <c r="U87" s="416"/>
      <c r="V87" s="416"/>
      <c r="W87" s="416"/>
      <c r="X87" s="418"/>
    </row>
    <row r="88" spans="1:24">
      <c r="A88" s="764">
        <v>845</v>
      </c>
      <c r="B88" s="765" t="s">
        <v>5881</v>
      </c>
      <c r="C88" s="764">
        <f t="shared" si="1"/>
        <v>845</v>
      </c>
      <c r="D88" s="165" t="s">
        <v>2141</v>
      </c>
      <c r="E88" s="165" t="s">
        <v>8466</v>
      </c>
      <c r="F88" s="163">
        <v>1</v>
      </c>
      <c r="G88" s="766"/>
      <c r="H88" s="766">
        <v>0</v>
      </c>
      <c r="I88" s="766">
        <v>0</v>
      </c>
      <c r="J88" s="882">
        <v>30783.333751104099</v>
      </c>
      <c r="K88" s="766">
        <v>31481.799753466283</v>
      </c>
      <c r="L88" s="18" t="s">
        <v>4354</v>
      </c>
      <c r="M88" s="418"/>
      <c r="N88" s="886"/>
      <c r="P88" s="884"/>
      <c r="T88" s="500"/>
      <c r="U88" s="416"/>
      <c r="V88" s="416"/>
      <c r="W88" s="416"/>
      <c r="X88" s="418"/>
    </row>
    <row r="89" spans="1:24">
      <c r="A89" s="764">
        <v>846</v>
      </c>
      <c r="B89" s="765" t="s">
        <v>5882</v>
      </c>
      <c r="C89" s="764">
        <f t="shared" si="1"/>
        <v>846</v>
      </c>
      <c r="D89" s="165" t="s">
        <v>2141</v>
      </c>
      <c r="E89" s="165" t="s">
        <v>8467</v>
      </c>
      <c r="F89" s="163">
        <v>1</v>
      </c>
      <c r="G89" s="766"/>
      <c r="H89" s="766">
        <v>0</v>
      </c>
      <c r="I89" s="766">
        <v>0</v>
      </c>
      <c r="J89" s="882">
        <v>0</v>
      </c>
      <c r="K89" s="766">
        <v>24755.327231796367</v>
      </c>
      <c r="L89" s="18" t="s">
        <v>5265</v>
      </c>
      <c r="M89" s="418"/>
      <c r="N89" s="886"/>
      <c r="P89" s="884"/>
      <c r="T89" s="500"/>
      <c r="U89" s="416"/>
      <c r="V89" s="416"/>
      <c r="W89" s="416"/>
      <c r="X89" s="418"/>
    </row>
    <row r="90" spans="1:24">
      <c r="A90" s="764">
        <v>847</v>
      </c>
      <c r="B90" s="765" t="s">
        <v>5883</v>
      </c>
      <c r="C90" s="764">
        <f t="shared" si="1"/>
        <v>847</v>
      </c>
      <c r="D90" s="165" t="s">
        <v>2141</v>
      </c>
      <c r="E90" s="165" t="s">
        <v>8468</v>
      </c>
      <c r="F90" s="163">
        <v>1</v>
      </c>
      <c r="G90" s="766"/>
      <c r="H90" s="766">
        <v>0</v>
      </c>
      <c r="I90" s="766">
        <v>0</v>
      </c>
      <c r="J90" s="882">
        <v>26407.447537088115</v>
      </c>
      <c r="K90" s="766">
        <v>26998.670888538622</v>
      </c>
      <c r="L90" s="18" t="s">
        <v>5266</v>
      </c>
      <c r="M90" s="418"/>
      <c r="N90" s="886"/>
      <c r="P90" s="884"/>
      <c r="T90" s="500"/>
      <c r="U90" s="416"/>
      <c r="V90" s="416"/>
      <c r="W90" s="416"/>
      <c r="X90" s="418"/>
    </row>
    <row r="91" spans="1:24">
      <c r="A91" s="764">
        <v>848</v>
      </c>
      <c r="B91" s="765" t="s">
        <v>5884</v>
      </c>
      <c r="C91" s="764">
        <f t="shared" si="1"/>
        <v>848</v>
      </c>
      <c r="D91" s="165" t="s">
        <v>2141</v>
      </c>
      <c r="E91" s="165" t="s">
        <v>8469</v>
      </c>
      <c r="F91" s="163">
        <v>1</v>
      </c>
      <c r="G91" s="766"/>
      <c r="H91" s="766">
        <v>0</v>
      </c>
      <c r="I91" s="766">
        <v>24829.97900296736</v>
      </c>
      <c r="J91" s="882">
        <v>25444.13551813563</v>
      </c>
      <c r="K91" s="766">
        <v>26090.614766732466</v>
      </c>
      <c r="L91" s="18" t="s">
        <v>1740</v>
      </c>
      <c r="M91" s="418"/>
      <c r="N91" s="886"/>
      <c r="P91" s="884"/>
      <c r="T91" s="500"/>
      <c r="U91" s="416"/>
      <c r="V91" s="416"/>
      <c r="W91" s="416"/>
      <c r="X91" s="418"/>
    </row>
    <row r="92" spans="1:24">
      <c r="A92" s="764">
        <v>849</v>
      </c>
      <c r="B92" s="765" t="s">
        <v>5885</v>
      </c>
      <c r="C92" s="764">
        <f t="shared" si="1"/>
        <v>849</v>
      </c>
      <c r="D92" s="165" t="s">
        <v>2141</v>
      </c>
      <c r="E92" s="165" t="s">
        <v>8470</v>
      </c>
      <c r="F92" s="163">
        <v>1</v>
      </c>
      <c r="G92" s="766"/>
      <c r="H92" s="766">
        <v>23585.622471106391</v>
      </c>
      <c r="I92" s="766">
        <v>24165.883131219143</v>
      </c>
      <c r="J92" s="882">
        <v>24776.672182904735</v>
      </c>
      <c r="K92" s="766">
        <v>25419.611907840954</v>
      </c>
      <c r="L92" s="18" t="s">
        <v>1741</v>
      </c>
      <c r="M92" s="418"/>
      <c r="N92" s="886"/>
      <c r="P92" s="884"/>
      <c r="T92" s="500"/>
      <c r="U92" s="416"/>
      <c r="V92" s="416"/>
      <c r="W92" s="416"/>
      <c r="X92" s="418"/>
    </row>
    <row r="93" spans="1:24">
      <c r="A93" s="764">
        <v>850</v>
      </c>
      <c r="B93" s="765" t="s">
        <v>5886</v>
      </c>
      <c r="C93" s="764">
        <f t="shared" si="1"/>
        <v>850</v>
      </c>
      <c r="D93" s="165" t="s">
        <v>2141</v>
      </c>
      <c r="E93" s="165" t="s">
        <v>8471</v>
      </c>
      <c r="F93" s="163">
        <v>1</v>
      </c>
      <c r="G93" s="766"/>
      <c r="H93" s="766">
        <v>0</v>
      </c>
      <c r="I93" s="766">
        <v>26575.147655106288</v>
      </c>
      <c r="J93" s="882">
        <v>27154.179313947989</v>
      </c>
      <c r="K93" s="766">
        <v>27763.690204311693</v>
      </c>
      <c r="L93" s="18" t="s">
        <v>4355</v>
      </c>
      <c r="M93" s="418"/>
      <c r="N93" s="886"/>
      <c r="P93" s="884"/>
      <c r="T93" s="500"/>
      <c r="U93" s="416"/>
      <c r="V93" s="416"/>
      <c r="W93" s="416"/>
      <c r="X93" s="418"/>
    </row>
    <row r="94" spans="1:24">
      <c r="A94" s="764">
        <v>851</v>
      </c>
      <c r="B94" s="765" t="s">
        <v>5887</v>
      </c>
      <c r="C94" s="764">
        <f t="shared" si="1"/>
        <v>851</v>
      </c>
      <c r="D94" s="165" t="s">
        <v>2141</v>
      </c>
      <c r="E94" s="165" t="s">
        <v>8472</v>
      </c>
      <c r="F94" s="163">
        <v>1</v>
      </c>
      <c r="G94" s="766"/>
      <c r="H94" s="766">
        <v>0</v>
      </c>
      <c r="I94" s="766">
        <v>25092.591583940455</v>
      </c>
      <c r="J94" s="882">
        <v>25651.590522064078</v>
      </c>
      <c r="K94" s="766">
        <v>26240.011750616592</v>
      </c>
      <c r="L94" s="18" t="s">
        <v>3694</v>
      </c>
      <c r="M94" s="418"/>
      <c r="N94" s="886"/>
      <c r="P94" s="884"/>
      <c r="T94" s="500"/>
      <c r="U94" s="416"/>
      <c r="V94" s="416"/>
      <c r="W94" s="416"/>
      <c r="X94" s="418"/>
    </row>
    <row r="95" spans="1:24">
      <c r="A95" s="764">
        <v>852</v>
      </c>
      <c r="B95" s="765" t="s">
        <v>5888</v>
      </c>
      <c r="C95" s="764">
        <f t="shared" si="1"/>
        <v>852</v>
      </c>
      <c r="D95" s="165" t="s">
        <v>2141</v>
      </c>
      <c r="E95" s="165" t="s">
        <v>8473</v>
      </c>
      <c r="F95" s="163">
        <v>1</v>
      </c>
      <c r="G95" s="766"/>
      <c r="H95" s="766">
        <v>0</v>
      </c>
      <c r="I95" s="766">
        <v>26161.387066087227</v>
      </c>
      <c r="J95" s="882">
        <v>26746.563731284168</v>
      </c>
      <c r="K95" s="766">
        <v>27362.539168333595</v>
      </c>
      <c r="L95" s="18" t="s">
        <v>3695</v>
      </c>
      <c r="M95" s="418"/>
      <c r="N95" s="886"/>
      <c r="P95" s="884"/>
      <c r="T95" s="500"/>
      <c r="U95" s="416"/>
      <c r="V95" s="416"/>
      <c r="W95" s="416"/>
      <c r="X95" s="418"/>
    </row>
    <row r="96" spans="1:24">
      <c r="A96" s="764">
        <v>853</v>
      </c>
      <c r="B96" s="765" t="s">
        <v>5889</v>
      </c>
      <c r="C96" s="764">
        <f t="shared" si="1"/>
        <v>853</v>
      </c>
      <c r="D96" s="165" t="s">
        <v>2141</v>
      </c>
      <c r="E96" s="165" t="s">
        <v>8474</v>
      </c>
      <c r="F96" s="163">
        <v>1</v>
      </c>
      <c r="G96" s="766"/>
      <c r="H96" s="766">
        <v>30591.65970611657</v>
      </c>
      <c r="I96" s="766">
        <v>31284.598313776391</v>
      </c>
      <c r="J96" s="882">
        <v>32014.017901069401</v>
      </c>
      <c r="K96" s="766">
        <v>32781.818519018168</v>
      </c>
      <c r="L96" s="18" t="s">
        <v>1742</v>
      </c>
      <c r="M96" s="418"/>
      <c r="N96" s="886"/>
      <c r="P96" s="884"/>
      <c r="T96" s="500"/>
      <c r="U96" s="416"/>
      <c r="V96" s="416"/>
      <c r="W96" s="416"/>
      <c r="X96" s="418"/>
    </row>
    <row r="97" spans="1:24">
      <c r="A97" s="764">
        <v>854</v>
      </c>
      <c r="B97" s="765" t="s">
        <v>5890</v>
      </c>
      <c r="C97" s="764">
        <f t="shared" si="1"/>
        <v>854</v>
      </c>
      <c r="D97" s="165" t="s">
        <v>2141</v>
      </c>
      <c r="E97" s="165" t="s">
        <v>8475</v>
      </c>
      <c r="F97" s="163">
        <v>1</v>
      </c>
      <c r="G97" s="766"/>
      <c r="H97" s="766">
        <v>32445.101710377643</v>
      </c>
      <c r="I97" s="766">
        <v>33183.441537208157</v>
      </c>
      <c r="J97" s="882">
        <v>33960.622407047253</v>
      </c>
      <c r="K97" s="766">
        <v>34778.704375214133</v>
      </c>
      <c r="L97" s="18" t="s">
        <v>1743</v>
      </c>
      <c r="M97" s="418"/>
      <c r="N97" s="886"/>
      <c r="P97" s="884"/>
      <c r="T97" s="500"/>
      <c r="U97" s="416"/>
      <c r="V97" s="416"/>
      <c r="W97" s="416"/>
      <c r="X97" s="418"/>
    </row>
    <row r="98" spans="1:24">
      <c r="A98" s="764">
        <v>855</v>
      </c>
      <c r="B98" s="765" t="s">
        <v>5891</v>
      </c>
      <c r="C98" s="764">
        <f t="shared" si="1"/>
        <v>855</v>
      </c>
      <c r="D98" s="165" t="s">
        <v>2141</v>
      </c>
      <c r="E98" s="165" t="s">
        <v>8476</v>
      </c>
      <c r="F98" s="163">
        <v>1</v>
      </c>
      <c r="G98" s="766"/>
      <c r="H98" s="766">
        <v>0</v>
      </c>
      <c r="I98" s="766">
        <v>36579.899137844564</v>
      </c>
      <c r="J98" s="882">
        <v>37396.461065193391</v>
      </c>
      <c r="K98" s="766">
        <v>38256.004146726285</v>
      </c>
      <c r="L98" s="18" t="s">
        <v>3696</v>
      </c>
      <c r="M98" s="418"/>
      <c r="N98" s="886"/>
      <c r="P98" s="884"/>
      <c r="T98" s="500"/>
      <c r="U98" s="416"/>
      <c r="V98" s="416"/>
      <c r="W98" s="416"/>
      <c r="X98" s="418"/>
    </row>
    <row r="99" spans="1:24">
      <c r="A99" s="764">
        <v>856</v>
      </c>
      <c r="B99" s="765" t="s">
        <v>5892</v>
      </c>
      <c r="C99" s="764">
        <f t="shared" si="1"/>
        <v>856</v>
      </c>
      <c r="D99" s="165" t="s">
        <v>2141</v>
      </c>
      <c r="E99" s="165" t="s">
        <v>8477</v>
      </c>
      <c r="F99" s="163">
        <v>1</v>
      </c>
      <c r="G99" s="766"/>
      <c r="H99" s="766">
        <v>34828.104287438196</v>
      </c>
      <c r="I99" s="766">
        <v>35624.765680392826</v>
      </c>
      <c r="J99" s="882">
        <v>36463.348199066291</v>
      </c>
      <c r="K99" s="766">
        <v>37346.071903074451</v>
      </c>
      <c r="L99" s="18" t="s">
        <v>1744</v>
      </c>
      <c r="M99" s="418"/>
      <c r="N99" s="886"/>
      <c r="P99" s="884"/>
      <c r="T99" s="500"/>
      <c r="U99" s="416"/>
      <c r="V99" s="416"/>
      <c r="W99" s="416"/>
      <c r="X99" s="418"/>
    </row>
    <row r="100" spans="1:24">
      <c r="A100" s="764">
        <v>857</v>
      </c>
      <c r="B100" s="765" t="s">
        <v>5893</v>
      </c>
      <c r="C100" s="764">
        <f t="shared" si="1"/>
        <v>857</v>
      </c>
      <c r="D100" s="165" t="s">
        <v>2141</v>
      </c>
      <c r="E100" s="165" t="s">
        <v>8478</v>
      </c>
      <c r="F100" s="163">
        <v>1</v>
      </c>
      <c r="G100" s="766"/>
      <c r="H100" s="766">
        <v>0</v>
      </c>
      <c r="I100" s="766">
        <v>29563.336317123732</v>
      </c>
      <c r="J100" s="882">
        <v>30212.81375770958</v>
      </c>
      <c r="K100" s="766">
        <v>30896.492116701545</v>
      </c>
      <c r="L100" s="18" t="s">
        <v>3697</v>
      </c>
      <c r="M100" s="418"/>
      <c r="N100" s="886"/>
      <c r="P100" s="884"/>
      <c r="T100" s="500"/>
      <c r="U100" s="416"/>
      <c r="V100" s="416"/>
      <c r="W100" s="416"/>
      <c r="X100" s="418"/>
    </row>
    <row r="101" spans="1:24">
      <c r="A101" s="764">
        <v>858</v>
      </c>
      <c r="B101" s="765" t="s">
        <v>5894</v>
      </c>
      <c r="C101" s="764">
        <f t="shared" si="1"/>
        <v>858</v>
      </c>
      <c r="D101" s="165" t="s">
        <v>2141</v>
      </c>
      <c r="E101" s="165" t="s">
        <v>8479</v>
      </c>
      <c r="F101" s="163">
        <v>1</v>
      </c>
      <c r="G101" s="766"/>
      <c r="H101" s="766">
        <v>35429.791916455593</v>
      </c>
      <c r="I101" s="766">
        <v>36264.674335769349</v>
      </c>
      <c r="J101" s="882">
        <v>37143.497935046966</v>
      </c>
      <c r="K101" s="766">
        <v>38068.582776589705</v>
      </c>
      <c r="L101" s="18" t="s">
        <v>1745</v>
      </c>
      <c r="M101" s="418"/>
      <c r="N101" s="886"/>
      <c r="P101" s="884"/>
      <c r="T101" s="500"/>
      <c r="U101" s="416"/>
      <c r="V101" s="416"/>
      <c r="W101" s="416"/>
      <c r="X101" s="418"/>
    </row>
    <row r="102" spans="1:24">
      <c r="A102" s="764">
        <v>859</v>
      </c>
      <c r="B102" s="765" t="s">
        <v>5895</v>
      </c>
      <c r="C102" s="764">
        <f t="shared" si="1"/>
        <v>859</v>
      </c>
      <c r="D102" s="165" t="s">
        <v>2141</v>
      </c>
      <c r="E102" s="165" t="s">
        <v>8480</v>
      </c>
      <c r="F102" s="163">
        <v>1</v>
      </c>
      <c r="G102" s="766"/>
      <c r="H102" s="766">
        <v>25760.214184856435</v>
      </c>
      <c r="I102" s="766">
        <v>26335.729639321922</v>
      </c>
      <c r="J102" s="882">
        <v>26941.52590692593</v>
      </c>
      <c r="K102" s="766">
        <v>27579.223031171892</v>
      </c>
      <c r="L102" s="18" t="s">
        <v>2896</v>
      </c>
      <c r="M102" s="418"/>
      <c r="N102" s="886"/>
      <c r="P102" s="884"/>
      <c r="T102" s="500"/>
      <c r="U102" s="416"/>
      <c r="V102" s="416"/>
      <c r="W102" s="416"/>
      <c r="X102" s="418"/>
    </row>
    <row r="103" spans="1:24">
      <c r="A103" s="764">
        <v>860</v>
      </c>
      <c r="B103" s="765" t="s">
        <v>5896</v>
      </c>
      <c r="C103" s="764">
        <f t="shared" si="1"/>
        <v>860</v>
      </c>
      <c r="D103" s="165" t="s">
        <v>2141</v>
      </c>
      <c r="E103" s="165" t="s">
        <v>8481</v>
      </c>
      <c r="F103" s="163">
        <v>1</v>
      </c>
      <c r="G103" s="766"/>
      <c r="H103" s="766">
        <v>26063.952809647824</v>
      </c>
      <c r="I103" s="766">
        <v>0</v>
      </c>
      <c r="J103" s="882">
        <v>0</v>
      </c>
      <c r="K103" s="766">
        <v>0</v>
      </c>
      <c r="L103" s="18" t="s">
        <v>1746</v>
      </c>
      <c r="M103" s="418"/>
      <c r="N103" s="886"/>
      <c r="P103" s="884"/>
      <c r="T103" s="500"/>
      <c r="U103" s="416"/>
      <c r="V103" s="416"/>
      <c r="W103" s="416"/>
      <c r="X103" s="418"/>
    </row>
    <row r="104" spans="1:24">
      <c r="A104" s="764">
        <v>861</v>
      </c>
      <c r="B104" s="765" t="s">
        <v>5897</v>
      </c>
      <c r="C104" s="764">
        <f t="shared" si="1"/>
        <v>861</v>
      </c>
      <c r="D104" s="165" t="s">
        <v>2141</v>
      </c>
      <c r="E104" s="165" t="s">
        <v>8482</v>
      </c>
      <c r="F104" s="163">
        <v>1</v>
      </c>
      <c r="G104" s="766"/>
      <c r="H104" s="766">
        <v>0</v>
      </c>
      <c r="I104" s="766">
        <v>28807.369809646014</v>
      </c>
      <c r="J104" s="882">
        <v>29438.846766860221</v>
      </c>
      <c r="K104" s="766">
        <v>30103.564616700725</v>
      </c>
      <c r="L104" s="18" t="s">
        <v>3698</v>
      </c>
      <c r="M104" s="418"/>
      <c r="N104" s="886"/>
      <c r="P104" s="884"/>
      <c r="T104" s="500"/>
      <c r="U104" s="416"/>
      <c r="V104" s="416"/>
      <c r="W104" s="416"/>
      <c r="X104" s="418"/>
    </row>
    <row r="105" spans="1:24">
      <c r="A105" s="764">
        <v>862</v>
      </c>
      <c r="B105" s="765" t="s">
        <v>5898</v>
      </c>
      <c r="C105" s="764">
        <f t="shared" si="1"/>
        <v>862</v>
      </c>
      <c r="D105" s="165" t="s">
        <v>2141</v>
      </c>
      <c r="E105" s="165" t="s">
        <v>8483</v>
      </c>
      <c r="F105" s="163">
        <v>1</v>
      </c>
      <c r="G105" s="766"/>
      <c r="H105" s="766">
        <v>0</v>
      </c>
      <c r="I105" s="766">
        <v>31254.314031218633</v>
      </c>
      <c r="J105" s="882">
        <v>31944.072553482794</v>
      </c>
      <c r="K105" s="766">
        <v>32670.132050546435</v>
      </c>
      <c r="L105" s="18" t="s">
        <v>3699</v>
      </c>
      <c r="M105" s="418"/>
      <c r="N105" s="886"/>
      <c r="P105" s="884"/>
      <c r="T105" s="500"/>
      <c r="U105" s="416"/>
      <c r="V105" s="416"/>
      <c r="W105" s="416"/>
      <c r="X105" s="418"/>
    </row>
    <row r="106" spans="1:24">
      <c r="A106" s="764">
        <v>863</v>
      </c>
      <c r="B106" s="765" t="s">
        <v>5899</v>
      </c>
      <c r="C106" s="764">
        <f t="shared" si="1"/>
        <v>863</v>
      </c>
      <c r="D106" s="165" t="s">
        <v>2141</v>
      </c>
      <c r="E106" s="165" t="s">
        <v>8484</v>
      </c>
      <c r="F106" s="163">
        <v>1</v>
      </c>
      <c r="G106" s="766"/>
      <c r="H106" s="766">
        <v>0</v>
      </c>
      <c r="I106" s="766">
        <v>0</v>
      </c>
      <c r="J106" s="882">
        <v>32207.229707749753</v>
      </c>
      <c r="K106" s="766">
        <v>32919.668839062193</v>
      </c>
      <c r="L106" s="18" t="s">
        <v>4356</v>
      </c>
      <c r="M106" s="418"/>
      <c r="N106" s="886"/>
      <c r="P106" s="884"/>
      <c r="T106" s="500"/>
      <c r="U106" s="416"/>
      <c r="V106" s="416"/>
      <c r="W106" s="416"/>
      <c r="X106" s="418"/>
    </row>
    <row r="107" spans="1:24">
      <c r="A107" s="764">
        <v>864</v>
      </c>
      <c r="B107" s="765" t="s">
        <v>5900</v>
      </c>
      <c r="C107" s="764">
        <f t="shared" si="1"/>
        <v>864</v>
      </c>
      <c r="D107" s="165" t="s">
        <v>2141</v>
      </c>
      <c r="E107" s="165" t="s">
        <v>8485</v>
      </c>
      <c r="F107" s="163">
        <v>1</v>
      </c>
      <c r="G107" s="766"/>
      <c r="H107" s="766">
        <v>33784.419941982625</v>
      </c>
      <c r="I107" s="766">
        <v>34596.48174848855</v>
      </c>
      <c r="J107" s="882">
        <v>35365.822407792439</v>
      </c>
      <c r="K107" s="766">
        <v>36175.644154145455</v>
      </c>
      <c r="L107" s="18" t="s">
        <v>3700</v>
      </c>
      <c r="M107" s="418"/>
      <c r="N107" s="886"/>
      <c r="P107" s="884"/>
      <c r="T107" s="500"/>
      <c r="U107" s="416"/>
      <c r="V107" s="416"/>
      <c r="W107" s="416"/>
      <c r="X107" s="418"/>
    </row>
    <row r="108" spans="1:24">
      <c r="A108" s="764">
        <v>865</v>
      </c>
      <c r="B108" s="765" t="s">
        <v>5901</v>
      </c>
      <c r="C108" s="764">
        <f t="shared" si="1"/>
        <v>865</v>
      </c>
      <c r="D108" s="165" t="s">
        <v>2141</v>
      </c>
      <c r="E108" s="165" t="s">
        <v>8486</v>
      </c>
      <c r="F108" s="163">
        <v>1</v>
      </c>
      <c r="G108" s="766"/>
      <c r="H108" s="766">
        <v>0</v>
      </c>
      <c r="I108" s="766">
        <v>35424.066135622052</v>
      </c>
      <c r="J108" s="882">
        <v>36213.107323949356</v>
      </c>
      <c r="K108" s="766">
        <v>37043.669627253905</v>
      </c>
      <c r="L108" s="18" t="s">
        <v>3701</v>
      </c>
      <c r="M108" s="418"/>
      <c r="N108" s="886"/>
      <c r="P108" s="884"/>
      <c r="T108" s="500"/>
      <c r="U108" s="416"/>
      <c r="V108" s="416"/>
      <c r="W108" s="416"/>
      <c r="X108" s="418"/>
    </row>
    <row r="109" spans="1:24">
      <c r="A109" s="764">
        <v>866</v>
      </c>
      <c r="B109" s="765" t="s">
        <v>5902</v>
      </c>
      <c r="C109" s="764">
        <f t="shared" si="1"/>
        <v>866</v>
      </c>
      <c r="D109" s="165" t="s">
        <v>2141</v>
      </c>
      <c r="E109" s="165" t="s">
        <v>8487</v>
      </c>
      <c r="F109" s="163">
        <v>1</v>
      </c>
      <c r="G109" s="766"/>
      <c r="H109" s="766">
        <v>0</v>
      </c>
      <c r="I109" s="766">
        <v>30300.016551489116</v>
      </c>
      <c r="J109" s="882">
        <v>31008.710816299517</v>
      </c>
      <c r="K109" s="766">
        <v>31754.705757430966</v>
      </c>
      <c r="L109" s="18" t="s">
        <v>3702</v>
      </c>
      <c r="M109" s="418"/>
      <c r="N109" s="886"/>
      <c r="P109" s="884"/>
      <c r="T109" s="500"/>
      <c r="U109" s="416"/>
      <c r="V109" s="416"/>
      <c r="W109" s="416"/>
      <c r="X109" s="418"/>
    </row>
    <row r="110" spans="1:24">
      <c r="A110" s="764">
        <v>867</v>
      </c>
      <c r="B110" s="765" t="s">
        <v>5903</v>
      </c>
      <c r="C110" s="764">
        <f t="shared" si="1"/>
        <v>867</v>
      </c>
      <c r="D110" s="165" t="s">
        <v>2141</v>
      </c>
      <c r="E110" s="165" t="s">
        <v>8488</v>
      </c>
      <c r="F110" s="163">
        <v>1</v>
      </c>
      <c r="G110" s="766"/>
      <c r="H110" s="766">
        <v>0</v>
      </c>
      <c r="I110" s="766">
        <v>34322.77383677425</v>
      </c>
      <c r="J110" s="882">
        <v>35133.222562400682</v>
      </c>
      <c r="K110" s="766">
        <v>35986.324527766446</v>
      </c>
      <c r="L110" s="18" t="s">
        <v>3703</v>
      </c>
      <c r="M110" s="418"/>
      <c r="N110" s="886"/>
      <c r="P110" s="884"/>
      <c r="T110" s="500"/>
      <c r="U110" s="416"/>
      <c r="V110" s="416"/>
      <c r="W110" s="416"/>
      <c r="X110" s="418"/>
    </row>
    <row r="111" spans="1:24">
      <c r="A111" s="764">
        <v>868</v>
      </c>
      <c r="B111" s="765" t="s">
        <v>5904</v>
      </c>
      <c r="C111" s="764">
        <f t="shared" si="1"/>
        <v>868</v>
      </c>
      <c r="D111" s="165" t="s">
        <v>2141</v>
      </c>
      <c r="E111" s="165" t="s">
        <v>8489</v>
      </c>
      <c r="F111" s="163">
        <v>1</v>
      </c>
      <c r="G111" s="766"/>
      <c r="H111" s="766">
        <v>30444.194123942743</v>
      </c>
      <c r="I111" s="766">
        <v>31865.968781920186</v>
      </c>
      <c r="J111" s="882">
        <v>32614.268298967836</v>
      </c>
      <c r="K111" s="766">
        <v>33401.950044776982</v>
      </c>
      <c r="L111" s="18" t="s">
        <v>3704</v>
      </c>
      <c r="M111" s="418"/>
      <c r="N111" s="886"/>
      <c r="P111" s="884"/>
      <c r="T111" s="500"/>
      <c r="U111" s="416"/>
      <c r="V111" s="416"/>
      <c r="W111" s="416"/>
      <c r="X111" s="418"/>
    </row>
    <row r="112" spans="1:24">
      <c r="A112" s="764">
        <v>869</v>
      </c>
      <c r="B112" s="765" t="s">
        <v>5905</v>
      </c>
      <c r="C112" s="764">
        <f t="shared" si="1"/>
        <v>869</v>
      </c>
      <c r="D112" s="165" t="s">
        <v>2141</v>
      </c>
      <c r="E112" s="165" t="s">
        <v>8490</v>
      </c>
      <c r="F112" s="163">
        <v>1</v>
      </c>
      <c r="G112" s="766"/>
      <c r="H112" s="766">
        <v>0</v>
      </c>
      <c r="I112" s="766">
        <v>25602.159860195916</v>
      </c>
      <c r="J112" s="882">
        <v>26192.001197715254</v>
      </c>
      <c r="K112" s="766">
        <v>26812.879968944704</v>
      </c>
      <c r="L112" s="18" t="s">
        <v>3705</v>
      </c>
      <c r="M112" s="418"/>
      <c r="N112" s="886"/>
      <c r="P112" s="884"/>
      <c r="T112" s="500"/>
      <c r="U112" s="416"/>
      <c r="V112" s="416"/>
      <c r="W112" s="416"/>
      <c r="X112" s="418"/>
    </row>
    <row r="113" spans="1:24">
      <c r="A113" s="764">
        <v>870</v>
      </c>
      <c r="B113" s="765" t="s">
        <v>5906</v>
      </c>
      <c r="C113" s="764">
        <f t="shared" si="1"/>
        <v>870</v>
      </c>
      <c r="D113" s="165" t="s">
        <v>2141</v>
      </c>
      <c r="E113" s="165" t="s">
        <v>8491</v>
      </c>
      <c r="F113" s="163">
        <v>1</v>
      </c>
      <c r="G113" s="766"/>
      <c r="H113" s="766">
        <v>0</v>
      </c>
      <c r="I113" s="766">
        <v>27168.112090626986</v>
      </c>
      <c r="J113" s="882">
        <v>27797.558680383576</v>
      </c>
      <c r="K113" s="766">
        <v>28460.142841580353</v>
      </c>
      <c r="L113" s="18" t="s">
        <v>3706</v>
      </c>
      <c r="M113" s="418"/>
      <c r="N113" s="886"/>
      <c r="P113" s="884"/>
      <c r="T113" s="500"/>
      <c r="U113" s="416"/>
      <c r="V113" s="416"/>
      <c r="W113" s="416"/>
      <c r="X113" s="418"/>
    </row>
    <row r="114" spans="1:24">
      <c r="A114" s="764">
        <v>871</v>
      </c>
      <c r="B114" s="765" t="s">
        <v>5907</v>
      </c>
      <c r="C114" s="764">
        <f t="shared" si="1"/>
        <v>871</v>
      </c>
      <c r="D114" s="165" t="s">
        <v>2141</v>
      </c>
      <c r="E114" s="165" t="s">
        <v>8492</v>
      </c>
      <c r="F114" s="163">
        <v>1</v>
      </c>
      <c r="G114" s="766"/>
      <c r="H114" s="766">
        <v>32500.377784732111</v>
      </c>
      <c r="I114" s="766">
        <v>33329.33745884672</v>
      </c>
      <c r="J114" s="882">
        <v>34114.658872870721</v>
      </c>
      <c r="K114" s="766">
        <v>34941.313971069132</v>
      </c>
      <c r="L114" s="18" t="s">
        <v>2897</v>
      </c>
      <c r="M114" s="418"/>
      <c r="N114" s="885"/>
      <c r="P114" s="884"/>
      <c r="T114" s="500"/>
      <c r="U114" s="416"/>
      <c r="V114" s="416"/>
      <c r="W114" s="416"/>
      <c r="X114" s="418"/>
    </row>
    <row r="115" spans="1:24">
      <c r="A115" s="764">
        <v>872</v>
      </c>
      <c r="B115" s="765" t="s">
        <v>5908</v>
      </c>
      <c r="C115" s="764">
        <f t="shared" si="1"/>
        <v>872</v>
      </c>
      <c r="D115" s="165" t="s">
        <v>2141</v>
      </c>
      <c r="E115" s="165" t="s">
        <v>8493</v>
      </c>
      <c r="F115" s="163">
        <v>1</v>
      </c>
      <c r="G115" s="766"/>
      <c r="H115" s="766">
        <v>27842.775566053093</v>
      </c>
      <c r="I115" s="766">
        <v>28541.954162564343</v>
      </c>
      <c r="J115" s="882">
        <v>29277.931632576197</v>
      </c>
      <c r="K115" s="766">
        <v>30052.6408462119</v>
      </c>
      <c r="L115" s="18" t="s">
        <v>1747</v>
      </c>
      <c r="M115" s="418"/>
      <c r="N115" s="885"/>
      <c r="P115" s="884"/>
      <c r="T115" s="500"/>
      <c r="U115" s="416"/>
      <c r="V115" s="416"/>
      <c r="W115" s="416"/>
      <c r="X115" s="418"/>
    </row>
    <row r="116" spans="1:24">
      <c r="A116" s="764">
        <v>873</v>
      </c>
      <c r="B116" s="765" t="s">
        <v>5909</v>
      </c>
      <c r="C116" s="764">
        <f t="shared" si="1"/>
        <v>873</v>
      </c>
      <c r="D116" s="165" t="s">
        <v>2141</v>
      </c>
      <c r="E116" s="165" t="s">
        <v>8494</v>
      </c>
      <c r="F116" s="163">
        <v>1</v>
      </c>
      <c r="G116" s="766"/>
      <c r="H116" s="766">
        <v>0</v>
      </c>
      <c r="I116" s="766">
        <v>26994.117398356859</v>
      </c>
      <c r="J116" s="882">
        <v>27619.177859756826</v>
      </c>
      <c r="K116" s="766">
        <v>28277.134283831554</v>
      </c>
      <c r="L116" s="18" t="s">
        <v>3707</v>
      </c>
      <c r="M116" s="418"/>
      <c r="N116" s="884"/>
      <c r="P116" s="884"/>
      <c r="T116" s="500"/>
      <c r="U116" s="416"/>
      <c r="V116" s="416"/>
      <c r="W116" s="416"/>
      <c r="X116" s="418"/>
    </row>
    <row r="117" spans="1:24">
      <c r="A117" s="764">
        <v>874</v>
      </c>
      <c r="B117" s="765" t="s">
        <v>5910</v>
      </c>
      <c r="C117" s="764">
        <f t="shared" si="1"/>
        <v>874</v>
      </c>
      <c r="D117" s="165" t="s">
        <v>2141</v>
      </c>
      <c r="E117" s="165" t="s">
        <v>8495</v>
      </c>
      <c r="F117" s="163">
        <v>1</v>
      </c>
      <c r="G117" s="766"/>
      <c r="H117" s="766">
        <v>0</v>
      </c>
      <c r="I117" s="766">
        <v>28304.297431150851</v>
      </c>
      <c r="J117" s="882">
        <v>28962.495463990992</v>
      </c>
      <c r="K117" s="766">
        <v>29655.3364767327</v>
      </c>
      <c r="L117" s="18" t="s">
        <v>3708</v>
      </c>
      <c r="M117" s="418"/>
      <c r="N117" s="884"/>
      <c r="P117" s="884"/>
      <c r="T117" s="500"/>
      <c r="U117" s="416"/>
      <c r="V117" s="416"/>
      <c r="W117" s="416"/>
      <c r="X117" s="418"/>
    </row>
    <row r="118" spans="1:24">
      <c r="A118" s="764">
        <v>875</v>
      </c>
      <c r="B118" s="765" t="s">
        <v>5911</v>
      </c>
      <c r="C118" s="764">
        <f t="shared" si="1"/>
        <v>875</v>
      </c>
      <c r="D118" s="165" t="s">
        <v>2141</v>
      </c>
      <c r="E118" s="165" t="s">
        <v>8496</v>
      </c>
      <c r="F118" s="163">
        <v>1</v>
      </c>
      <c r="G118" s="766"/>
      <c r="H118" s="766">
        <v>0</v>
      </c>
      <c r="I118" s="766">
        <v>36951.833636975753</v>
      </c>
      <c r="J118" s="882">
        <v>37828.799114247951</v>
      </c>
      <c r="K118" s="766">
        <v>38751.930451002714</v>
      </c>
      <c r="L118" s="18" t="s">
        <v>3709</v>
      </c>
      <c r="M118" s="418"/>
      <c r="N118" s="884"/>
      <c r="P118" s="884"/>
      <c r="T118" s="500"/>
      <c r="U118" s="416"/>
      <c r="V118" s="416"/>
      <c r="W118" s="416"/>
      <c r="X118" s="418"/>
    </row>
    <row r="119" spans="1:24">
      <c r="A119" s="764">
        <v>876</v>
      </c>
      <c r="B119" s="765" t="s">
        <v>5912</v>
      </c>
      <c r="C119" s="764">
        <f t="shared" si="1"/>
        <v>876</v>
      </c>
      <c r="D119" s="165" t="s">
        <v>2141</v>
      </c>
      <c r="E119" s="165" t="s">
        <v>8497</v>
      </c>
      <c r="F119" s="163">
        <v>1</v>
      </c>
      <c r="G119" s="766"/>
      <c r="H119" s="766">
        <v>32573.979089194559</v>
      </c>
      <c r="I119" s="766">
        <v>33421.003664845819</v>
      </c>
      <c r="J119" s="882">
        <v>34312.614350359661</v>
      </c>
      <c r="K119" s="766">
        <v>35251.152892231585</v>
      </c>
      <c r="L119" s="18" t="s">
        <v>1748</v>
      </c>
      <c r="M119" s="418"/>
      <c r="N119" s="884"/>
      <c r="P119" s="884"/>
      <c r="T119" s="500"/>
      <c r="U119" s="416"/>
      <c r="V119" s="416"/>
      <c r="W119" s="416"/>
      <c r="X119" s="418"/>
    </row>
    <row r="120" spans="1:24">
      <c r="A120" s="764">
        <v>877</v>
      </c>
      <c r="B120" s="765" t="s">
        <v>5913</v>
      </c>
      <c r="C120" s="764">
        <f t="shared" si="1"/>
        <v>877</v>
      </c>
      <c r="D120" s="165" t="s">
        <v>2141</v>
      </c>
      <c r="E120" s="165" t="s">
        <v>8498</v>
      </c>
      <c r="F120" s="163">
        <v>1</v>
      </c>
      <c r="G120" s="766"/>
      <c r="H120" s="766">
        <v>24652.352108800002</v>
      </c>
      <c r="I120" s="766">
        <v>25198.92464632</v>
      </c>
      <c r="J120" s="882">
        <v>25388.430169120002</v>
      </c>
      <c r="K120" s="766">
        <v>25973.746872519998</v>
      </c>
      <c r="L120" s="18" t="s">
        <v>2898</v>
      </c>
      <c r="M120" s="418"/>
      <c r="N120" s="884"/>
      <c r="P120" s="884"/>
      <c r="T120" s="500"/>
      <c r="U120" s="416"/>
      <c r="V120" s="416"/>
      <c r="W120" s="416"/>
      <c r="X120" s="418"/>
    </row>
    <row r="121" spans="1:24">
      <c r="A121" s="764">
        <v>878</v>
      </c>
      <c r="B121" s="765" t="s">
        <v>5914</v>
      </c>
      <c r="C121" s="764">
        <f t="shared" si="1"/>
        <v>878</v>
      </c>
      <c r="D121" s="165" t="s">
        <v>2141</v>
      </c>
      <c r="E121" s="165" t="s">
        <v>8499</v>
      </c>
      <c r="F121" s="163">
        <v>1</v>
      </c>
      <c r="G121" s="766"/>
      <c r="H121" s="766">
        <v>23060.907462399999</v>
      </c>
      <c r="I121" s="766">
        <v>23568.58921468</v>
      </c>
      <c r="J121" s="882">
        <v>25389.137371239998</v>
      </c>
      <c r="K121" s="766">
        <v>26019.368471919999</v>
      </c>
      <c r="L121" s="18" t="s">
        <v>2899</v>
      </c>
      <c r="M121" s="418"/>
      <c r="N121" s="884"/>
      <c r="P121" s="884"/>
      <c r="T121" s="500"/>
      <c r="U121" s="416"/>
      <c r="V121" s="416"/>
      <c r="W121" s="416"/>
      <c r="X121" s="418"/>
    </row>
    <row r="122" spans="1:24">
      <c r="A122" s="764">
        <v>879</v>
      </c>
      <c r="B122" s="765" t="s">
        <v>5915</v>
      </c>
      <c r="C122" s="764">
        <f t="shared" si="1"/>
        <v>879</v>
      </c>
      <c r="D122" s="165" t="s">
        <v>2141</v>
      </c>
      <c r="E122" s="165" t="s">
        <v>8500</v>
      </c>
      <c r="F122" s="163">
        <v>1</v>
      </c>
      <c r="G122" s="766"/>
      <c r="H122" s="766">
        <v>23856.629785600002</v>
      </c>
      <c r="I122" s="766">
        <v>24383.763039640002</v>
      </c>
      <c r="J122" s="882">
        <v>24938.64400756</v>
      </c>
      <c r="K122" s="766">
        <v>25522.726664679998</v>
      </c>
      <c r="L122" s="18" t="s">
        <v>2900</v>
      </c>
      <c r="M122" s="418"/>
      <c r="N122" s="884"/>
      <c r="P122" s="884"/>
      <c r="T122" s="500"/>
      <c r="U122" s="416"/>
      <c r="V122" s="416"/>
      <c r="W122" s="416"/>
      <c r="X122" s="418"/>
    </row>
    <row r="123" spans="1:24">
      <c r="A123" s="764">
        <v>880</v>
      </c>
      <c r="B123" s="765" t="s">
        <v>5917</v>
      </c>
      <c r="C123" s="764">
        <f t="shared" si="1"/>
        <v>880</v>
      </c>
      <c r="D123" s="165" t="s">
        <v>2141</v>
      </c>
      <c r="E123" s="165" t="s">
        <v>8502</v>
      </c>
      <c r="F123" s="163">
        <v>1</v>
      </c>
      <c r="G123" s="766"/>
      <c r="H123" s="766">
        <v>0</v>
      </c>
      <c r="I123" s="766">
        <v>31652.813975999998</v>
      </c>
      <c r="J123" s="882">
        <v>32370.479088359989</v>
      </c>
      <c r="K123" s="766">
        <v>33125.910904199984</v>
      </c>
      <c r="L123" s="18" t="s">
        <v>3710</v>
      </c>
      <c r="M123" s="418"/>
      <c r="N123" s="884"/>
      <c r="P123" s="884"/>
      <c r="T123" s="500"/>
      <c r="U123" s="416"/>
      <c r="V123" s="416"/>
      <c r="W123" s="416"/>
      <c r="X123" s="418"/>
    </row>
    <row r="124" spans="1:24">
      <c r="A124" s="764">
        <v>881</v>
      </c>
      <c r="B124" s="765" t="s">
        <v>5916</v>
      </c>
      <c r="C124" s="764">
        <f t="shared" si="1"/>
        <v>881</v>
      </c>
      <c r="D124" s="165" t="s">
        <v>2141</v>
      </c>
      <c r="E124" s="165" t="s">
        <v>8501</v>
      </c>
      <c r="F124" s="163">
        <v>1</v>
      </c>
      <c r="G124" s="766"/>
      <c r="H124" s="766">
        <v>35665.111454919992</v>
      </c>
      <c r="I124" s="766">
        <v>36503.285462919986</v>
      </c>
      <c r="J124" s="882">
        <v>37385.567461719991</v>
      </c>
      <c r="K124" s="766">
        <v>0</v>
      </c>
      <c r="L124" s="18" t="s">
        <v>2901</v>
      </c>
      <c r="M124" s="418"/>
      <c r="N124" s="884"/>
      <c r="P124" s="884"/>
      <c r="T124" s="500"/>
      <c r="U124" s="416"/>
      <c r="V124" s="416"/>
      <c r="W124" s="416"/>
      <c r="X124" s="418"/>
    </row>
    <row r="125" spans="1:24">
      <c r="A125" s="764">
        <v>882</v>
      </c>
      <c r="B125" s="765" t="s">
        <v>5919</v>
      </c>
      <c r="C125" s="764">
        <f t="shared" si="1"/>
        <v>882</v>
      </c>
      <c r="D125" s="165" t="s">
        <v>2141</v>
      </c>
      <c r="E125" s="165" t="s">
        <v>8504</v>
      </c>
      <c r="F125" s="163">
        <v>1</v>
      </c>
      <c r="G125" s="766"/>
      <c r="H125" s="766">
        <v>0</v>
      </c>
      <c r="I125" s="766">
        <v>35441.967895999987</v>
      </c>
      <c r="J125" s="882">
        <v>36252.235352479991</v>
      </c>
      <c r="K125" s="766">
        <v>37105.144606159985</v>
      </c>
      <c r="L125" s="18" t="s">
        <v>3711</v>
      </c>
      <c r="M125" s="418"/>
      <c r="N125" s="884"/>
      <c r="P125" s="884"/>
      <c r="T125" s="500"/>
      <c r="U125" s="416"/>
      <c r="V125" s="416"/>
      <c r="W125" s="416"/>
      <c r="X125" s="418"/>
    </row>
    <row r="126" spans="1:24">
      <c r="A126" s="764">
        <v>883</v>
      </c>
      <c r="B126" s="765" t="s">
        <v>5918</v>
      </c>
      <c r="C126" s="764">
        <f t="shared" si="1"/>
        <v>883</v>
      </c>
      <c r="D126" s="165" t="s">
        <v>2141</v>
      </c>
      <c r="E126" s="165" t="s">
        <v>8503</v>
      </c>
      <c r="F126" s="163">
        <v>1</v>
      </c>
      <c r="G126" s="766"/>
      <c r="H126" s="766">
        <v>40096.692402399996</v>
      </c>
      <c r="I126" s="766">
        <v>41047.518951999991</v>
      </c>
      <c r="J126" s="882">
        <v>42048.391576479982</v>
      </c>
      <c r="K126" s="766">
        <v>43101.937206039991</v>
      </c>
      <c r="L126" s="18" t="s">
        <v>2902</v>
      </c>
      <c r="M126" s="418"/>
      <c r="N126" s="884"/>
      <c r="P126" s="884"/>
      <c r="T126" s="500"/>
      <c r="U126" s="416"/>
      <c r="V126" s="416"/>
      <c r="W126" s="416"/>
      <c r="X126" s="418"/>
    </row>
    <row r="127" spans="1:24">
      <c r="A127" s="764">
        <v>884</v>
      </c>
      <c r="B127" s="765" t="s">
        <v>5920</v>
      </c>
      <c r="C127" s="764">
        <f t="shared" si="1"/>
        <v>884</v>
      </c>
      <c r="D127" s="165" t="s">
        <v>2141</v>
      </c>
      <c r="E127" s="165" t="s">
        <v>8505</v>
      </c>
      <c r="F127" s="163">
        <v>1</v>
      </c>
      <c r="G127" s="766"/>
      <c r="H127" s="766">
        <v>0</v>
      </c>
      <c r="I127" s="766">
        <v>0</v>
      </c>
      <c r="J127" s="882">
        <v>44569.833088230123</v>
      </c>
      <c r="K127" s="766">
        <v>45691.566330495807</v>
      </c>
      <c r="L127" s="18" t="s">
        <v>4357</v>
      </c>
      <c r="M127" s="418"/>
      <c r="N127" s="883"/>
      <c r="P127" s="884"/>
      <c r="T127" s="500"/>
      <c r="U127" s="416"/>
      <c r="V127" s="416"/>
      <c r="W127" s="416"/>
      <c r="X127" s="418"/>
    </row>
    <row r="128" spans="1:24">
      <c r="A128" s="764">
        <v>885</v>
      </c>
      <c r="B128" s="765" t="s">
        <v>5921</v>
      </c>
      <c r="C128" s="764">
        <f t="shared" si="1"/>
        <v>885</v>
      </c>
      <c r="D128" s="165" t="s">
        <v>2141</v>
      </c>
      <c r="E128" s="165" t="s">
        <v>8506</v>
      </c>
      <c r="F128" s="163">
        <v>1</v>
      </c>
      <c r="G128" s="766"/>
      <c r="H128" s="766">
        <v>0</v>
      </c>
      <c r="I128" s="766">
        <v>32773.002024545196</v>
      </c>
      <c r="J128" s="882">
        <v>33581.767109196095</v>
      </c>
      <c r="K128" s="766">
        <v>34433.10201499088</v>
      </c>
      <c r="L128" s="18" t="s">
        <v>3712</v>
      </c>
      <c r="M128" s="418"/>
      <c r="N128" s="883"/>
      <c r="P128" s="884"/>
      <c r="T128" s="500"/>
      <c r="U128" s="416"/>
      <c r="V128" s="416"/>
      <c r="W128" s="416"/>
      <c r="X128" s="418"/>
    </row>
    <row r="129" spans="1:24">
      <c r="A129" s="764">
        <v>886</v>
      </c>
      <c r="B129" s="765" t="s">
        <v>5922</v>
      </c>
      <c r="C129" s="764">
        <f t="shared" si="1"/>
        <v>886</v>
      </c>
      <c r="D129" s="165" t="s">
        <v>2141</v>
      </c>
      <c r="E129" s="165" t="s">
        <v>8507</v>
      </c>
      <c r="F129" s="163">
        <v>1</v>
      </c>
      <c r="G129" s="766"/>
      <c r="H129" s="766">
        <v>0</v>
      </c>
      <c r="I129" s="766">
        <v>31630.664565864339</v>
      </c>
      <c r="J129" s="882">
        <v>32409.132487345662</v>
      </c>
      <c r="K129" s="766">
        <v>33228.570785823824</v>
      </c>
      <c r="L129" s="18" t="s">
        <v>3713</v>
      </c>
      <c r="M129" s="418"/>
      <c r="N129" s="883"/>
      <c r="P129" s="884"/>
      <c r="T129" s="500"/>
      <c r="U129" s="416"/>
      <c r="V129" s="416"/>
      <c r="W129" s="416"/>
      <c r="X129" s="418"/>
    </row>
    <row r="130" spans="1:24">
      <c r="A130" s="764">
        <v>887</v>
      </c>
      <c r="B130" s="765" t="s">
        <v>5923</v>
      </c>
      <c r="C130" s="764">
        <f t="shared" si="1"/>
        <v>887</v>
      </c>
      <c r="D130" s="165" t="s">
        <v>2141</v>
      </c>
      <c r="E130" s="165" t="s">
        <v>8508</v>
      </c>
      <c r="F130" s="163">
        <v>1</v>
      </c>
      <c r="G130" s="766"/>
      <c r="H130" s="766">
        <v>0</v>
      </c>
      <c r="I130" s="766">
        <v>29872.248524662558</v>
      </c>
      <c r="J130" s="882">
        <v>30623.679688350912</v>
      </c>
      <c r="K130" s="766">
        <v>31414.666336136823</v>
      </c>
      <c r="L130" s="18" t="s">
        <v>3714</v>
      </c>
      <c r="M130" s="418"/>
      <c r="N130" s="883"/>
      <c r="P130" s="884"/>
      <c r="T130" s="500"/>
      <c r="U130" s="416"/>
      <c r="V130" s="416"/>
      <c r="W130" s="416"/>
      <c r="X130" s="418"/>
    </row>
    <row r="131" spans="1:24">
      <c r="A131" s="764">
        <v>888</v>
      </c>
      <c r="B131" s="765" t="s">
        <v>5924</v>
      </c>
      <c r="C131" s="764">
        <f t="shared" si="1"/>
        <v>888</v>
      </c>
      <c r="D131" s="165" t="s">
        <v>2141</v>
      </c>
      <c r="E131" s="165" t="s">
        <v>8509</v>
      </c>
      <c r="F131" s="163">
        <v>1</v>
      </c>
      <c r="G131" s="766"/>
      <c r="H131" s="766">
        <v>0</v>
      </c>
      <c r="I131" s="766">
        <v>27780.767649829369</v>
      </c>
      <c r="J131" s="882">
        <v>28457.086455690169</v>
      </c>
      <c r="K131" s="766">
        <v>29169.023652363547</v>
      </c>
      <c r="L131" s="18" t="s">
        <v>3715</v>
      </c>
      <c r="M131" s="418"/>
      <c r="N131" s="883"/>
      <c r="P131" s="884"/>
      <c r="T131" s="500"/>
      <c r="U131" s="416"/>
      <c r="V131" s="416"/>
      <c r="W131" s="416"/>
      <c r="X131" s="418"/>
    </row>
    <row r="132" spans="1:24">
      <c r="A132" s="764">
        <v>889</v>
      </c>
      <c r="B132" s="765" t="s">
        <v>5925</v>
      </c>
      <c r="C132" s="764">
        <f t="shared" si="1"/>
        <v>889</v>
      </c>
      <c r="D132" s="165" t="s">
        <v>2141</v>
      </c>
      <c r="E132" s="165" t="s">
        <v>8510</v>
      </c>
      <c r="F132" s="163">
        <v>1</v>
      </c>
      <c r="G132" s="766"/>
      <c r="H132" s="766">
        <v>0</v>
      </c>
      <c r="I132" s="766">
        <v>30746.451436789259</v>
      </c>
      <c r="J132" s="882">
        <v>31501.450591267127</v>
      </c>
      <c r="K132" s="766">
        <v>32296.189781090281</v>
      </c>
      <c r="L132" s="18" t="s">
        <v>3716</v>
      </c>
      <c r="M132" s="418"/>
      <c r="N132" s="883"/>
      <c r="P132" s="884"/>
      <c r="T132" s="500"/>
      <c r="U132" s="416"/>
      <c r="V132" s="416"/>
      <c r="W132" s="416"/>
      <c r="X132" s="418"/>
    </row>
    <row r="133" spans="1:24">
      <c r="A133" s="764">
        <v>890</v>
      </c>
      <c r="B133" s="765" t="s">
        <v>5926</v>
      </c>
      <c r="C133" s="764">
        <f t="shared" si="1"/>
        <v>890</v>
      </c>
      <c r="D133" s="165" t="s">
        <v>2141</v>
      </c>
      <c r="E133" s="165" t="s">
        <v>8511</v>
      </c>
      <c r="F133" s="163">
        <v>1</v>
      </c>
      <c r="G133" s="766"/>
      <c r="H133" s="766">
        <v>0</v>
      </c>
      <c r="I133" s="766">
        <v>35258.769631885843</v>
      </c>
      <c r="J133" s="882">
        <v>36133.481029060204</v>
      </c>
      <c r="K133" s="766">
        <v>37054.237962544066</v>
      </c>
      <c r="L133" s="18" t="s">
        <v>3717</v>
      </c>
      <c r="M133" s="418"/>
      <c r="N133" s="883"/>
      <c r="P133" s="884"/>
      <c r="T133" s="500"/>
      <c r="U133" s="416"/>
      <c r="V133" s="416"/>
      <c r="W133" s="416"/>
      <c r="X133" s="418"/>
    </row>
    <row r="134" spans="1:24">
      <c r="A134" s="764">
        <v>891</v>
      </c>
      <c r="B134" s="765" t="s">
        <v>5927</v>
      </c>
      <c r="C134" s="764">
        <f t="shared" si="1"/>
        <v>891</v>
      </c>
      <c r="D134" s="165" t="s">
        <v>2141</v>
      </c>
      <c r="E134" s="165" t="s">
        <v>8512</v>
      </c>
      <c r="F134" s="163">
        <v>1</v>
      </c>
      <c r="G134" s="766"/>
      <c r="H134" s="766">
        <v>0</v>
      </c>
      <c r="I134" s="766">
        <v>36573.470877464177</v>
      </c>
      <c r="J134" s="882">
        <v>37483.062460460162</v>
      </c>
      <c r="K134" s="766">
        <v>38440.545092243003</v>
      </c>
      <c r="L134" s="18" t="s">
        <v>3718</v>
      </c>
      <c r="M134" s="418"/>
      <c r="N134" s="883"/>
      <c r="P134" s="884"/>
      <c r="T134" s="500"/>
      <c r="U134" s="416"/>
      <c r="V134" s="416"/>
      <c r="W134" s="416"/>
      <c r="X134" s="418"/>
    </row>
    <row r="135" spans="1:24">
      <c r="A135" s="764">
        <v>892</v>
      </c>
      <c r="B135" s="765" t="s">
        <v>5928</v>
      </c>
      <c r="C135" s="764">
        <f t="shared" si="1"/>
        <v>892</v>
      </c>
      <c r="D135" s="165" t="s">
        <v>2141</v>
      </c>
      <c r="E135" s="165" t="s">
        <v>8513</v>
      </c>
      <c r="F135" s="163">
        <v>1</v>
      </c>
      <c r="G135" s="766"/>
      <c r="H135" s="766">
        <v>0</v>
      </c>
      <c r="I135" s="766">
        <v>29428.369753695973</v>
      </c>
      <c r="J135" s="882">
        <v>30148.39644672834</v>
      </c>
      <c r="K135" s="766">
        <v>30906.348421169943</v>
      </c>
      <c r="L135" s="18" t="s">
        <v>3719</v>
      </c>
      <c r="M135" s="418"/>
      <c r="N135" s="883"/>
      <c r="P135" s="884"/>
      <c r="T135" s="500"/>
      <c r="U135" s="416"/>
      <c r="V135" s="416"/>
      <c r="W135" s="416"/>
      <c r="X135" s="418"/>
    </row>
    <row r="136" spans="1:24">
      <c r="A136" s="764">
        <v>893</v>
      </c>
      <c r="B136" s="765" t="s">
        <v>5929</v>
      </c>
      <c r="C136" s="764">
        <f t="shared" si="1"/>
        <v>893</v>
      </c>
      <c r="D136" s="165" t="s">
        <v>2141</v>
      </c>
      <c r="E136" s="165" t="s">
        <v>8514</v>
      </c>
      <c r="F136" s="163">
        <v>1</v>
      </c>
      <c r="G136" s="766"/>
      <c r="H136" s="766">
        <v>0</v>
      </c>
      <c r="I136" s="766">
        <v>31045.765818991691</v>
      </c>
      <c r="J136" s="882">
        <v>31808.700677122106</v>
      </c>
      <c r="K136" s="766">
        <v>32611.806190175859</v>
      </c>
      <c r="L136" s="18" t="s">
        <v>3720</v>
      </c>
      <c r="M136" s="418"/>
      <c r="N136" s="883"/>
      <c r="P136" s="884"/>
      <c r="T136" s="500"/>
      <c r="U136" s="416"/>
      <c r="V136" s="416"/>
      <c r="W136" s="416"/>
      <c r="X136" s="418"/>
    </row>
    <row r="137" spans="1:24">
      <c r="A137" s="764">
        <v>894</v>
      </c>
      <c r="B137" s="765" t="s">
        <v>5930</v>
      </c>
      <c r="C137" s="764">
        <f t="shared" ref="C137:C200" si="2">A137</f>
        <v>894</v>
      </c>
      <c r="D137" s="165" t="s">
        <v>2141</v>
      </c>
      <c r="E137" s="165" t="s">
        <v>8515</v>
      </c>
      <c r="F137" s="163">
        <v>1</v>
      </c>
      <c r="G137" s="766"/>
      <c r="H137" s="766">
        <v>0</v>
      </c>
      <c r="I137" s="766">
        <v>29098.849332922648</v>
      </c>
      <c r="J137" s="882">
        <v>29810.140600228955</v>
      </c>
      <c r="K137" s="766">
        <v>30558.865012283884</v>
      </c>
      <c r="L137" s="18" t="s">
        <v>3721</v>
      </c>
      <c r="M137" s="418"/>
      <c r="N137" s="819"/>
      <c r="P137" s="884"/>
      <c r="T137" s="500"/>
      <c r="U137" s="416"/>
      <c r="V137" s="416"/>
      <c r="W137" s="416"/>
      <c r="X137" s="418"/>
    </row>
    <row r="138" spans="1:24">
      <c r="A138" s="764">
        <v>895</v>
      </c>
      <c r="B138" s="765" t="s">
        <v>5931</v>
      </c>
      <c r="C138" s="764">
        <f t="shared" si="2"/>
        <v>895</v>
      </c>
      <c r="D138" s="165" t="s">
        <v>2141</v>
      </c>
      <c r="E138" s="165" t="s">
        <v>8516</v>
      </c>
      <c r="F138" s="163">
        <v>1</v>
      </c>
      <c r="G138" s="766"/>
      <c r="H138" s="766">
        <v>0</v>
      </c>
      <c r="I138" s="766">
        <v>0</v>
      </c>
      <c r="J138" s="882">
        <v>42657.304381599992</v>
      </c>
      <c r="K138" s="766">
        <v>44197.002221439994</v>
      </c>
      <c r="L138" s="18" t="s">
        <v>4358</v>
      </c>
      <c r="M138" s="418"/>
      <c r="N138" s="819"/>
      <c r="P138" s="884"/>
      <c r="T138" s="500"/>
      <c r="U138" s="416"/>
      <c r="V138" s="416"/>
      <c r="W138" s="416"/>
      <c r="X138" s="418"/>
    </row>
    <row r="139" spans="1:24">
      <c r="A139" s="764">
        <v>896</v>
      </c>
      <c r="B139" s="765" t="s">
        <v>5932</v>
      </c>
      <c r="C139" s="764">
        <f t="shared" si="2"/>
        <v>896</v>
      </c>
      <c r="D139" s="165" t="s">
        <v>2141</v>
      </c>
      <c r="E139" s="165" t="s">
        <v>8517</v>
      </c>
      <c r="F139" s="163">
        <v>1</v>
      </c>
      <c r="G139" s="766"/>
      <c r="H139" s="766">
        <v>40454.451957999991</v>
      </c>
      <c r="I139" s="766">
        <v>41951.339366799992</v>
      </c>
      <c r="J139" s="882">
        <v>43527.008101359992</v>
      </c>
      <c r="K139" s="766">
        <v>45185.637878319991</v>
      </c>
      <c r="L139" s="18" t="s">
        <v>1749</v>
      </c>
      <c r="M139" s="418"/>
      <c r="N139" s="819"/>
      <c r="P139" s="884"/>
      <c r="T139" s="500"/>
      <c r="U139" s="416"/>
      <c r="V139" s="416"/>
      <c r="W139" s="416"/>
      <c r="X139" s="418"/>
    </row>
    <row r="140" spans="1:24">
      <c r="A140" s="764">
        <v>897</v>
      </c>
      <c r="B140" s="765" t="s">
        <v>5933</v>
      </c>
      <c r="C140" s="764">
        <f t="shared" si="2"/>
        <v>897</v>
      </c>
      <c r="D140" s="165" t="s">
        <v>2141</v>
      </c>
      <c r="E140" s="165" t="s">
        <v>8518</v>
      </c>
      <c r="F140" s="163">
        <v>1</v>
      </c>
      <c r="G140" s="766"/>
      <c r="H140" s="766">
        <v>38006.831541999993</v>
      </c>
      <c r="I140" s="766">
        <v>39407.71212615999</v>
      </c>
      <c r="J140" s="882">
        <v>40882.349932239988</v>
      </c>
      <c r="K140" s="766">
        <v>42434.586921999995</v>
      </c>
      <c r="L140" s="18" t="s">
        <v>1750</v>
      </c>
      <c r="M140" s="418"/>
      <c r="N140" s="819"/>
      <c r="P140" s="884"/>
      <c r="T140" s="500"/>
      <c r="U140" s="416"/>
      <c r="V140" s="416"/>
      <c r="W140" s="416"/>
      <c r="X140" s="418"/>
    </row>
    <row r="141" spans="1:24">
      <c r="A141" s="764">
        <v>898</v>
      </c>
      <c r="B141" s="765" t="s">
        <v>5934</v>
      </c>
      <c r="C141" s="764">
        <f t="shared" si="2"/>
        <v>898</v>
      </c>
      <c r="D141" s="165" t="s">
        <v>2141</v>
      </c>
      <c r="E141" s="165" t="s">
        <v>8519</v>
      </c>
      <c r="F141" s="163">
        <v>1</v>
      </c>
      <c r="G141" s="766"/>
      <c r="H141" s="766">
        <v>35100.282297999991</v>
      </c>
      <c r="I141" s="766">
        <v>36387.170610159992</v>
      </c>
      <c r="J141" s="882">
        <v>37741.820995119997</v>
      </c>
      <c r="K141" s="766">
        <v>39167.779879119997</v>
      </c>
      <c r="L141" s="18" t="s">
        <v>1751</v>
      </c>
      <c r="M141" s="418"/>
      <c r="N141" s="819"/>
      <c r="P141" s="884"/>
      <c r="T141" s="500"/>
      <c r="U141" s="416"/>
      <c r="V141" s="416"/>
      <c r="W141" s="416"/>
      <c r="X141" s="418"/>
    </row>
    <row r="142" spans="1:24">
      <c r="A142" s="764">
        <v>899</v>
      </c>
      <c r="B142" s="765" t="s">
        <v>5935</v>
      </c>
      <c r="C142" s="764">
        <f t="shared" si="2"/>
        <v>899</v>
      </c>
      <c r="D142" s="165" t="s">
        <v>2141</v>
      </c>
      <c r="E142" s="165" t="s">
        <v>8520</v>
      </c>
      <c r="F142" s="163">
        <v>1</v>
      </c>
      <c r="G142" s="766"/>
      <c r="H142" s="766">
        <v>45808.621617999997</v>
      </c>
      <c r="I142" s="766">
        <v>47515.465904079996</v>
      </c>
      <c r="J142" s="882">
        <v>49312.195207599987</v>
      </c>
      <c r="K142" s="766">
        <v>51203.495877519985</v>
      </c>
      <c r="L142" s="18" t="s">
        <v>1752</v>
      </c>
      <c r="M142" s="418"/>
      <c r="N142" s="819"/>
      <c r="P142" s="884"/>
      <c r="T142" s="500"/>
      <c r="U142" s="416"/>
      <c r="V142" s="416"/>
      <c r="W142" s="416"/>
      <c r="X142" s="418"/>
    </row>
    <row r="143" spans="1:24">
      <c r="A143" s="764">
        <v>900</v>
      </c>
      <c r="B143" s="765" t="s">
        <v>5936</v>
      </c>
      <c r="C143" s="764">
        <f t="shared" si="2"/>
        <v>900</v>
      </c>
      <c r="D143" s="165" t="s">
        <v>2141</v>
      </c>
      <c r="E143" s="165" t="s">
        <v>8521</v>
      </c>
      <c r="F143" s="163">
        <v>1</v>
      </c>
      <c r="G143" s="766"/>
      <c r="H143" s="766">
        <v>43361.001201999992</v>
      </c>
      <c r="I143" s="766">
        <v>44971.880882799996</v>
      </c>
      <c r="J143" s="882">
        <v>46667.537038479997</v>
      </c>
      <c r="K143" s="766">
        <v>48452.444921199996</v>
      </c>
      <c r="L143" s="18" t="s">
        <v>1753</v>
      </c>
      <c r="M143" s="418"/>
      <c r="N143" s="819"/>
      <c r="P143" s="884"/>
      <c r="T143" s="500"/>
      <c r="U143" s="416"/>
      <c r="V143" s="416"/>
      <c r="W143" s="416"/>
      <c r="X143" s="418"/>
    </row>
    <row r="144" spans="1:24">
      <c r="A144" s="764">
        <v>901</v>
      </c>
      <c r="B144" s="765" t="s">
        <v>5937</v>
      </c>
      <c r="C144" s="764">
        <f t="shared" si="2"/>
        <v>901</v>
      </c>
      <c r="D144" s="165" t="s">
        <v>2141</v>
      </c>
      <c r="E144" s="165" t="s">
        <v>8522</v>
      </c>
      <c r="F144" s="163">
        <v>1</v>
      </c>
      <c r="G144" s="766"/>
      <c r="H144" s="766">
        <v>0</v>
      </c>
      <c r="I144" s="766">
        <v>0</v>
      </c>
      <c r="J144" s="882">
        <v>43029.599583999996</v>
      </c>
      <c r="K144" s="766">
        <v>44583.483128799984</v>
      </c>
      <c r="L144" s="18" t="s">
        <v>5267</v>
      </c>
      <c r="M144" s="418"/>
      <c r="N144" s="819"/>
      <c r="P144" s="884"/>
      <c r="T144" s="500"/>
      <c r="U144" s="416"/>
      <c r="V144" s="416"/>
      <c r="W144" s="416"/>
      <c r="X144" s="418"/>
    </row>
    <row r="145" spans="1:24">
      <c r="A145" s="764">
        <v>902</v>
      </c>
      <c r="B145" s="765" t="s">
        <v>5938</v>
      </c>
      <c r="C145" s="764">
        <f t="shared" si="2"/>
        <v>902</v>
      </c>
      <c r="D145" s="165" t="s">
        <v>2141</v>
      </c>
      <c r="E145" s="165" t="s">
        <v>8523</v>
      </c>
      <c r="F145" s="163">
        <v>1</v>
      </c>
      <c r="G145" s="766"/>
      <c r="H145" s="766">
        <v>44814.275823999989</v>
      </c>
      <c r="I145" s="766">
        <v>0</v>
      </c>
      <c r="J145" s="882">
        <v>0</v>
      </c>
      <c r="K145" s="766">
        <v>0</v>
      </c>
      <c r="L145" s="18" t="s">
        <v>1754</v>
      </c>
      <c r="M145" s="418"/>
      <c r="N145" s="819"/>
      <c r="P145" s="884"/>
      <c r="T145" s="500"/>
      <c r="U145" s="416"/>
      <c r="V145" s="416"/>
      <c r="W145" s="416"/>
      <c r="X145" s="418"/>
    </row>
    <row r="146" spans="1:24">
      <c r="A146" s="764">
        <v>903</v>
      </c>
      <c r="B146" s="765" t="s">
        <v>5939</v>
      </c>
      <c r="C146" s="764">
        <f t="shared" si="2"/>
        <v>903</v>
      </c>
      <c r="D146" s="165" t="s">
        <v>2141</v>
      </c>
      <c r="E146" s="165" t="s">
        <v>8524</v>
      </c>
      <c r="F146" s="163">
        <v>1</v>
      </c>
      <c r="G146" s="766"/>
      <c r="H146" s="766">
        <v>0</v>
      </c>
      <c r="I146" s="766">
        <v>38981.544707199988</v>
      </c>
      <c r="J146" s="882">
        <v>40381.03205247999</v>
      </c>
      <c r="K146" s="766">
        <v>41854.192180959995</v>
      </c>
      <c r="L146" s="18" t="s">
        <v>3722</v>
      </c>
      <c r="M146" s="418"/>
      <c r="N146" s="819"/>
      <c r="P146" s="884"/>
      <c r="T146" s="500"/>
      <c r="U146" s="416"/>
      <c r="V146" s="416"/>
      <c r="W146" s="416"/>
      <c r="X146" s="418"/>
    </row>
    <row r="147" spans="1:24">
      <c r="A147" s="764">
        <v>904</v>
      </c>
      <c r="B147" s="765" t="s">
        <v>5940</v>
      </c>
      <c r="C147" s="764">
        <f t="shared" si="2"/>
        <v>904</v>
      </c>
      <c r="D147" s="165" t="s">
        <v>2141</v>
      </c>
      <c r="E147" s="165" t="s">
        <v>8525</v>
      </c>
      <c r="F147" s="163">
        <v>1</v>
      </c>
      <c r="G147" s="766"/>
      <c r="H147" s="766">
        <v>34603.143383199989</v>
      </c>
      <c r="I147" s="766">
        <v>0</v>
      </c>
      <c r="J147" s="882">
        <v>0</v>
      </c>
      <c r="K147" s="766">
        <v>0</v>
      </c>
      <c r="L147" s="18" t="s">
        <v>3723</v>
      </c>
      <c r="M147" s="418"/>
      <c r="N147" s="769"/>
      <c r="P147" s="884"/>
      <c r="T147" s="500"/>
      <c r="U147" s="416"/>
      <c r="V147" s="416"/>
      <c r="W147" s="416"/>
      <c r="X147" s="418"/>
    </row>
    <row r="148" spans="1:24">
      <c r="A148" s="764">
        <v>905</v>
      </c>
      <c r="B148" s="765" t="s">
        <v>5941</v>
      </c>
      <c r="C148" s="764">
        <f t="shared" si="2"/>
        <v>905</v>
      </c>
      <c r="D148" s="165" t="s">
        <v>2141</v>
      </c>
      <c r="E148" s="165" t="s">
        <v>8526</v>
      </c>
      <c r="F148" s="163">
        <v>1</v>
      </c>
      <c r="G148" s="766"/>
      <c r="H148" s="766">
        <v>0</v>
      </c>
      <c r="I148" s="766">
        <v>0</v>
      </c>
      <c r="J148" s="882">
        <v>51388.297094906775</v>
      </c>
      <c r="K148" s="766">
        <v>52690.912859893753</v>
      </c>
      <c r="L148" s="18" t="s">
        <v>4359</v>
      </c>
      <c r="M148" s="418"/>
      <c r="N148" s="769"/>
      <c r="P148" s="884"/>
      <c r="T148" s="500"/>
      <c r="U148" s="416"/>
      <c r="V148" s="416"/>
      <c r="W148" s="416"/>
      <c r="X148" s="418"/>
    </row>
    <row r="149" spans="1:24">
      <c r="A149" s="764">
        <v>906</v>
      </c>
      <c r="B149" s="765" t="s">
        <v>5942</v>
      </c>
      <c r="C149" s="764">
        <f t="shared" si="2"/>
        <v>906</v>
      </c>
      <c r="D149" s="165" t="s">
        <v>2141</v>
      </c>
      <c r="E149" s="165" t="s">
        <v>8527</v>
      </c>
      <c r="F149" s="163">
        <v>1</v>
      </c>
      <c r="G149" s="766"/>
      <c r="H149" s="766">
        <v>41595.80480335567</v>
      </c>
      <c r="I149" s="766">
        <v>42743.450578730204</v>
      </c>
      <c r="J149" s="882">
        <v>43951.490749925528</v>
      </c>
      <c r="K149" s="766">
        <v>45223.09729151208</v>
      </c>
      <c r="L149" s="18" t="s">
        <v>1755</v>
      </c>
      <c r="M149" s="418"/>
      <c r="N149" s="769"/>
      <c r="P149" s="884"/>
      <c r="T149" s="500"/>
      <c r="U149" s="416"/>
      <c r="V149" s="416"/>
      <c r="W149" s="416"/>
      <c r="X149" s="418"/>
    </row>
    <row r="150" spans="1:24">
      <c r="A150" s="764">
        <v>907</v>
      </c>
      <c r="B150" s="765" t="s">
        <v>5943</v>
      </c>
      <c r="C150" s="764">
        <f t="shared" si="2"/>
        <v>907</v>
      </c>
      <c r="D150" s="165" t="s">
        <v>2141</v>
      </c>
      <c r="E150" s="165" t="s">
        <v>8528</v>
      </c>
      <c r="F150" s="163">
        <v>1</v>
      </c>
      <c r="G150" s="766"/>
      <c r="H150" s="766">
        <v>38646.529069611097</v>
      </c>
      <c r="I150" s="766">
        <v>39707.871760873648</v>
      </c>
      <c r="J150" s="882">
        <v>40825.091956168704</v>
      </c>
      <c r="K150" s="766">
        <v>42001.107872101071</v>
      </c>
      <c r="L150" s="18" t="s">
        <v>1756</v>
      </c>
      <c r="M150" s="418"/>
      <c r="N150" s="769"/>
      <c r="P150" s="884"/>
      <c r="T150" s="500"/>
      <c r="U150" s="416"/>
      <c r="V150" s="416"/>
      <c r="W150" s="416"/>
      <c r="X150" s="418"/>
    </row>
    <row r="151" spans="1:24">
      <c r="A151" s="764">
        <v>908</v>
      </c>
      <c r="B151" s="765" t="s">
        <v>5944</v>
      </c>
      <c r="C151" s="764">
        <f t="shared" si="2"/>
        <v>908</v>
      </c>
      <c r="D151" s="165" t="s">
        <v>2141</v>
      </c>
      <c r="E151" s="165" t="s">
        <v>8529</v>
      </c>
      <c r="F151" s="163">
        <v>1</v>
      </c>
      <c r="G151" s="766"/>
      <c r="H151" s="766">
        <v>45810.278667615479</v>
      </c>
      <c r="I151" s="766">
        <v>46993.72969194092</v>
      </c>
      <c r="J151" s="882">
        <v>48239.478296829409</v>
      </c>
      <c r="K151" s="766">
        <v>49550.797960037606</v>
      </c>
      <c r="L151" s="18" t="s">
        <v>1757</v>
      </c>
      <c r="M151" s="418"/>
      <c r="N151" s="769"/>
      <c r="P151" s="884"/>
      <c r="T151" s="500"/>
      <c r="U151" s="416"/>
      <c r="V151" s="416"/>
      <c r="W151" s="416"/>
      <c r="X151" s="418"/>
    </row>
    <row r="152" spans="1:24">
      <c r="A152" s="764">
        <v>909</v>
      </c>
      <c r="B152" s="765" t="s">
        <v>5945</v>
      </c>
      <c r="C152" s="764">
        <f t="shared" si="2"/>
        <v>909</v>
      </c>
      <c r="D152" s="165" t="s">
        <v>2141</v>
      </c>
      <c r="E152" s="165" t="s">
        <v>8530</v>
      </c>
      <c r="F152" s="163">
        <v>1</v>
      </c>
      <c r="G152" s="766"/>
      <c r="H152" s="766">
        <v>43115.737491168882</v>
      </c>
      <c r="I152" s="766">
        <v>44225.801711833083</v>
      </c>
      <c r="J152" s="882">
        <v>45394.281016186142</v>
      </c>
      <c r="K152" s="766">
        <v>46624.271251408769</v>
      </c>
      <c r="L152" s="18" t="s">
        <v>1758</v>
      </c>
      <c r="M152" s="418"/>
      <c r="N152" s="763"/>
      <c r="P152" s="884"/>
      <c r="T152" s="500"/>
      <c r="U152" s="416"/>
      <c r="V152" s="416"/>
      <c r="W152" s="416"/>
      <c r="X152" s="418"/>
    </row>
    <row r="153" spans="1:24">
      <c r="A153" s="764">
        <v>910</v>
      </c>
      <c r="B153" s="765" t="s">
        <v>5946</v>
      </c>
      <c r="C153" s="764">
        <f t="shared" si="2"/>
        <v>910</v>
      </c>
      <c r="D153" s="165" t="s">
        <v>2141</v>
      </c>
      <c r="E153" s="165" t="s">
        <v>8531</v>
      </c>
      <c r="F153" s="163">
        <v>1</v>
      </c>
      <c r="G153" s="766"/>
      <c r="H153" s="766">
        <v>48535.082757158729</v>
      </c>
      <c r="I153" s="766">
        <v>49792.783362228554</v>
      </c>
      <c r="J153" s="882">
        <v>51116.664044735626</v>
      </c>
      <c r="K153" s="766">
        <v>52510.226664605681</v>
      </c>
      <c r="L153" s="18" t="s">
        <v>1759</v>
      </c>
      <c r="M153" s="418"/>
      <c r="N153" s="763"/>
      <c r="P153" s="884"/>
      <c r="T153" s="500"/>
      <c r="U153" s="416"/>
      <c r="V153" s="416"/>
      <c r="W153" s="416"/>
      <c r="X153" s="418"/>
    </row>
    <row r="154" spans="1:24">
      <c r="A154" s="764">
        <v>911</v>
      </c>
      <c r="B154" s="765" t="s">
        <v>5947</v>
      </c>
      <c r="C154" s="764">
        <f t="shared" si="2"/>
        <v>911</v>
      </c>
      <c r="D154" s="165" t="s">
        <v>2141</v>
      </c>
      <c r="E154" s="165" t="s">
        <v>8532</v>
      </c>
      <c r="F154" s="163">
        <v>1</v>
      </c>
      <c r="G154" s="766"/>
      <c r="H154" s="766">
        <v>53318.627714356859</v>
      </c>
      <c r="I154" s="766">
        <v>54706.607658982975</v>
      </c>
      <c r="J154" s="882">
        <v>56167.644521915026</v>
      </c>
      <c r="K154" s="766">
        <v>57705.595424230603</v>
      </c>
      <c r="L154" s="18" t="s">
        <v>1760</v>
      </c>
      <c r="M154" s="418"/>
      <c r="N154" s="763"/>
      <c r="P154" s="884"/>
      <c r="T154" s="500"/>
      <c r="U154" s="416"/>
      <c r="V154" s="416"/>
      <c r="W154" s="416"/>
      <c r="X154" s="418"/>
    </row>
    <row r="155" spans="1:24">
      <c r="A155" s="764">
        <v>912</v>
      </c>
      <c r="B155" s="765" t="s">
        <v>5948</v>
      </c>
      <c r="C155" s="764">
        <f t="shared" si="2"/>
        <v>912</v>
      </c>
      <c r="D155" s="165" t="s">
        <v>2141</v>
      </c>
      <c r="E155" s="165" t="s">
        <v>8533</v>
      </c>
      <c r="F155" s="163">
        <v>1</v>
      </c>
      <c r="G155" s="766"/>
      <c r="H155" s="766">
        <v>54711.305360123399</v>
      </c>
      <c r="I155" s="766">
        <v>56137.222120611768</v>
      </c>
      <c r="J155" s="882">
        <v>57638.200487334529</v>
      </c>
      <c r="K155" s="766">
        <v>59218.173708759023</v>
      </c>
      <c r="L155" s="18" t="s">
        <v>2903</v>
      </c>
      <c r="M155" s="418"/>
      <c r="N155" s="763"/>
      <c r="P155" s="884"/>
      <c r="T155" s="500"/>
      <c r="U155" s="416"/>
      <c r="V155" s="416"/>
      <c r="W155" s="416"/>
      <c r="X155" s="418"/>
    </row>
    <row r="156" spans="1:24">
      <c r="A156" s="764">
        <v>913</v>
      </c>
      <c r="B156" s="765" t="s">
        <v>5949</v>
      </c>
      <c r="C156" s="764">
        <f t="shared" si="2"/>
        <v>913</v>
      </c>
      <c r="D156" s="165" t="s">
        <v>2141</v>
      </c>
      <c r="E156" s="165" t="s">
        <v>8534</v>
      </c>
      <c r="F156" s="163">
        <v>1</v>
      </c>
      <c r="G156" s="766"/>
      <c r="H156" s="766">
        <v>0</v>
      </c>
      <c r="I156" s="766">
        <v>54356.922442140749</v>
      </c>
      <c r="J156" s="882">
        <v>55736.22386434221</v>
      </c>
      <c r="K156" s="766">
        <v>57188.125440511423</v>
      </c>
      <c r="L156" s="18" t="s">
        <v>3724</v>
      </c>
      <c r="M156" s="418"/>
      <c r="N156" s="763"/>
      <c r="P156" s="884"/>
      <c r="T156" s="500"/>
      <c r="U156" s="416"/>
      <c r="V156" s="416"/>
      <c r="W156" s="416"/>
      <c r="X156" s="418"/>
    </row>
    <row r="157" spans="1:24">
      <c r="A157" s="764">
        <v>914</v>
      </c>
      <c r="B157" s="765" t="s">
        <v>5950</v>
      </c>
      <c r="C157" s="764">
        <f t="shared" si="2"/>
        <v>914</v>
      </c>
      <c r="D157" s="165" t="s">
        <v>2141</v>
      </c>
      <c r="E157" s="165" t="s">
        <v>8535</v>
      </c>
      <c r="F157" s="163">
        <v>1</v>
      </c>
      <c r="G157" s="766"/>
      <c r="H157" s="766">
        <v>45607.296669599986</v>
      </c>
      <c r="I157" s="766">
        <v>46739.512880879993</v>
      </c>
      <c r="J157" s="882">
        <v>47923.766761760002</v>
      </c>
      <c r="K157" s="766">
        <v>49185.862948399983</v>
      </c>
      <c r="L157" s="18" t="s">
        <v>2904</v>
      </c>
      <c r="M157" s="418"/>
      <c r="N157" s="763"/>
      <c r="P157" s="884"/>
      <c r="T157" s="500"/>
      <c r="U157" s="416"/>
      <c r="V157" s="416"/>
      <c r="W157" s="416"/>
      <c r="X157" s="418"/>
    </row>
    <row r="158" spans="1:24">
      <c r="A158" s="764">
        <v>915</v>
      </c>
      <c r="B158" s="765" t="s">
        <v>5951</v>
      </c>
      <c r="C158" s="764">
        <f t="shared" si="2"/>
        <v>915</v>
      </c>
      <c r="D158" s="165" t="s">
        <v>2141</v>
      </c>
      <c r="E158" s="165" t="s">
        <v>8536</v>
      </c>
      <c r="F158" s="163">
        <v>1</v>
      </c>
      <c r="G158" s="766"/>
      <c r="H158" s="766">
        <v>51521.873512000013</v>
      </c>
      <c r="I158" s="766">
        <v>0</v>
      </c>
      <c r="J158" s="882">
        <v>0</v>
      </c>
      <c r="K158" s="766">
        <v>0</v>
      </c>
      <c r="L158" s="18" t="s">
        <v>2905</v>
      </c>
      <c r="M158" s="418"/>
      <c r="N158" s="763"/>
      <c r="P158" s="884"/>
      <c r="T158" s="500"/>
      <c r="U158" s="416"/>
      <c r="V158" s="416"/>
      <c r="W158" s="416"/>
      <c r="X158" s="418"/>
    </row>
    <row r="159" spans="1:24">
      <c r="A159" s="764">
        <v>916</v>
      </c>
      <c r="B159" s="765" t="s">
        <v>5952</v>
      </c>
      <c r="C159" s="764">
        <f t="shared" si="2"/>
        <v>916</v>
      </c>
      <c r="D159" s="165" t="s">
        <v>2141</v>
      </c>
      <c r="E159" s="165" t="s">
        <v>8537</v>
      </c>
      <c r="F159" s="163">
        <v>1</v>
      </c>
      <c r="G159" s="766"/>
      <c r="H159" s="766">
        <v>0</v>
      </c>
      <c r="I159" s="766">
        <v>0</v>
      </c>
      <c r="J159" s="882">
        <v>0</v>
      </c>
      <c r="K159" s="766">
        <v>58599.224239200019</v>
      </c>
      <c r="L159" s="18" t="s">
        <v>5268</v>
      </c>
      <c r="M159" s="418"/>
      <c r="N159" s="763"/>
      <c r="P159" s="884"/>
      <c r="T159" s="500"/>
      <c r="U159" s="416"/>
      <c r="V159" s="416"/>
      <c r="W159" s="416"/>
      <c r="X159" s="418"/>
    </row>
    <row r="160" spans="1:24">
      <c r="A160" s="764">
        <v>917</v>
      </c>
      <c r="B160" s="765" t="s">
        <v>5953</v>
      </c>
      <c r="C160" s="764">
        <f t="shared" si="2"/>
        <v>917</v>
      </c>
      <c r="D160" s="165" t="s">
        <v>2141</v>
      </c>
      <c r="E160" s="165" t="s">
        <v>8538</v>
      </c>
      <c r="F160" s="163">
        <v>1</v>
      </c>
      <c r="G160" s="766"/>
      <c r="H160" s="766">
        <v>50476.195952479997</v>
      </c>
      <c r="I160" s="766">
        <v>51696.536004239999</v>
      </c>
      <c r="J160" s="882">
        <v>0</v>
      </c>
      <c r="K160" s="766">
        <v>0</v>
      </c>
      <c r="L160" s="18" t="s">
        <v>1761</v>
      </c>
      <c r="M160" s="418"/>
      <c r="N160" s="763"/>
      <c r="P160" s="884"/>
      <c r="T160" s="500"/>
      <c r="U160" s="416"/>
      <c r="V160" s="416"/>
      <c r="W160" s="416"/>
      <c r="X160" s="418"/>
    </row>
    <row r="161" spans="1:24">
      <c r="A161" s="764">
        <v>918</v>
      </c>
      <c r="B161" s="765" t="s">
        <v>5954</v>
      </c>
      <c r="C161" s="764">
        <f t="shared" si="2"/>
        <v>918</v>
      </c>
      <c r="D161" s="165" t="s">
        <v>2141</v>
      </c>
      <c r="E161" s="165" t="s">
        <v>8539</v>
      </c>
      <c r="F161" s="163">
        <v>1</v>
      </c>
      <c r="G161" s="766"/>
      <c r="H161" s="766">
        <v>59544.85342040001</v>
      </c>
      <c r="I161" s="766">
        <v>0</v>
      </c>
      <c r="J161" s="882">
        <v>0</v>
      </c>
      <c r="K161" s="766">
        <v>0</v>
      </c>
      <c r="L161" s="18" t="s">
        <v>2906</v>
      </c>
      <c r="M161" s="418"/>
      <c r="N161" s="763"/>
      <c r="P161" s="884"/>
      <c r="T161" s="500"/>
      <c r="U161" s="416"/>
      <c r="V161" s="416"/>
      <c r="W161" s="416"/>
      <c r="X161" s="418"/>
    </row>
    <row r="162" spans="1:24">
      <c r="A162" s="764">
        <v>919</v>
      </c>
      <c r="B162" s="765" t="s">
        <v>5955</v>
      </c>
      <c r="C162" s="764">
        <f t="shared" si="2"/>
        <v>919</v>
      </c>
      <c r="D162" s="165" t="s">
        <v>2141</v>
      </c>
      <c r="E162" s="165" t="s">
        <v>8540</v>
      </c>
      <c r="F162" s="163">
        <v>1</v>
      </c>
      <c r="G162" s="766"/>
      <c r="H162" s="766">
        <v>0</v>
      </c>
      <c r="I162" s="766">
        <v>0</v>
      </c>
      <c r="J162" s="882">
        <v>65525.987432000002</v>
      </c>
      <c r="K162" s="766">
        <v>0</v>
      </c>
      <c r="L162" s="18" t="s">
        <v>4360</v>
      </c>
      <c r="M162" s="418"/>
      <c r="N162" s="763"/>
      <c r="P162" s="884"/>
      <c r="T162" s="500"/>
      <c r="U162" s="416"/>
      <c r="V162" s="416"/>
      <c r="W162" s="416"/>
      <c r="X162" s="418"/>
    </row>
    <row r="163" spans="1:24">
      <c r="A163" s="764">
        <v>920</v>
      </c>
      <c r="B163" s="765" t="s">
        <v>5956</v>
      </c>
      <c r="C163" s="764">
        <f t="shared" si="2"/>
        <v>920</v>
      </c>
      <c r="D163" s="165" t="s">
        <v>2141</v>
      </c>
      <c r="E163" s="165" t="s">
        <v>8541</v>
      </c>
      <c r="F163" s="163">
        <v>1</v>
      </c>
      <c r="G163" s="766"/>
      <c r="H163" s="766">
        <v>36094.006595319981</v>
      </c>
      <c r="I163" s="766">
        <v>36932.10127323999</v>
      </c>
      <c r="J163" s="882">
        <v>37814.307595959988</v>
      </c>
      <c r="K163" s="766">
        <v>38742.95072547999</v>
      </c>
      <c r="L163" s="18" t="s">
        <v>4361</v>
      </c>
      <c r="M163" s="418"/>
      <c r="N163" s="763"/>
      <c r="P163" s="884"/>
      <c r="T163" s="500"/>
      <c r="U163" s="416"/>
      <c r="V163" s="416"/>
      <c r="W163" s="416"/>
      <c r="X163" s="418"/>
    </row>
    <row r="164" spans="1:24">
      <c r="A164" s="764">
        <v>921</v>
      </c>
      <c r="B164" s="765" t="s">
        <v>5957</v>
      </c>
      <c r="C164" s="764">
        <f t="shared" si="2"/>
        <v>921</v>
      </c>
      <c r="D164" s="165" t="s">
        <v>2141</v>
      </c>
      <c r="E164" s="165" t="s">
        <v>8542</v>
      </c>
      <c r="F164" s="163">
        <v>1</v>
      </c>
      <c r="G164" s="766"/>
      <c r="H164" s="766">
        <v>0</v>
      </c>
      <c r="I164" s="766">
        <v>0</v>
      </c>
      <c r="J164" s="882">
        <v>0</v>
      </c>
      <c r="K164" s="766">
        <v>44368.812264400003</v>
      </c>
      <c r="L164" s="18" t="s">
        <v>5269</v>
      </c>
      <c r="M164" s="418"/>
      <c r="N164" s="763"/>
      <c r="P164" s="884"/>
      <c r="T164" s="500"/>
      <c r="U164" s="416"/>
      <c r="V164" s="416"/>
      <c r="W164" s="416"/>
      <c r="X164" s="418"/>
    </row>
    <row r="165" spans="1:24">
      <c r="A165" s="764">
        <v>922</v>
      </c>
      <c r="B165" s="765" t="s">
        <v>5958</v>
      </c>
      <c r="C165" s="764">
        <f t="shared" si="2"/>
        <v>922</v>
      </c>
      <c r="D165" s="165" t="s">
        <v>2141</v>
      </c>
      <c r="E165" s="165" t="s">
        <v>8543</v>
      </c>
      <c r="F165" s="163">
        <v>1</v>
      </c>
      <c r="G165" s="766"/>
      <c r="H165" s="766">
        <v>20054.935727360004</v>
      </c>
      <c r="I165" s="766">
        <v>0</v>
      </c>
      <c r="J165" s="882">
        <v>21266.039216480003</v>
      </c>
      <c r="K165" s="766">
        <v>0</v>
      </c>
      <c r="L165" s="18" t="s">
        <v>1762</v>
      </c>
      <c r="M165" s="418"/>
      <c r="N165" s="763"/>
      <c r="P165" s="884"/>
      <c r="T165" s="500"/>
      <c r="U165" s="416"/>
      <c r="V165" s="416"/>
      <c r="W165" s="416"/>
      <c r="X165" s="418"/>
    </row>
    <row r="166" spans="1:24">
      <c r="A166" s="764">
        <v>923</v>
      </c>
      <c r="B166" s="765" t="s">
        <v>5959</v>
      </c>
      <c r="C166" s="764">
        <f t="shared" si="2"/>
        <v>923</v>
      </c>
      <c r="D166" s="165" t="s">
        <v>2141</v>
      </c>
      <c r="E166" s="165" t="s">
        <v>8544</v>
      </c>
      <c r="F166" s="163">
        <v>1</v>
      </c>
      <c r="G166" s="766"/>
      <c r="H166" s="766">
        <v>0</v>
      </c>
      <c r="I166" s="766">
        <v>0</v>
      </c>
      <c r="J166" s="882">
        <v>20064.259528960003</v>
      </c>
      <c r="K166" s="766">
        <v>20631.958916800002</v>
      </c>
      <c r="L166" s="18" t="s">
        <v>5270</v>
      </c>
      <c r="M166" s="418"/>
      <c r="N166" s="763"/>
      <c r="P166" s="884"/>
      <c r="T166" s="500"/>
      <c r="U166" s="416"/>
      <c r="V166" s="416"/>
      <c r="W166" s="416"/>
      <c r="X166" s="418"/>
    </row>
    <row r="167" spans="1:24">
      <c r="A167" s="764">
        <v>924</v>
      </c>
      <c r="B167" s="765" t="s">
        <v>5960</v>
      </c>
      <c r="C167" s="764">
        <f t="shared" si="2"/>
        <v>924</v>
      </c>
      <c r="D167" s="165" t="s">
        <v>2141</v>
      </c>
      <c r="E167" s="165" t="s">
        <v>8545</v>
      </c>
      <c r="F167" s="163">
        <v>1</v>
      </c>
      <c r="G167" s="766"/>
      <c r="H167" s="766">
        <v>0</v>
      </c>
      <c r="I167" s="766">
        <v>22928.347975200009</v>
      </c>
      <c r="J167" s="882">
        <v>23621.49119796</v>
      </c>
      <c r="K167" s="766">
        <v>24351.129151720001</v>
      </c>
      <c r="L167" s="18" t="s">
        <v>3725</v>
      </c>
      <c r="M167" s="418"/>
      <c r="N167" s="763"/>
      <c r="P167" s="884"/>
      <c r="T167" s="500"/>
      <c r="U167" s="416"/>
      <c r="V167" s="416"/>
      <c r="W167" s="416"/>
      <c r="X167" s="418"/>
    </row>
    <row r="168" spans="1:24">
      <c r="A168" s="764">
        <v>925</v>
      </c>
      <c r="B168" s="765" t="s">
        <v>5961</v>
      </c>
      <c r="C168" s="764">
        <f t="shared" si="2"/>
        <v>925</v>
      </c>
      <c r="D168" s="165" t="s">
        <v>2141</v>
      </c>
      <c r="E168" s="165" t="s">
        <v>8546</v>
      </c>
      <c r="F168" s="163">
        <v>1</v>
      </c>
      <c r="G168" s="766"/>
      <c r="H168" s="766">
        <v>28958.911331439987</v>
      </c>
      <c r="I168" s="766">
        <v>29583.635857599998</v>
      </c>
      <c r="J168" s="882">
        <v>30241.231531119996</v>
      </c>
      <c r="K168" s="766">
        <v>30933.438901839992</v>
      </c>
      <c r="L168" s="18" t="s">
        <v>3726</v>
      </c>
      <c r="M168" s="418"/>
      <c r="N168" s="763"/>
      <c r="P168" s="884"/>
      <c r="T168" s="500"/>
      <c r="U168" s="416"/>
      <c r="V168" s="416"/>
      <c r="W168" s="416"/>
      <c r="X168" s="418"/>
    </row>
    <row r="169" spans="1:24">
      <c r="A169" s="764">
        <v>926</v>
      </c>
      <c r="B169" s="765" t="s">
        <v>5962</v>
      </c>
      <c r="C169" s="764">
        <f t="shared" si="2"/>
        <v>926</v>
      </c>
      <c r="D169" s="165" t="s">
        <v>2141</v>
      </c>
      <c r="E169" s="165" t="s">
        <v>8547</v>
      </c>
      <c r="F169" s="163">
        <v>1</v>
      </c>
      <c r="G169" s="766"/>
      <c r="H169" s="766">
        <v>0</v>
      </c>
      <c r="I169" s="766">
        <v>28492.914769599989</v>
      </c>
      <c r="J169" s="882">
        <v>29124.229469199992</v>
      </c>
      <c r="K169" s="766">
        <v>29788.774055439993</v>
      </c>
      <c r="L169" s="18" t="s">
        <v>3727</v>
      </c>
      <c r="M169" s="418"/>
      <c r="N169" s="763"/>
      <c r="P169" s="884"/>
      <c r="T169" s="500"/>
      <c r="U169" s="416"/>
      <c r="V169" s="416"/>
      <c r="W169" s="416"/>
      <c r="X169" s="418"/>
    </row>
    <row r="170" spans="1:24">
      <c r="A170" s="764">
        <v>927</v>
      </c>
      <c r="B170" s="765" t="s">
        <v>5963</v>
      </c>
      <c r="C170" s="764">
        <f t="shared" si="2"/>
        <v>927</v>
      </c>
      <c r="D170" s="165" t="s">
        <v>2141</v>
      </c>
      <c r="E170" s="165" t="s">
        <v>8548</v>
      </c>
      <c r="F170" s="163">
        <v>1</v>
      </c>
      <c r="G170" s="766"/>
      <c r="H170" s="766">
        <v>0</v>
      </c>
      <c r="I170" s="766">
        <v>33817.492063999991</v>
      </c>
      <c r="J170" s="882">
        <v>34592.79379359998</v>
      </c>
      <c r="K170" s="766">
        <v>35408.898003519986</v>
      </c>
      <c r="L170" s="18" t="s">
        <v>3728</v>
      </c>
      <c r="M170" s="418"/>
      <c r="N170" s="763"/>
      <c r="P170" s="884"/>
      <c r="T170" s="500"/>
      <c r="U170" s="416"/>
      <c r="V170" s="416"/>
      <c r="W170" s="416"/>
      <c r="X170" s="418"/>
    </row>
    <row r="171" spans="1:24">
      <c r="A171" s="764">
        <v>928</v>
      </c>
      <c r="B171" s="765" t="s">
        <v>5964</v>
      </c>
      <c r="C171" s="764">
        <f t="shared" si="2"/>
        <v>928</v>
      </c>
      <c r="D171" s="165" t="s">
        <v>2141</v>
      </c>
      <c r="E171" s="165" t="s">
        <v>8549</v>
      </c>
      <c r="F171" s="163">
        <v>1</v>
      </c>
      <c r="G171" s="766"/>
      <c r="H171" s="766">
        <v>0</v>
      </c>
      <c r="I171" s="766">
        <v>32714.731818849992</v>
      </c>
      <c r="J171" s="882">
        <v>33493.665738999989</v>
      </c>
      <c r="K171" s="766">
        <v>34313.597502320001</v>
      </c>
      <c r="L171" s="18" t="s">
        <v>4362</v>
      </c>
      <c r="M171" s="418"/>
      <c r="N171" s="763"/>
      <c r="P171" s="884"/>
      <c r="T171" s="500"/>
      <c r="U171" s="416"/>
      <c r="V171" s="416"/>
      <c r="W171" s="416"/>
      <c r="X171" s="418"/>
    </row>
    <row r="172" spans="1:24">
      <c r="A172" s="764">
        <v>929</v>
      </c>
      <c r="B172" s="765" t="s">
        <v>5965</v>
      </c>
      <c r="C172" s="764">
        <f t="shared" si="2"/>
        <v>929</v>
      </c>
      <c r="D172" s="165" t="s">
        <v>2141</v>
      </c>
      <c r="E172" s="165" t="s">
        <v>8550</v>
      </c>
      <c r="F172" s="163">
        <v>1</v>
      </c>
      <c r="G172" s="766"/>
      <c r="H172" s="766">
        <v>0</v>
      </c>
      <c r="I172" s="766">
        <v>54225.123916799996</v>
      </c>
      <c r="J172" s="882">
        <v>55589.753118239998</v>
      </c>
      <c r="K172" s="766">
        <v>57026.214516959997</v>
      </c>
      <c r="L172" s="18" t="s">
        <v>4363</v>
      </c>
      <c r="M172" s="418"/>
      <c r="N172" s="763"/>
      <c r="P172" s="884"/>
      <c r="T172" s="500"/>
      <c r="U172" s="416"/>
      <c r="V172" s="416"/>
      <c r="W172" s="416"/>
      <c r="X172" s="418"/>
    </row>
    <row r="173" spans="1:24">
      <c r="A173" s="764">
        <v>930</v>
      </c>
      <c r="B173" s="765" t="s">
        <v>5966</v>
      </c>
      <c r="C173" s="764">
        <f t="shared" si="2"/>
        <v>930</v>
      </c>
      <c r="D173" s="165" t="s">
        <v>2141</v>
      </c>
      <c r="E173" s="165" t="s">
        <v>8551</v>
      </c>
      <c r="F173" s="163">
        <v>1</v>
      </c>
      <c r="G173" s="766"/>
      <c r="H173" s="766">
        <v>0</v>
      </c>
      <c r="I173" s="766">
        <v>0</v>
      </c>
      <c r="J173" s="882">
        <v>51052.299015999983</v>
      </c>
      <c r="K173" s="766">
        <v>52912.188482079982</v>
      </c>
      <c r="L173" s="18" t="s">
        <v>4364</v>
      </c>
      <c r="M173" s="418"/>
      <c r="N173" s="763"/>
      <c r="P173" s="884"/>
      <c r="T173" s="500"/>
      <c r="U173" s="416"/>
      <c r="V173" s="416"/>
      <c r="W173" s="416"/>
      <c r="X173" s="418"/>
    </row>
    <row r="174" spans="1:24">
      <c r="A174" s="764">
        <v>931</v>
      </c>
      <c r="B174" s="765" t="s">
        <v>5968</v>
      </c>
      <c r="C174" s="764">
        <f t="shared" si="2"/>
        <v>931</v>
      </c>
      <c r="D174" s="165" t="s">
        <v>2141</v>
      </c>
      <c r="E174" s="165" t="s">
        <v>8553</v>
      </c>
      <c r="F174" s="163">
        <v>1</v>
      </c>
      <c r="G174" s="766"/>
      <c r="H174" s="766">
        <v>25525.873662412032</v>
      </c>
      <c r="I174" s="766">
        <v>26156.123266994211</v>
      </c>
      <c r="J174" s="882">
        <v>26819.552813155249</v>
      </c>
      <c r="K174" s="766">
        <v>27517.897476411381</v>
      </c>
      <c r="L174" s="18" t="s">
        <v>1764</v>
      </c>
      <c r="M174" s="418"/>
      <c r="N174" s="746"/>
      <c r="P174" s="884"/>
      <c r="T174" s="500"/>
      <c r="U174" s="416"/>
      <c r="V174" s="416"/>
      <c r="W174" s="416"/>
      <c r="X174" s="418"/>
    </row>
    <row r="175" spans="1:24">
      <c r="A175" s="764">
        <v>932</v>
      </c>
      <c r="B175" s="765" t="s">
        <v>5969</v>
      </c>
      <c r="C175" s="764">
        <f t="shared" si="2"/>
        <v>932</v>
      </c>
      <c r="D175" s="165" t="s">
        <v>2141</v>
      </c>
      <c r="E175" s="165" t="s">
        <v>8554</v>
      </c>
      <c r="F175" s="163">
        <v>1</v>
      </c>
      <c r="G175" s="766"/>
      <c r="H175" s="766">
        <v>24819.803925710676</v>
      </c>
      <c r="I175" s="766">
        <v>25477.477767720284</v>
      </c>
      <c r="J175" s="882">
        <v>26169.770477346607</v>
      </c>
      <c r="K175" s="766">
        <v>26898.501872814002</v>
      </c>
      <c r="L175" s="18" t="s">
        <v>1765</v>
      </c>
      <c r="M175" s="418"/>
      <c r="N175" s="746"/>
      <c r="P175" s="884"/>
      <c r="T175" s="500"/>
      <c r="U175" s="416"/>
      <c r="V175" s="416"/>
      <c r="W175" s="416"/>
      <c r="X175" s="418"/>
    </row>
    <row r="176" spans="1:24">
      <c r="A176" s="764">
        <v>933</v>
      </c>
      <c r="B176" s="765" t="s">
        <v>5970</v>
      </c>
      <c r="C176" s="764">
        <f t="shared" si="2"/>
        <v>933</v>
      </c>
      <c r="D176" s="165" t="s">
        <v>2141</v>
      </c>
      <c r="E176" s="165" t="s">
        <v>8555</v>
      </c>
      <c r="F176" s="163">
        <v>1</v>
      </c>
      <c r="G176" s="766"/>
      <c r="H176" s="766">
        <v>0</v>
      </c>
      <c r="I176" s="766">
        <v>44647.939884754269</v>
      </c>
      <c r="J176" s="882">
        <v>45765.562202630048</v>
      </c>
      <c r="K176" s="766">
        <v>46942.011202641814</v>
      </c>
      <c r="L176" s="18" t="s">
        <v>3729</v>
      </c>
      <c r="M176" s="418"/>
      <c r="N176" s="746"/>
      <c r="P176" s="884"/>
      <c r="T176" s="500"/>
      <c r="U176" s="416"/>
      <c r="V176" s="416"/>
      <c r="W176" s="416"/>
      <c r="X176" s="418"/>
    </row>
    <row r="177" spans="1:24">
      <c r="A177" s="764">
        <v>934</v>
      </c>
      <c r="B177" s="765" t="s">
        <v>5971</v>
      </c>
      <c r="C177" s="764">
        <f t="shared" si="2"/>
        <v>934</v>
      </c>
      <c r="D177" s="165" t="s">
        <v>2141</v>
      </c>
      <c r="E177" s="165" t="s">
        <v>8556</v>
      </c>
      <c r="F177" s="163">
        <v>1</v>
      </c>
      <c r="G177" s="766"/>
      <c r="H177" s="766">
        <v>0</v>
      </c>
      <c r="I177" s="766">
        <v>45617.503398482157</v>
      </c>
      <c r="J177" s="882">
        <v>46760.624332175881</v>
      </c>
      <c r="K177" s="766">
        <v>47963.926231335339</v>
      </c>
      <c r="L177" s="18" t="s">
        <v>3730</v>
      </c>
      <c r="M177" s="418"/>
      <c r="N177" s="746"/>
      <c r="P177" s="884"/>
      <c r="T177" s="500"/>
      <c r="U177" s="416"/>
      <c r="V177" s="416"/>
      <c r="W177" s="416"/>
      <c r="X177" s="418"/>
    </row>
    <row r="178" spans="1:24">
      <c r="A178" s="764">
        <v>935</v>
      </c>
      <c r="B178" s="765" t="s">
        <v>5972</v>
      </c>
      <c r="C178" s="764">
        <f t="shared" si="2"/>
        <v>935</v>
      </c>
      <c r="D178" s="165" t="s">
        <v>2141</v>
      </c>
      <c r="E178" s="165" t="s">
        <v>8557</v>
      </c>
      <c r="F178" s="163">
        <v>1</v>
      </c>
      <c r="G178" s="766"/>
      <c r="H178" s="766">
        <v>34559.721476414037</v>
      </c>
      <c r="I178" s="766">
        <v>35478.539233618001</v>
      </c>
      <c r="J178" s="882">
        <v>36445.709137829421</v>
      </c>
      <c r="K178" s="766">
        <v>37463.791630968604</v>
      </c>
      <c r="L178" s="18" t="s">
        <v>883</v>
      </c>
      <c r="M178" s="418"/>
      <c r="N178" s="746"/>
      <c r="P178" s="884"/>
      <c r="T178" s="500"/>
      <c r="U178" s="416"/>
      <c r="V178" s="416"/>
      <c r="W178" s="416"/>
      <c r="X178" s="418"/>
    </row>
    <row r="179" spans="1:24">
      <c r="A179" s="764">
        <v>936</v>
      </c>
      <c r="B179" s="765" t="s">
        <v>5973</v>
      </c>
      <c r="C179" s="764">
        <f t="shared" si="2"/>
        <v>936</v>
      </c>
      <c r="D179" s="165" t="s">
        <v>2141</v>
      </c>
      <c r="E179" s="165" t="s">
        <v>8558</v>
      </c>
      <c r="F179" s="163">
        <v>1</v>
      </c>
      <c r="G179" s="766"/>
      <c r="H179" s="766">
        <v>42122.474413741729</v>
      </c>
      <c r="I179" s="766">
        <v>43255.840275325834</v>
      </c>
      <c r="J179" s="882">
        <v>44448.836924772986</v>
      </c>
      <c r="K179" s="766">
        <v>45704.638463637268</v>
      </c>
      <c r="L179" s="18" t="s">
        <v>884</v>
      </c>
      <c r="M179" s="418"/>
      <c r="N179" s="746"/>
      <c r="P179" s="884"/>
      <c r="T179" s="500"/>
      <c r="U179" s="416"/>
      <c r="V179" s="416"/>
      <c r="W179" s="416"/>
      <c r="X179" s="418"/>
    </row>
    <row r="180" spans="1:24">
      <c r="A180" s="764">
        <v>937</v>
      </c>
      <c r="B180" s="765" t="s">
        <v>5974</v>
      </c>
      <c r="C180" s="764">
        <f t="shared" si="2"/>
        <v>937</v>
      </c>
      <c r="D180" s="165" t="s">
        <v>2141</v>
      </c>
      <c r="E180" s="165" t="s">
        <v>8559</v>
      </c>
      <c r="F180" s="163">
        <v>1</v>
      </c>
      <c r="G180" s="766"/>
      <c r="H180" s="766">
        <v>0</v>
      </c>
      <c r="I180" s="766">
        <v>46295.62640611895</v>
      </c>
      <c r="J180" s="882">
        <v>47456.585790546713</v>
      </c>
      <c r="K180" s="766">
        <v>48678.657210229416</v>
      </c>
      <c r="L180" s="18" t="s">
        <v>3731</v>
      </c>
      <c r="M180" s="418"/>
      <c r="N180" s="746"/>
      <c r="P180" s="884"/>
      <c r="T180" s="500"/>
      <c r="U180" s="416"/>
      <c r="V180" s="416"/>
      <c r="W180" s="416"/>
      <c r="X180" s="418"/>
    </row>
    <row r="181" spans="1:24">
      <c r="A181" s="764">
        <v>938</v>
      </c>
      <c r="B181" s="765" t="s">
        <v>5967</v>
      </c>
      <c r="C181" s="764">
        <f t="shared" si="2"/>
        <v>938</v>
      </c>
      <c r="D181" s="165" t="s">
        <v>2141</v>
      </c>
      <c r="E181" s="165" t="s">
        <v>8552</v>
      </c>
      <c r="F181" s="163">
        <v>1</v>
      </c>
      <c r="G181" s="766"/>
      <c r="H181" s="766">
        <v>37673.97054132176</v>
      </c>
      <c r="I181" s="766">
        <v>38632.062515088452</v>
      </c>
      <c r="J181" s="882">
        <v>39704.062413293286</v>
      </c>
      <c r="K181" s="766">
        <v>40768.994645371</v>
      </c>
      <c r="L181" s="18" t="s">
        <v>1763</v>
      </c>
      <c r="M181" s="418"/>
      <c r="N181" s="746"/>
      <c r="P181" s="884"/>
      <c r="T181" s="500"/>
      <c r="U181" s="416"/>
      <c r="V181" s="416"/>
      <c r="W181" s="416"/>
      <c r="X181" s="418"/>
    </row>
    <row r="182" spans="1:24">
      <c r="A182" s="764">
        <v>939</v>
      </c>
      <c r="B182" s="765" t="s">
        <v>5975</v>
      </c>
      <c r="C182" s="764">
        <f t="shared" si="2"/>
        <v>939</v>
      </c>
      <c r="D182" s="165" t="s">
        <v>2142</v>
      </c>
      <c r="E182" s="165" t="s">
        <v>8560</v>
      </c>
      <c r="F182" s="163">
        <v>1</v>
      </c>
      <c r="G182" s="766"/>
      <c r="H182" s="766">
        <v>24143.974580371694</v>
      </c>
      <c r="I182" s="766">
        <v>24926.830654602472</v>
      </c>
      <c r="J182" s="882">
        <v>25750.922497199248</v>
      </c>
      <c r="K182" s="766">
        <v>26618.370092221176</v>
      </c>
      <c r="L182" s="18" t="s">
        <v>2907</v>
      </c>
      <c r="M182" s="418"/>
      <c r="N182" s="746"/>
      <c r="P182" s="884"/>
      <c r="T182" s="500"/>
      <c r="U182" s="416"/>
      <c r="V182" s="416"/>
      <c r="W182" s="416"/>
      <c r="X182" s="418"/>
    </row>
    <row r="183" spans="1:24">
      <c r="A183" s="764">
        <v>940</v>
      </c>
      <c r="B183" s="765" t="s">
        <v>5976</v>
      </c>
      <c r="C183" s="764">
        <f t="shared" si="2"/>
        <v>940</v>
      </c>
      <c r="D183" s="165" t="s">
        <v>2142</v>
      </c>
      <c r="E183" s="165" t="s">
        <v>8561</v>
      </c>
      <c r="F183" s="163">
        <v>1</v>
      </c>
      <c r="G183" s="766"/>
      <c r="H183" s="766">
        <v>27453.324755822327</v>
      </c>
      <c r="I183" s="766">
        <v>28354.733664105366</v>
      </c>
      <c r="J183" s="882">
        <v>29303.572019672287</v>
      </c>
      <c r="K183" s="766">
        <v>30302.375489731065</v>
      </c>
      <c r="L183" s="18" t="s">
        <v>2908</v>
      </c>
      <c r="M183" s="418"/>
      <c r="N183" s="746"/>
      <c r="P183" s="884"/>
      <c r="T183" s="500"/>
      <c r="U183" s="416"/>
      <c r="V183" s="416"/>
      <c r="W183" s="416"/>
      <c r="X183" s="418"/>
    </row>
    <row r="184" spans="1:24">
      <c r="A184" s="764">
        <v>941</v>
      </c>
      <c r="B184" s="765" t="s">
        <v>5977</v>
      </c>
      <c r="C184" s="764">
        <f t="shared" si="2"/>
        <v>941</v>
      </c>
      <c r="D184" s="165" t="s">
        <v>2142</v>
      </c>
      <c r="E184" s="165" t="s">
        <v>8562</v>
      </c>
      <c r="F184" s="163">
        <v>1</v>
      </c>
      <c r="G184" s="766"/>
      <c r="H184" s="766">
        <v>26837.631699924539</v>
      </c>
      <c r="I184" s="766">
        <v>27716.967833003604</v>
      </c>
      <c r="J184" s="882">
        <v>28642.61106886464</v>
      </c>
      <c r="K184" s="766">
        <v>29616.972369770989</v>
      </c>
      <c r="L184" s="18" t="s">
        <v>2909</v>
      </c>
      <c r="M184" s="418"/>
      <c r="N184" s="746"/>
      <c r="P184" s="884"/>
      <c r="T184" s="500"/>
      <c r="U184" s="416"/>
      <c r="V184" s="416"/>
      <c r="W184" s="416"/>
      <c r="X184" s="418"/>
    </row>
    <row r="185" spans="1:24">
      <c r="A185" s="764">
        <v>942</v>
      </c>
      <c r="B185" s="765" t="s">
        <v>5978</v>
      </c>
      <c r="C185" s="764">
        <f t="shared" si="2"/>
        <v>942</v>
      </c>
      <c r="D185" s="165" t="s">
        <v>2142</v>
      </c>
      <c r="E185" s="165" t="s">
        <v>8563</v>
      </c>
      <c r="F185" s="163">
        <v>1</v>
      </c>
      <c r="G185" s="766"/>
      <c r="H185" s="766">
        <v>0</v>
      </c>
      <c r="I185" s="766">
        <v>23203.943218242021</v>
      </c>
      <c r="J185" s="882">
        <v>23953.128957415887</v>
      </c>
      <c r="K185" s="766">
        <v>24741.763027415691</v>
      </c>
      <c r="L185" s="18" t="s">
        <v>3732</v>
      </c>
      <c r="M185" s="418"/>
      <c r="N185" s="746"/>
      <c r="P185" s="884"/>
      <c r="T185" s="500"/>
      <c r="U185" s="416"/>
      <c r="V185" s="416"/>
      <c r="W185" s="416"/>
      <c r="X185" s="418"/>
    </row>
    <row r="186" spans="1:24">
      <c r="A186" s="764">
        <v>943</v>
      </c>
      <c r="B186" s="765" t="s">
        <v>5979</v>
      </c>
      <c r="C186" s="764">
        <f t="shared" si="2"/>
        <v>943</v>
      </c>
      <c r="D186" s="165" t="s">
        <v>2142</v>
      </c>
      <c r="E186" s="165" t="s">
        <v>8564</v>
      </c>
      <c r="F186" s="163">
        <v>1</v>
      </c>
      <c r="G186" s="766"/>
      <c r="H186" s="766">
        <v>25298.399060180058</v>
      </c>
      <c r="I186" s="766">
        <v>26122.615607721495</v>
      </c>
      <c r="J186" s="882">
        <v>26990.229476002954</v>
      </c>
      <c r="K186" s="766">
        <v>27903.526922343135</v>
      </c>
      <c r="L186" s="18" t="s">
        <v>2910</v>
      </c>
      <c r="M186" s="418"/>
      <c r="N186" s="746"/>
      <c r="P186" s="884"/>
      <c r="T186" s="500"/>
      <c r="U186" s="416"/>
      <c r="V186" s="416"/>
      <c r="W186" s="416"/>
      <c r="X186" s="418"/>
    </row>
    <row r="187" spans="1:24">
      <c r="A187" s="764">
        <v>944</v>
      </c>
      <c r="B187" s="765" t="s">
        <v>5980</v>
      </c>
      <c r="C187" s="764">
        <f t="shared" si="2"/>
        <v>944</v>
      </c>
      <c r="D187" s="165" t="s">
        <v>2142</v>
      </c>
      <c r="E187" s="165" t="s">
        <v>8565</v>
      </c>
      <c r="F187" s="163">
        <v>1</v>
      </c>
      <c r="G187" s="766"/>
      <c r="H187" s="766">
        <v>0</v>
      </c>
      <c r="I187" s="766">
        <v>27053.653273792861</v>
      </c>
      <c r="J187" s="882">
        <v>27926.089066600998</v>
      </c>
      <c r="K187" s="766">
        <v>28844.457847357146</v>
      </c>
      <c r="L187" s="18" t="s">
        <v>4365</v>
      </c>
      <c r="M187" s="418"/>
      <c r="N187" s="746"/>
      <c r="P187" s="884"/>
      <c r="T187" s="500"/>
      <c r="U187" s="416"/>
      <c r="V187" s="416"/>
      <c r="W187" s="416"/>
      <c r="X187" s="418"/>
    </row>
    <row r="188" spans="1:24">
      <c r="A188" s="764">
        <v>945</v>
      </c>
      <c r="B188" s="765" t="s">
        <v>5981</v>
      </c>
      <c r="C188" s="764">
        <f t="shared" si="2"/>
        <v>945</v>
      </c>
      <c r="D188" s="165" t="s">
        <v>2142</v>
      </c>
      <c r="E188" s="165" t="s">
        <v>8566</v>
      </c>
      <c r="F188" s="163">
        <v>1</v>
      </c>
      <c r="G188" s="766"/>
      <c r="H188" s="766">
        <v>28607.749235630694</v>
      </c>
      <c r="I188" s="766">
        <v>29550.518617224388</v>
      </c>
      <c r="J188" s="882">
        <v>30542.87899847599</v>
      </c>
      <c r="K188" s="766">
        <v>31587.490751538135</v>
      </c>
      <c r="L188" s="18" t="s">
        <v>2911</v>
      </c>
      <c r="M188" s="418"/>
      <c r="N188" s="746"/>
      <c r="P188" s="884"/>
      <c r="T188" s="500"/>
      <c r="U188" s="416"/>
      <c r="V188" s="416"/>
      <c r="W188" s="416"/>
      <c r="X188" s="418"/>
    </row>
    <row r="189" spans="1:24">
      <c r="A189" s="764">
        <v>946</v>
      </c>
      <c r="B189" s="765" t="s">
        <v>5982</v>
      </c>
      <c r="C189" s="764">
        <f t="shared" si="2"/>
        <v>946</v>
      </c>
      <c r="D189" s="165" t="s">
        <v>2142</v>
      </c>
      <c r="E189" s="165" t="s">
        <v>8567</v>
      </c>
      <c r="F189" s="163">
        <v>1</v>
      </c>
      <c r="G189" s="766"/>
      <c r="H189" s="766">
        <v>27992.056179732903</v>
      </c>
      <c r="I189" s="766">
        <v>28912.794354437498</v>
      </c>
      <c r="J189" s="882">
        <v>29881.91804766834</v>
      </c>
      <c r="K189" s="766">
        <v>30902.087631578055</v>
      </c>
      <c r="L189" s="18" t="s">
        <v>2912</v>
      </c>
      <c r="M189" s="418"/>
      <c r="N189" s="746"/>
      <c r="P189" s="884"/>
      <c r="T189" s="500"/>
      <c r="U189" s="416"/>
      <c r="V189" s="416"/>
      <c r="W189" s="416"/>
      <c r="X189" s="418"/>
    </row>
    <row r="190" spans="1:24">
      <c r="A190" s="764">
        <v>947</v>
      </c>
      <c r="B190" s="765" t="s">
        <v>5983</v>
      </c>
      <c r="C190" s="764">
        <f t="shared" si="2"/>
        <v>947</v>
      </c>
      <c r="D190" s="165" t="s">
        <v>2142</v>
      </c>
      <c r="E190" s="165" t="s">
        <v>8568</v>
      </c>
      <c r="F190" s="163">
        <v>1</v>
      </c>
      <c r="G190" s="766"/>
      <c r="H190" s="766">
        <v>29069.519027554041</v>
      </c>
      <c r="I190" s="766">
        <v>30028.832598471996</v>
      </c>
      <c r="J190" s="882">
        <v>31038.610103660441</v>
      </c>
      <c r="K190" s="766">
        <v>32101.553483586915</v>
      </c>
      <c r="L190" s="18" t="s">
        <v>2913</v>
      </c>
      <c r="M190" s="418"/>
      <c r="N190" s="746"/>
      <c r="P190" s="884"/>
      <c r="T190" s="500"/>
      <c r="U190" s="416"/>
      <c r="V190" s="416"/>
      <c r="W190" s="416"/>
      <c r="X190" s="418"/>
    </row>
    <row r="191" spans="1:24">
      <c r="A191" s="764">
        <v>948</v>
      </c>
      <c r="B191" s="765" t="s">
        <v>5984</v>
      </c>
      <c r="C191" s="764">
        <f t="shared" si="2"/>
        <v>948</v>
      </c>
      <c r="D191" s="165" t="s">
        <v>2142</v>
      </c>
      <c r="E191" s="165" t="s">
        <v>8569</v>
      </c>
      <c r="F191" s="163">
        <v>1</v>
      </c>
      <c r="G191" s="766"/>
      <c r="H191" s="766">
        <v>20671.240055481099</v>
      </c>
      <c r="I191" s="766">
        <v>0</v>
      </c>
      <c r="J191" s="882">
        <v>0</v>
      </c>
      <c r="K191" s="766">
        <v>0</v>
      </c>
      <c r="L191" s="18" t="s">
        <v>885</v>
      </c>
      <c r="M191" s="418"/>
      <c r="N191" s="746"/>
      <c r="P191" s="884"/>
      <c r="T191" s="500"/>
      <c r="U191" s="416"/>
      <c r="V191" s="416"/>
      <c r="W191" s="416"/>
      <c r="X191" s="418"/>
    </row>
    <row r="192" spans="1:24">
      <c r="A192" s="764">
        <v>949</v>
      </c>
      <c r="B192" s="765" t="s">
        <v>5985</v>
      </c>
      <c r="C192" s="764">
        <f t="shared" si="2"/>
        <v>949</v>
      </c>
      <c r="D192" s="165" t="s">
        <v>2142</v>
      </c>
      <c r="E192" s="165" t="s">
        <v>8570</v>
      </c>
      <c r="F192" s="163">
        <v>1</v>
      </c>
      <c r="G192" s="766"/>
      <c r="H192" s="766">
        <v>21384.993868147769</v>
      </c>
      <c r="I192" s="766">
        <v>0</v>
      </c>
      <c r="J192" s="882">
        <v>0</v>
      </c>
      <c r="K192" s="766">
        <v>0</v>
      </c>
      <c r="L192" s="18" t="s">
        <v>886</v>
      </c>
      <c r="M192" s="418"/>
      <c r="N192" s="746"/>
      <c r="P192" s="884"/>
      <c r="T192" s="500"/>
      <c r="U192" s="416"/>
      <c r="V192" s="416"/>
      <c r="W192" s="416"/>
      <c r="X192" s="418"/>
    </row>
    <row r="193" spans="1:24">
      <c r="A193" s="764">
        <v>950</v>
      </c>
      <c r="B193" s="765" t="s">
        <v>5986</v>
      </c>
      <c r="C193" s="764">
        <f t="shared" si="2"/>
        <v>950</v>
      </c>
      <c r="D193" s="165" t="s">
        <v>2142</v>
      </c>
      <c r="E193" s="165" t="s">
        <v>8571</v>
      </c>
      <c r="F193" s="163">
        <v>1</v>
      </c>
      <c r="G193" s="766"/>
      <c r="H193" s="766">
        <v>22644.71269215077</v>
      </c>
      <c r="I193" s="766">
        <v>0</v>
      </c>
      <c r="J193" s="882">
        <v>0</v>
      </c>
      <c r="K193" s="766">
        <v>0</v>
      </c>
      <c r="L193" s="18" t="s">
        <v>887</v>
      </c>
      <c r="M193" s="418"/>
      <c r="N193" s="746"/>
      <c r="P193" s="884"/>
      <c r="T193" s="500"/>
      <c r="U193" s="416"/>
      <c r="V193" s="416"/>
      <c r="W193" s="416"/>
      <c r="X193" s="418"/>
    </row>
    <row r="194" spans="1:24">
      <c r="A194" s="764">
        <v>951</v>
      </c>
      <c r="B194" s="765" t="s">
        <v>5987</v>
      </c>
      <c r="C194" s="764">
        <f t="shared" si="2"/>
        <v>951</v>
      </c>
      <c r="D194" s="165" t="s">
        <v>2142</v>
      </c>
      <c r="E194" s="165" t="s">
        <v>8572</v>
      </c>
      <c r="F194" s="163">
        <v>1</v>
      </c>
      <c r="G194" s="766"/>
      <c r="H194" s="766">
        <v>21901.905339420133</v>
      </c>
      <c r="I194" s="766">
        <v>0</v>
      </c>
      <c r="J194" s="882">
        <v>0</v>
      </c>
      <c r="K194" s="766">
        <v>0</v>
      </c>
      <c r="L194" s="18" t="s">
        <v>888</v>
      </c>
      <c r="M194" s="418"/>
      <c r="N194" s="746"/>
      <c r="P194" s="884"/>
      <c r="T194" s="500"/>
      <c r="U194" s="416"/>
      <c r="V194" s="416"/>
      <c r="W194" s="416"/>
      <c r="X194" s="418"/>
    </row>
    <row r="195" spans="1:24">
      <c r="A195" s="764">
        <v>952</v>
      </c>
      <c r="B195" s="765" t="s">
        <v>5988</v>
      </c>
      <c r="C195" s="764">
        <f t="shared" si="2"/>
        <v>952</v>
      </c>
      <c r="D195" s="165" t="s">
        <v>2142</v>
      </c>
      <c r="E195" s="165" t="s">
        <v>8573</v>
      </c>
      <c r="F195" s="163">
        <v>1</v>
      </c>
      <c r="G195" s="766"/>
      <c r="H195" s="766">
        <v>25234.056201339932</v>
      </c>
      <c r="I195" s="766">
        <v>0</v>
      </c>
      <c r="J195" s="882">
        <v>0</v>
      </c>
      <c r="K195" s="766">
        <v>0</v>
      </c>
      <c r="L195" s="18" t="s">
        <v>889</v>
      </c>
      <c r="M195" s="418"/>
      <c r="N195" s="746"/>
      <c r="P195" s="884"/>
      <c r="T195" s="500"/>
      <c r="U195" s="416"/>
      <c r="V195" s="416"/>
      <c r="W195" s="416"/>
      <c r="X195" s="418"/>
    </row>
    <row r="196" spans="1:24">
      <c r="A196" s="764">
        <v>953</v>
      </c>
      <c r="B196" s="765" t="s">
        <v>5989</v>
      </c>
      <c r="C196" s="764">
        <f t="shared" si="2"/>
        <v>953</v>
      </c>
      <c r="D196" s="165" t="s">
        <v>2142</v>
      </c>
      <c r="E196" s="165" t="s">
        <v>8574</v>
      </c>
      <c r="F196" s="163">
        <v>1</v>
      </c>
      <c r="G196" s="766"/>
      <c r="H196" s="766">
        <v>22927.425102440251</v>
      </c>
      <c r="I196" s="766">
        <v>0</v>
      </c>
      <c r="J196" s="882">
        <v>0</v>
      </c>
      <c r="K196" s="766">
        <v>0</v>
      </c>
      <c r="L196" s="18" t="s">
        <v>890</v>
      </c>
      <c r="M196" s="418"/>
      <c r="N196" s="746"/>
      <c r="P196" s="884"/>
      <c r="T196" s="500"/>
      <c r="U196" s="416"/>
      <c r="V196" s="416"/>
      <c r="W196" s="416"/>
      <c r="X196" s="418"/>
    </row>
    <row r="197" spans="1:24">
      <c r="A197" s="764">
        <v>954</v>
      </c>
      <c r="B197" s="765" t="s">
        <v>5990</v>
      </c>
      <c r="C197" s="764">
        <f t="shared" si="2"/>
        <v>954</v>
      </c>
      <c r="D197" s="165" t="s">
        <v>2142</v>
      </c>
      <c r="E197" s="165" t="s">
        <v>8575</v>
      </c>
      <c r="F197" s="163">
        <v>1</v>
      </c>
      <c r="G197" s="766"/>
      <c r="H197" s="766">
        <v>23974.378945651813</v>
      </c>
      <c r="I197" s="766">
        <v>0</v>
      </c>
      <c r="J197" s="882">
        <v>0</v>
      </c>
      <c r="K197" s="766">
        <v>0</v>
      </c>
      <c r="L197" s="18" t="s">
        <v>891</v>
      </c>
      <c r="M197" s="418"/>
      <c r="N197" s="746"/>
      <c r="P197" s="884"/>
      <c r="T197" s="500"/>
      <c r="U197" s="416"/>
      <c r="V197" s="416"/>
      <c r="W197" s="416"/>
      <c r="X197" s="418"/>
    </row>
    <row r="198" spans="1:24">
      <c r="A198" s="764">
        <v>955</v>
      </c>
      <c r="B198" s="765" t="s">
        <v>5991</v>
      </c>
      <c r="C198" s="764">
        <f t="shared" si="2"/>
        <v>955</v>
      </c>
      <c r="D198" s="165" t="s">
        <v>2142</v>
      </c>
      <c r="E198" s="165" t="s">
        <v>8576</v>
      </c>
      <c r="F198" s="163">
        <v>1</v>
      </c>
      <c r="G198" s="766"/>
      <c r="H198" s="766">
        <v>23200.910895350586</v>
      </c>
      <c r="I198" s="766">
        <v>0</v>
      </c>
      <c r="J198" s="882">
        <v>0</v>
      </c>
      <c r="K198" s="766">
        <v>0</v>
      </c>
      <c r="L198" s="18" t="s">
        <v>892</v>
      </c>
      <c r="M198" s="418"/>
      <c r="N198" s="746"/>
      <c r="P198" s="884"/>
      <c r="T198" s="500"/>
      <c r="U198" s="416"/>
      <c r="V198" s="416"/>
      <c r="W198" s="416"/>
      <c r="X198" s="418"/>
    </row>
    <row r="199" spans="1:24">
      <c r="A199" s="764">
        <v>956</v>
      </c>
      <c r="B199" s="765" t="s">
        <v>5992</v>
      </c>
      <c r="C199" s="764">
        <f t="shared" si="2"/>
        <v>956</v>
      </c>
      <c r="D199" s="165" t="s">
        <v>2142</v>
      </c>
      <c r="E199" s="165" t="s">
        <v>8577</v>
      </c>
      <c r="F199" s="163">
        <v>1</v>
      </c>
      <c r="G199" s="766"/>
      <c r="H199" s="766">
        <v>21696.759818501225</v>
      </c>
      <c r="I199" s="766">
        <v>0</v>
      </c>
      <c r="J199" s="882">
        <v>0</v>
      </c>
      <c r="K199" s="766">
        <v>0</v>
      </c>
      <c r="L199" s="18" t="s">
        <v>893</v>
      </c>
      <c r="M199" s="418"/>
      <c r="N199" s="746"/>
      <c r="P199" s="884"/>
      <c r="T199" s="500"/>
      <c r="U199" s="416"/>
      <c r="V199" s="416"/>
      <c r="W199" s="416"/>
      <c r="X199" s="418"/>
    </row>
    <row r="200" spans="1:24">
      <c r="A200" s="764">
        <v>957</v>
      </c>
      <c r="B200" s="765" t="s">
        <v>5993</v>
      </c>
      <c r="C200" s="764">
        <f t="shared" si="2"/>
        <v>957</v>
      </c>
      <c r="D200" s="165" t="s">
        <v>2142</v>
      </c>
      <c r="E200" s="165" t="s">
        <v>8578</v>
      </c>
      <c r="F200" s="163">
        <v>1</v>
      </c>
      <c r="G200" s="766"/>
      <c r="H200" s="766">
        <v>22434.745698711977</v>
      </c>
      <c r="I200" s="766">
        <v>0</v>
      </c>
      <c r="J200" s="882">
        <v>0</v>
      </c>
      <c r="K200" s="766">
        <v>0</v>
      </c>
      <c r="L200" s="18" t="s">
        <v>894</v>
      </c>
      <c r="M200" s="418"/>
      <c r="N200" s="746"/>
      <c r="P200" s="884"/>
      <c r="T200" s="500"/>
      <c r="U200" s="416"/>
      <c r="V200" s="416"/>
      <c r="W200" s="416"/>
      <c r="X200" s="418"/>
    </row>
    <row r="201" spans="1:24">
      <c r="A201" s="764">
        <v>958</v>
      </c>
      <c r="B201" s="765" t="s">
        <v>5994</v>
      </c>
      <c r="C201" s="764">
        <f t="shared" ref="C201:C264" si="3">A201</f>
        <v>958</v>
      </c>
      <c r="D201" s="165" t="s">
        <v>2142</v>
      </c>
      <c r="E201" s="165" t="s">
        <v>8579</v>
      </c>
      <c r="F201" s="163">
        <v>1</v>
      </c>
      <c r="G201" s="766"/>
      <c r="H201" s="766">
        <v>23694.422954400092</v>
      </c>
      <c r="I201" s="766">
        <v>0</v>
      </c>
      <c r="J201" s="882">
        <v>0</v>
      </c>
      <c r="K201" s="766">
        <v>0</v>
      </c>
      <c r="L201" s="18" t="s">
        <v>895</v>
      </c>
      <c r="M201" s="418"/>
      <c r="N201" s="746"/>
      <c r="P201" s="884"/>
      <c r="T201" s="500"/>
      <c r="U201" s="416"/>
      <c r="V201" s="416"/>
      <c r="W201" s="416"/>
      <c r="X201" s="418"/>
    </row>
    <row r="202" spans="1:24">
      <c r="A202" s="764">
        <v>959</v>
      </c>
      <c r="B202" s="765" t="s">
        <v>5995</v>
      </c>
      <c r="C202" s="764">
        <f t="shared" si="3"/>
        <v>959</v>
      </c>
      <c r="D202" s="165" t="s">
        <v>2142</v>
      </c>
      <c r="E202" s="165" t="s">
        <v>8580</v>
      </c>
      <c r="F202" s="163">
        <v>1</v>
      </c>
      <c r="G202" s="766"/>
      <c r="H202" s="766">
        <v>22927.425102440251</v>
      </c>
      <c r="I202" s="766">
        <v>0</v>
      </c>
      <c r="J202" s="882">
        <v>0</v>
      </c>
      <c r="K202" s="766">
        <v>0</v>
      </c>
      <c r="L202" s="18" t="s">
        <v>896</v>
      </c>
      <c r="M202" s="418"/>
      <c r="N202" s="744"/>
      <c r="P202" s="884"/>
      <c r="T202" s="500"/>
      <c r="U202" s="416"/>
      <c r="V202" s="416"/>
      <c r="W202" s="416"/>
      <c r="X202" s="418"/>
    </row>
    <row r="203" spans="1:24">
      <c r="A203" s="764">
        <v>960</v>
      </c>
      <c r="B203" s="765" t="s">
        <v>5996</v>
      </c>
      <c r="C203" s="764">
        <f t="shared" si="3"/>
        <v>960</v>
      </c>
      <c r="D203" s="165" t="s">
        <v>2142</v>
      </c>
      <c r="E203" s="165" t="s">
        <v>8581</v>
      </c>
      <c r="F203" s="163">
        <v>1</v>
      </c>
      <c r="G203" s="766"/>
      <c r="H203" s="766">
        <v>26283.766463589258</v>
      </c>
      <c r="I203" s="766">
        <v>0</v>
      </c>
      <c r="J203" s="882">
        <v>0</v>
      </c>
      <c r="K203" s="766">
        <v>0</v>
      </c>
      <c r="L203" s="18" t="s">
        <v>897</v>
      </c>
      <c r="M203" s="418"/>
      <c r="N203" s="744"/>
      <c r="P203" s="884"/>
      <c r="T203" s="500"/>
      <c r="U203" s="416"/>
      <c r="V203" s="416"/>
      <c r="W203" s="416"/>
      <c r="X203" s="418"/>
    </row>
    <row r="204" spans="1:24">
      <c r="A204" s="764">
        <v>961</v>
      </c>
      <c r="B204" s="765" t="s">
        <v>5997</v>
      </c>
      <c r="C204" s="764">
        <f t="shared" si="3"/>
        <v>961</v>
      </c>
      <c r="D204" s="165" t="s">
        <v>2142</v>
      </c>
      <c r="E204" s="165" t="s">
        <v>8582</v>
      </c>
      <c r="F204" s="163">
        <v>1</v>
      </c>
      <c r="G204" s="766"/>
      <c r="H204" s="766">
        <v>23952.94486546038</v>
      </c>
      <c r="I204" s="766">
        <v>0</v>
      </c>
      <c r="J204" s="882">
        <v>0</v>
      </c>
      <c r="K204" s="766">
        <v>0</v>
      </c>
      <c r="L204" s="18" t="s">
        <v>898</v>
      </c>
      <c r="M204" s="418"/>
      <c r="N204" s="744"/>
      <c r="P204" s="884"/>
      <c r="T204" s="500"/>
      <c r="U204" s="416"/>
      <c r="V204" s="416"/>
      <c r="W204" s="416"/>
      <c r="X204" s="418"/>
    </row>
    <row r="205" spans="1:24">
      <c r="A205" s="764">
        <v>962</v>
      </c>
      <c r="B205" s="765" t="s">
        <v>5998</v>
      </c>
      <c r="C205" s="764">
        <f t="shared" si="3"/>
        <v>962</v>
      </c>
      <c r="D205" s="165" t="s">
        <v>2142</v>
      </c>
      <c r="E205" s="165" t="s">
        <v>8583</v>
      </c>
      <c r="F205" s="163">
        <v>1</v>
      </c>
      <c r="G205" s="766"/>
      <c r="H205" s="766">
        <v>25024.089207901136</v>
      </c>
      <c r="I205" s="766">
        <v>0</v>
      </c>
      <c r="J205" s="882">
        <v>0</v>
      </c>
      <c r="K205" s="766">
        <v>0</v>
      </c>
      <c r="L205" s="18" t="s">
        <v>899</v>
      </c>
      <c r="M205" s="418"/>
      <c r="N205" s="744"/>
      <c r="P205" s="884"/>
      <c r="T205" s="500"/>
      <c r="U205" s="416"/>
      <c r="V205" s="416"/>
      <c r="W205" s="416"/>
      <c r="X205" s="418"/>
    </row>
    <row r="206" spans="1:24">
      <c r="A206" s="764">
        <v>963</v>
      </c>
      <c r="B206" s="765" t="s">
        <v>5999</v>
      </c>
      <c r="C206" s="764">
        <f t="shared" si="3"/>
        <v>963</v>
      </c>
      <c r="D206" s="165" t="s">
        <v>2142</v>
      </c>
      <c r="E206" s="165" t="s">
        <v>8584</v>
      </c>
      <c r="F206" s="163">
        <v>1</v>
      </c>
      <c r="G206" s="766"/>
      <c r="H206" s="766">
        <v>25050.439364337715</v>
      </c>
      <c r="I206" s="766">
        <v>25917.803822729871</v>
      </c>
      <c r="J206" s="882">
        <v>26830.81029086584</v>
      </c>
      <c r="K206" s="766">
        <v>27791.869731008977</v>
      </c>
      <c r="L206" s="18" t="s">
        <v>900</v>
      </c>
      <c r="M206" s="418"/>
      <c r="N206" s="744"/>
      <c r="P206" s="884"/>
      <c r="T206" s="500"/>
      <c r="U206" s="416"/>
      <c r="V206" s="416"/>
      <c r="W206" s="416"/>
      <c r="X206" s="418"/>
    </row>
    <row r="207" spans="1:24">
      <c r="A207" s="764">
        <v>964</v>
      </c>
      <c r="B207" s="765" t="s">
        <v>6000</v>
      </c>
      <c r="C207" s="764">
        <f t="shared" si="3"/>
        <v>964</v>
      </c>
      <c r="D207" s="165" t="s">
        <v>2142</v>
      </c>
      <c r="E207" s="165" t="s">
        <v>8585</v>
      </c>
      <c r="F207" s="163">
        <v>1</v>
      </c>
      <c r="G207" s="766"/>
      <c r="H207" s="766">
        <v>27628.764145501023</v>
      </c>
      <c r="I207" s="766">
        <v>0</v>
      </c>
      <c r="J207" s="882">
        <v>0</v>
      </c>
      <c r="K207" s="766">
        <v>0</v>
      </c>
      <c r="L207" s="18" t="s">
        <v>901</v>
      </c>
      <c r="M207" s="418"/>
      <c r="N207" s="720"/>
      <c r="P207" s="884"/>
      <c r="T207" s="500"/>
      <c r="U207" s="416"/>
      <c r="V207" s="416"/>
      <c r="W207" s="416"/>
      <c r="X207" s="418"/>
    </row>
    <row r="208" spans="1:24">
      <c r="A208" s="764">
        <v>965</v>
      </c>
      <c r="B208" s="765" t="s">
        <v>6001</v>
      </c>
      <c r="C208" s="764">
        <f t="shared" si="3"/>
        <v>965</v>
      </c>
      <c r="D208" s="165" t="s">
        <v>2142</v>
      </c>
      <c r="E208" s="165" t="s">
        <v>8586</v>
      </c>
      <c r="F208" s="163">
        <v>1</v>
      </c>
      <c r="G208" s="766"/>
      <c r="H208" s="766">
        <v>33854.815202838086</v>
      </c>
      <c r="I208" s="766">
        <v>0</v>
      </c>
      <c r="J208" s="882">
        <v>0</v>
      </c>
      <c r="K208" s="766">
        <v>0</v>
      </c>
      <c r="L208" s="18" t="s">
        <v>902</v>
      </c>
      <c r="M208" s="418"/>
      <c r="N208" s="720"/>
      <c r="P208" s="884"/>
      <c r="T208" s="500"/>
      <c r="U208" s="416"/>
      <c r="V208" s="416"/>
      <c r="W208" s="416"/>
      <c r="X208" s="418"/>
    </row>
    <row r="209" spans="1:24">
      <c r="A209" s="764">
        <v>966</v>
      </c>
      <c r="B209" s="765" t="s">
        <v>6002</v>
      </c>
      <c r="C209" s="764">
        <f t="shared" si="3"/>
        <v>966</v>
      </c>
      <c r="D209" s="165" t="s">
        <v>2142</v>
      </c>
      <c r="E209" s="165" t="s">
        <v>8587</v>
      </c>
      <c r="F209" s="163">
        <v>1</v>
      </c>
      <c r="G209" s="766"/>
      <c r="H209" s="766">
        <v>32749.461302365267</v>
      </c>
      <c r="I209" s="766">
        <v>33841.959754175026</v>
      </c>
      <c r="J209" s="882">
        <v>0</v>
      </c>
      <c r="K209" s="766">
        <v>0</v>
      </c>
      <c r="L209" s="18" t="s">
        <v>903</v>
      </c>
      <c r="M209" s="418"/>
      <c r="N209" s="720"/>
      <c r="P209" s="884"/>
      <c r="T209" s="500"/>
      <c r="U209" s="416"/>
      <c r="V209" s="416"/>
      <c r="W209" s="416"/>
      <c r="X209" s="418"/>
    </row>
    <row r="210" spans="1:24">
      <c r="A210" s="764">
        <v>967</v>
      </c>
      <c r="B210" s="765" t="s">
        <v>6003</v>
      </c>
      <c r="C210" s="764">
        <f t="shared" si="3"/>
        <v>967</v>
      </c>
      <c r="D210" s="165" t="s">
        <v>2142</v>
      </c>
      <c r="E210" s="165" t="s">
        <v>8588</v>
      </c>
      <c r="F210" s="163">
        <v>1</v>
      </c>
      <c r="G210" s="766"/>
      <c r="H210" s="766">
        <v>28741.959179601941</v>
      </c>
      <c r="I210" s="766">
        <v>29690.922240113519</v>
      </c>
      <c r="J210" s="882">
        <v>30689.850415116955</v>
      </c>
      <c r="K210" s="766">
        <v>31741.362508450024</v>
      </c>
      <c r="L210" s="18" t="s">
        <v>904</v>
      </c>
      <c r="M210" s="418"/>
      <c r="N210" s="720"/>
      <c r="P210" s="884"/>
      <c r="T210" s="500"/>
      <c r="U210" s="416"/>
      <c r="V210" s="416"/>
      <c r="W210" s="416"/>
      <c r="X210" s="418"/>
    </row>
    <row r="211" spans="1:24">
      <c r="A211" s="764">
        <v>968</v>
      </c>
      <c r="B211" s="765" t="s">
        <v>6004</v>
      </c>
      <c r="C211" s="764">
        <f t="shared" si="3"/>
        <v>968</v>
      </c>
      <c r="D211" s="165" t="s">
        <v>2142</v>
      </c>
      <c r="E211" s="165" t="s">
        <v>8589</v>
      </c>
      <c r="F211" s="163">
        <v>1</v>
      </c>
      <c r="G211" s="766"/>
      <c r="H211" s="766">
        <v>34774.553989758882</v>
      </c>
      <c r="I211" s="766">
        <v>35996.163627601716</v>
      </c>
      <c r="J211" s="882">
        <v>37282.079448571785</v>
      </c>
      <c r="K211" s="766">
        <v>38635.710054489638</v>
      </c>
      <c r="L211" s="18" t="s">
        <v>905</v>
      </c>
      <c r="M211" s="418"/>
      <c r="N211" s="720"/>
      <c r="P211" s="884"/>
      <c r="T211" s="500"/>
      <c r="U211" s="416"/>
      <c r="V211" s="416"/>
      <c r="W211" s="416"/>
      <c r="X211" s="418"/>
    </row>
    <row r="212" spans="1:24">
      <c r="A212" s="764">
        <v>969</v>
      </c>
      <c r="B212" s="765" t="s">
        <v>6005</v>
      </c>
      <c r="C212" s="764">
        <f t="shared" si="3"/>
        <v>969</v>
      </c>
      <c r="D212" s="165" t="s">
        <v>2142</v>
      </c>
      <c r="E212" s="165" t="s">
        <v>8590</v>
      </c>
      <c r="F212" s="163">
        <v>1</v>
      </c>
      <c r="G212" s="766"/>
      <c r="H212" s="766">
        <v>33862.656336466185</v>
      </c>
      <c r="I212" s="766">
        <v>34995.060370565632</v>
      </c>
      <c r="J212" s="882">
        <v>0</v>
      </c>
      <c r="K212" s="766">
        <v>0</v>
      </c>
      <c r="L212" s="18" t="s">
        <v>906</v>
      </c>
      <c r="M212" s="418"/>
      <c r="N212" s="720"/>
      <c r="P212" s="884"/>
      <c r="T212" s="500"/>
      <c r="U212" s="416"/>
      <c r="V212" s="416"/>
      <c r="W212" s="416"/>
      <c r="X212" s="418"/>
    </row>
    <row r="213" spans="1:24">
      <c r="A213" s="764">
        <v>970</v>
      </c>
      <c r="B213" s="765" t="s">
        <v>6006</v>
      </c>
      <c r="C213" s="764">
        <f t="shared" si="3"/>
        <v>970</v>
      </c>
      <c r="D213" s="165" t="s">
        <v>2142</v>
      </c>
      <c r="E213" s="165" t="s">
        <v>8591</v>
      </c>
      <c r="F213" s="163">
        <v>1</v>
      </c>
      <c r="G213" s="766"/>
      <c r="H213" s="766">
        <v>34261.048210359833</v>
      </c>
      <c r="I213" s="766">
        <v>35461.956827389899</v>
      </c>
      <c r="J213" s="882">
        <v>36726.049283045286</v>
      </c>
      <c r="K213" s="766">
        <v>38056.692610831706</v>
      </c>
      <c r="L213" s="18" t="s">
        <v>907</v>
      </c>
      <c r="M213" s="418"/>
      <c r="N213" s="720"/>
      <c r="P213" s="884"/>
      <c r="T213" s="500"/>
      <c r="U213" s="416"/>
      <c r="V213" s="416"/>
      <c r="W213" s="416"/>
      <c r="X213" s="418"/>
    </row>
    <row r="214" spans="1:24">
      <c r="A214" s="764">
        <v>971</v>
      </c>
      <c r="B214" s="765" t="s">
        <v>6007</v>
      </c>
      <c r="C214" s="764">
        <f t="shared" si="3"/>
        <v>971</v>
      </c>
      <c r="D214" s="165" t="s">
        <v>2142</v>
      </c>
      <c r="E214" s="165" t="s">
        <v>8592</v>
      </c>
      <c r="F214" s="163">
        <v>1</v>
      </c>
      <c r="G214" s="766"/>
      <c r="H214" s="766">
        <v>36018.301554980819</v>
      </c>
      <c r="I214" s="766">
        <v>37247.144079613652</v>
      </c>
      <c r="J214" s="882">
        <v>38540.666902207697</v>
      </c>
      <c r="K214" s="766">
        <v>39902.278624583494</v>
      </c>
      <c r="L214" s="18" t="s">
        <v>908</v>
      </c>
      <c r="M214" s="418"/>
      <c r="N214" s="720"/>
      <c r="P214" s="884"/>
      <c r="T214" s="500"/>
      <c r="U214" s="416"/>
      <c r="V214" s="416"/>
      <c r="W214" s="416"/>
      <c r="X214" s="418"/>
    </row>
    <row r="215" spans="1:24">
      <c r="A215" s="764">
        <v>972</v>
      </c>
      <c r="B215" s="765" t="s">
        <v>6008</v>
      </c>
      <c r="C215" s="764">
        <f t="shared" si="3"/>
        <v>972</v>
      </c>
      <c r="D215" s="165" t="s">
        <v>2142</v>
      </c>
      <c r="E215" s="165" t="s">
        <v>8593</v>
      </c>
      <c r="F215" s="163">
        <v>1</v>
      </c>
      <c r="G215" s="766"/>
      <c r="H215" s="766">
        <v>36517.477108505758</v>
      </c>
      <c r="I215" s="766">
        <v>37764.526555058263</v>
      </c>
      <c r="J215" s="882">
        <v>39077.212370814319</v>
      </c>
      <c r="K215" s="766">
        <v>40458.98472590938</v>
      </c>
      <c r="L215" s="18" t="s">
        <v>909</v>
      </c>
      <c r="M215" s="418"/>
      <c r="N215" s="720"/>
      <c r="P215" s="884"/>
      <c r="T215" s="500"/>
      <c r="U215" s="416"/>
      <c r="V215" s="416"/>
      <c r="W215" s="416"/>
      <c r="X215" s="418"/>
    </row>
    <row r="216" spans="1:24">
      <c r="A216" s="764">
        <v>973</v>
      </c>
      <c r="B216" s="765" t="s">
        <v>6009</v>
      </c>
      <c r="C216" s="764">
        <f t="shared" si="3"/>
        <v>973</v>
      </c>
      <c r="D216" s="165" t="s">
        <v>2142</v>
      </c>
      <c r="E216" s="165" t="s">
        <v>8594</v>
      </c>
      <c r="F216" s="163">
        <v>1</v>
      </c>
      <c r="G216" s="766"/>
      <c r="H216" s="766">
        <v>0</v>
      </c>
      <c r="I216" s="766">
        <v>0</v>
      </c>
      <c r="J216" s="882">
        <v>39463.417869237805</v>
      </c>
      <c r="K216" s="766">
        <v>40799.215668069963</v>
      </c>
      <c r="L216" s="18" t="s">
        <v>4366</v>
      </c>
      <c r="M216" s="418"/>
      <c r="N216" s="720"/>
      <c r="P216" s="884"/>
      <c r="T216" s="500"/>
      <c r="U216" s="416"/>
      <c r="V216" s="416"/>
      <c r="W216" s="416"/>
      <c r="X216" s="418"/>
    </row>
    <row r="217" spans="1:24">
      <c r="A217" s="764">
        <v>974</v>
      </c>
      <c r="B217" s="765" t="s">
        <v>6010</v>
      </c>
      <c r="C217" s="764">
        <f t="shared" si="3"/>
        <v>974</v>
      </c>
      <c r="D217" s="165" t="s">
        <v>2142</v>
      </c>
      <c r="E217" s="165" t="s">
        <v>8595</v>
      </c>
      <c r="F217" s="163">
        <v>1</v>
      </c>
      <c r="G217" s="766"/>
      <c r="H217" s="766">
        <v>0</v>
      </c>
      <c r="I217" s="766">
        <v>0</v>
      </c>
      <c r="J217" s="882">
        <v>38363.965983706024</v>
      </c>
      <c r="K217" s="766">
        <v>39660.357020027128</v>
      </c>
      <c r="L217" s="18" t="s">
        <v>4367</v>
      </c>
      <c r="M217" s="418"/>
      <c r="N217" s="720"/>
      <c r="P217" s="884"/>
      <c r="T217" s="500"/>
      <c r="U217" s="416"/>
      <c r="V217" s="416"/>
      <c r="W217" s="416"/>
      <c r="X217" s="418"/>
    </row>
    <row r="218" spans="1:24">
      <c r="A218" s="764">
        <v>975</v>
      </c>
      <c r="B218" s="765" t="s">
        <v>6011</v>
      </c>
      <c r="C218" s="764">
        <f t="shared" si="3"/>
        <v>975</v>
      </c>
      <c r="D218" s="165" t="s">
        <v>2142</v>
      </c>
      <c r="E218" s="165" t="s">
        <v>8596</v>
      </c>
      <c r="F218" s="163">
        <v>1</v>
      </c>
      <c r="G218" s="766"/>
      <c r="H218" s="766">
        <v>0</v>
      </c>
      <c r="I218" s="766">
        <v>0</v>
      </c>
      <c r="J218" s="882">
        <v>40573.864273624902</v>
      </c>
      <c r="K218" s="766">
        <v>41949.442949802091</v>
      </c>
      <c r="L218" s="18" t="s">
        <v>4368</v>
      </c>
      <c r="M218" s="418"/>
      <c r="N218" s="720"/>
      <c r="P218" s="884"/>
      <c r="T218" s="500"/>
      <c r="U218" s="416"/>
      <c r="V218" s="416"/>
      <c r="W218" s="416"/>
      <c r="X218" s="418"/>
    </row>
    <row r="219" spans="1:24">
      <c r="A219" s="764">
        <v>976</v>
      </c>
      <c r="B219" s="765" t="s">
        <v>6012</v>
      </c>
      <c r="C219" s="764">
        <f t="shared" si="3"/>
        <v>976</v>
      </c>
      <c r="D219" s="165" t="s">
        <v>2142</v>
      </c>
      <c r="E219" s="165" t="s">
        <v>8597</v>
      </c>
      <c r="F219" s="163">
        <v>1</v>
      </c>
      <c r="G219" s="766"/>
      <c r="H219" s="766">
        <v>0</v>
      </c>
      <c r="I219" s="766">
        <v>0</v>
      </c>
      <c r="J219" s="882">
        <v>39474.412388093115</v>
      </c>
      <c r="K219" s="766">
        <v>40810.584301759249</v>
      </c>
      <c r="L219" s="18" t="s">
        <v>4369</v>
      </c>
      <c r="M219" s="418"/>
      <c r="N219" s="720"/>
      <c r="P219" s="884"/>
      <c r="T219" s="500"/>
      <c r="U219" s="416"/>
      <c r="V219" s="416"/>
      <c r="W219" s="416"/>
      <c r="X219" s="418"/>
    </row>
    <row r="220" spans="1:24">
      <c r="A220" s="764">
        <v>977</v>
      </c>
      <c r="B220" s="765" t="s">
        <v>6013</v>
      </c>
      <c r="C220" s="764">
        <f t="shared" si="3"/>
        <v>977</v>
      </c>
      <c r="D220" s="165" t="s">
        <v>2142</v>
      </c>
      <c r="E220" s="165" t="s">
        <v>8598</v>
      </c>
      <c r="F220" s="163">
        <v>1</v>
      </c>
      <c r="G220" s="766"/>
      <c r="H220" s="766">
        <v>0</v>
      </c>
      <c r="I220" s="766">
        <v>0</v>
      </c>
      <c r="J220" s="882">
        <v>41926.190092828991</v>
      </c>
      <c r="K220" s="766">
        <v>43350.195855847276</v>
      </c>
      <c r="L220" s="18" t="s">
        <v>4370</v>
      </c>
      <c r="M220" s="418"/>
      <c r="N220" s="720"/>
      <c r="P220" s="884"/>
      <c r="T220" s="500"/>
      <c r="U220" s="416"/>
      <c r="V220" s="416"/>
      <c r="W220" s="416"/>
      <c r="X220" s="418"/>
    </row>
    <row r="221" spans="1:24">
      <c r="A221" s="764">
        <v>978</v>
      </c>
      <c r="B221" s="765" t="s">
        <v>6014</v>
      </c>
      <c r="C221" s="764">
        <f t="shared" si="3"/>
        <v>978</v>
      </c>
      <c r="D221" s="165" t="s">
        <v>2142</v>
      </c>
      <c r="E221" s="165" t="s">
        <v>8599</v>
      </c>
      <c r="F221" s="163">
        <v>1</v>
      </c>
      <c r="G221" s="766"/>
      <c r="H221" s="766">
        <v>0</v>
      </c>
      <c r="I221" s="766">
        <v>0</v>
      </c>
      <c r="J221" s="882">
        <v>40826.738207297203</v>
      </c>
      <c r="K221" s="766">
        <v>42211.337207804449</v>
      </c>
      <c r="L221" s="18" t="s">
        <v>4371</v>
      </c>
      <c r="M221" s="418"/>
      <c r="N221" s="720"/>
      <c r="P221" s="884"/>
      <c r="T221" s="500"/>
      <c r="U221" s="416"/>
      <c r="V221" s="416"/>
      <c r="W221" s="416"/>
      <c r="X221" s="418"/>
    </row>
    <row r="222" spans="1:24">
      <c r="A222" s="764">
        <v>979</v>
      </c>
      <c r="B222" s="765" t="s">
        <v>6015</v>
      </c>
      <c r="C222" s="764">
        <f t="shared" si="3"/>
        <v>979</v>
      </c>
      <c r="D222" s="165" t="s">
        <v>2142</v>
      </c>
      <c r="E222" s="165" t="s">
        <v>8600</v>
      </c>
      <c r="F222" s="163">
        <v>1</v>
      </c>
      <c r="G222" s="766"/>
      <c r="H222" s="766">
        <v>0</v>
      </c>
      <c r="I222" s="766">
        <v>0</v>
      </c>
      <c r="J222" s="882">
        <v>31680.717255692005</v>
      </c>
      <c r="K222" s="766">
        <v>32733.559535101402</v>
      </c>
      <c r="L222" s="18" t="s">
        <v>4372</v>
      </c>
      <c r="M222" s="418"/>
      <c r="N222" s="552"/>
      <c r="P222" s="884"/>
      <c r="T222" s="500"/>
      <c r="U222" s="416"/>
      <c r="V222" s="416"/>
      <c r="W222" s="416"/>
      <c r="X222" s="418"/>
    </row>
    <row r="223" spans="1:24">
      <c r="A223" s="764">
        <v>980</v>
      </c>
      <c r="B223" s="765" t="s">
        <v>6016</v>
      </c>
      <c r="C223" s="764">
        <f t="shared" si="3"/>
        <v>980</v>
      </c>
      <c r="D223" s="165" t="s">
        <v>2142</v>
      </c>
      <c r="E223" s="165" t="s">
        <v>8601</v>
      </c>
      <c r="F223" s="163">
        <v>1</v>
      </c>
      <c r="G223" s="766"/>
      <c r="H223" s="766">
        <v>0</v>
      </c>
      <c r="I223" s="766">
        <v>0</v>
      </c>
      <c r="J223" s="882">
        <v>25950.675974268535</v>
      </c>
      <c r="K223" s="766">
        <v>27678.712392356349</v>
      </c>
      <c r="L223" s="18" t="s">
        <v>4373</v>
      </c>
      <c r="M223" s="418"/>
      <c r="N223" s="552"/>
      <c r="P223" s="884"/>
      <c r="T223" s="500"/>
      <c r="U223" s="416"/>
      <c r="V223" s="416"/>
      <c r="W223" s="416"/>
      <c r="X223" s="418"/>
    </row>
    <row r="224" spans="1:24">
      <c r="A224" s="764">
        <v>981</v>
      </c>
      <c r="B224" s="765" t="s">
        <v>6017</v>
      </c>
      <c r="C224" s="764">
        <f t="shared" si="3"/>
        <v>981</v>
      </c>
      <c r="D224" s="165" t="s">
        <v>2142</v>
      </c>
      <c r="E224" s="165" t="s">
        <v>8602</v>
      </c>
      <c r="F224" s="163">
        <v>1</v>
      </c>
      <c r="G224" s="766"/>
      <c r="H224" s="766">
        <v>0</v>
      </c>
      <c r="I224" s="766">
        <v>28954.076579573204</v>
      </c>
      <c r="J224" s="882">
        <v>29909.250821451024</v>
      </c>
      <c r="K224" s="766">
        <v>30914.687719443053</v>
      </c>
      <c r="L224" s="18" t="s">
        <v>3733</v>
      </c>
      <c r="M224" s="418"/>
      <c r="N224" s="552"/>
      <c r="P224" s="884"/>
      <c r="T224" s="500"/>
      <c r="U224" s="416"/>
      <c r="V224" s="416"/>
      <c r="W224" s="416"/>
      <c r="X224" s="418"/>
    </row>
    <row r="225" spans="1:24">
      <c r="A225" s="764">
        <v>982</v>
      </c>
      <c r="B225" s="765" t="s">
        <v>6018</v>
      </c>
      <c r="C225" s="764">
        <f t="shared" si="3"/>
        <v>982</v>
      </c>
      <c r="D225" s="165" t="s">
        <v>2142</v>
      </c>
      <c r="E225" s="165" t="s">
        <v>8603</v>
      </c>
      <c r="F225" s="163">
        <v>1</v>
      </c>
      <c r="G225" s="766"/>
      <c r="H225" s="766">
        <v>0</v>
      </c>
      <c r="I225" s="766">
        <v>32488.814391557862</v>
      </c>
      <c r="J225" s="882">
        <v>33570.596969351456</v>
      </c>
      <c r="K225" s="766">
        <v>34676.305394070492</v>
      </c>
      <c r="L225" s="18" t="s">
        <v>3734</v>
      </c>
      <c r="M225" s="418"/>
      <c r="N225" s="552"/>
      <c r="P225" s="884"/>
      <c r="T225" s="500"/>
      <c r="U225" s="416"/>
      <c r="V225" s="416"/>
      <c r="W225" s="416"/>
      <c r="X225" s="418"/>
    </row>
    <row r="226" spans="1:24">
      <c r="A226" s="764">
        <v>983</v>
      </c>
      <c r="B226" s="765" t="s">
        <v>6019</v>
      </c>
      <c r="C226" s="764">
        <f t="shared" si="3"/>
        <v>983</v>
      </c>
      <c r="D226" s="165" t="s">
        <v>2142</v>
      </c>
      <c r="E226" s="165" t="s">
        <v>8604</v>
      </c>
      <c r="F226" s="163">
        <v>1</v>
      </c>
      <c r="G226" s="766"/>
      <c r="H226" s="766">
        <v>0</v>
      </c>
      <c r="I226" s="766">
        <v>28954.076579573204</v>
      </c>
      <c r="J226" s="882">
        <v>29909.233319002651</v>
      </c>
      <c r="K226" s="766">
        <v>30914.646151128167</v>
      </c>
      <c r="L226" s="18" t="s">
        <v>3735</v>
      </c>
      <c r="M226" s="418"/>
      <c r="N226" s="551"/>
      <c r="P226" s="884"/>
      <c r="T226" s="500"/>
      <c r="U226" s="416"/>
      <c r="V226" s="416"/>
      <c r="W226" s="416"/>
      <c r="X226" s="418"/>
    </row>
    <row r="227" spans="1:24">
      <c r="A227" s="764">
        <v>984</v>
      </c>
      <c r="B227" s="765" t="s">
        <v>6020</v>
      </c>
      <c r="C227" s="764">
        <f t="shared" si="3"/>
        <v>984</v>
      </c>
      <c r="D227" s="165" t="s">
        <v>2142</v>
      </c>
      <c r="E227" s="165" t="s">
        <v>8605</v>
      </c>
      <c r="F227" s="163">
        <v>1</v>
      </c>
      <c r="G227" s="766"/>
      <c r="H227" s="766">
        <v>0</v>
      </c>
      <c r="I227" s="766">
        <v>29855.627125709249</v>
      </c>
      <c r="J227" s="882">
        <v>30843.093384834654</v>
      </c>
      <c r="K227" s="766">
        <v>31882.539727820815</v>
      </c>
      <c r="L227" s="18" t="s">
        <v>3736</v>
      </c>
      <c r="M227" s="418"/>
      <c r="N227" s="551"/>
      <c r="P227" s="884"/>
      <c r="T227" s="500"/>
      <c r="U227" s="416"/>
      <c r="V227" s="416"/>
      <c r="W227" s="416"/>
      <c r="X227" s="418"/>
    </row>
    <row r="228" spans="1:24">
      <c r="A228" s="764">
        <v>985</v>
      </c>
      <c r="B228" s="765" t="s">
        <v>6021</v>
      </c>
      <c r="C228" s="764">
        <f t="shared" si="3"/>
        <v>985</v>
      </c>
      <c r="D228" s="165" t="s">
        <v>2142</v>
      </c>
      <c r="E228" s="165" t="s">
        <v>8606</v>
      </c>
      <c r="F228" s="163">
        <v>1</v>
      </c>
      <c r="G228" s="766"/>
      <c r="H228" s="766">
        <v>0</v>
      </c>
      <c r="I228" s="766">
        <v>54878.430202951422</v>
      </c>
      <c r="J228" s="882">
        <v>57213.202120713999</v>
      </c>
      <c r="K228" s="766">
        <v>59670.841226052718</v>
      </c>
      <c r="L228" s="18" t="s">
        <v>3737</v>
      </c>
      <c r="M228" s="418"/>
      <c r="N228" s="551"/>
      <c r="P228" s="884"/>
      <c r="T228" s="500"/>
      <c r="U228" s="416"/>
      <c r="V228" s="416"/>
      <c r="W228" s="416"/>
      <c r="X228" s="418"/>
    </row>
    <row r="229" spans="1:24">
      <c r="A229" s="764">
        <v>986</v>
      </c>
      <c r="B229" s="765" t="s">
        <v>6022</v>
      </c>
      <c r="C229" s="764">
        <f t="shared" si="3"/>
        <v>986</v>
      </c>
      <c r="D229" s="165" t="s">
        <v>2142</v>
      </c>
      <c r="E229" s="165" t="s">
        <v>8607</v>
      </c>
      <c r="F229" s="163">
        <v>1</v>
      </c>
      <c r="G229" s="766"/>
      <c r="H229" s="766">
        <v>0</v>
      </c>
      <c r="I229" s="766">
        <v>24847.623787112032</v>
      </c>
      <c r="J229" s="882">
        <v>25655.711828478052</v>
      </c>
      <c r="K229" s="766">
        <v>26506.324255971515</v>
      </c>
      <c r="L229" s="18" t="s">
        <v>3738</v>
      </c>
      <c r="M229" s="418"/>
      <c r="N229" s="550"/>
      <c r="P229" s="884"/>
      <c r="T229" s="500"/>
      <c r="U229" s="416"/>
      <c r="V229" s="416"/>
      <c r="W229" s="416"/>
      <c r="X229" s="418"/>
    </row>
    <row r="230" spans="1:24">
      <c r="A230" s="764">
        <v>987</v>
      </c>
      <c r="B230" s="765" t="s">
        <v>6023</v>
      </c>
      <c r="C230" s="764">
        <f t="shared" si="3"/>
        <v>987</v>
      </c>
      <c r="D230" s="165" t="s">
        <v>2142</v>
      </c>
      <c r="E230" s="165" t="s">
        <v>8608</v>
      </c>
      <c r="F230" s="163">
        <v>1</v>
      </c>
      <c r="G230" s="766"/>
      <c r="H230" s="766">
        <v>0</v>
      </c>
      <c r="I230" s="766">
        <v>28801.30721902931</v>
      </c>
      <c r="J230" s="882">
        <v>29767.249842268418</v>
      </c>
      <c r="K230" s="766">
        <v>30783.991134103133</v>
      </c>
      <c r="L230" s="18" t="s">
        <v>3739</v>
      </c>
      <c r="M230" s="418"/>
      <c r="N230" s="550"/>
      <c r="P230" s="884"/>
      <c r="T230" s="500"/>
      <c r="U230" s="416"/>
      <c r="V230" s="416"/>
      <c r="W230" s="416"/>
      <c r="X230" s="418"/>
    </row>
    <row r="231" spans="1:24">
      <c r="A231" s="764">
        <v>988</v>
      </c>
      <c r="B231" s="765" t="s">
        <v>6024</v>
      </c>
      <c r="C231" s="764">
        <f t="shared" si="3"/>
        <v>988</v>
      </c>
      <c r="D231" s="165" t="s">
        <v>2142</v>
      </c>
      <c r="E231" s="165" t="s">
        <v>8609</v>
      </c>
      <c r="F231" s="163">
        <v>1</v>
      </c>
      <c r="G231" s="766"/>
      <c r="H231" s="766">
        <v>0</v>
      </c>
      <c r="I231" s="766">
        <v>31873.12133566006</v>
      </c>
      <c r="J231" s="882">
        <v>32932.822387025495</v>
      </c>
      <c r="K231" s="766">
        <v>34048.349685281595</v>
      </c>
      <c r="L231" s="18" t="s">
        <v>3740</v>
      </c>
      <c r="M231" s="418"/>
      <c r="N231" s="550"/>
      <c r="P231" s="884"/>
      <c r="T231" s="500"/>
      <c r="U231" s="416"/>
      <c r="V231" s="416"/>
      <c r="W231" s="416"/>
      <c r="X231" s="418"/>
    </row>
    <row r="232" spans="1:24">
      <c r="A232" s="764">
        <v>989</v>
      </c>
      <c r="B232" s="765" t="s">
        <v>6025</v>
      </c>
      <c r="C232" s="764">
        <f t="shared" si="3"/>
        <v>989</v>
      </c>
      <c r="D232" s="165" t="s">
        <v>2142</v>
      </c>
      <c r="E232" s="165" t="s">
        <v>8610</v>
      </c>
      <c r="F232" s="163">
        <v>1</v>
      </c>
      <c r="G232" s="766"/>
      <c r="H232" s="766">
        <v>0</v>
      </c>
      <c r="I232" s="766">
        <v>30053.528465104973</v>
      </c>
      <c r="J232" s="882">
        <v>31048.083215821294</v>
      </c>
      <c r="K232" s="766">
        <v>32094.989977426321</v>
      </c>
      <c r="L232" s="18" t="s">
        <v>3741</v>
      </c>
      <c r="M232" s="418"/>
      <c r="N232" s="550"/>
      <c r="P232" s="884"/>
      <c r="T232" s="500"/>
      <c r="U232" s="416"/>
      <c r="V232" s="416"/>
      <c r="W232" s="416"/>
      <c r="X232" s="418"/>
    </row>
    <row r="233" spans="1:24">
      <c r="A233" s="764">
        <v>990</v>
      </c>
      <c r="B233" s="765" t="s">
        <v>6026</v>
      </c>
      <c r="C233" s="764">
        <f t="shared" si="3"/>
        <v>990</v>
      </c>
      <c r="D233" s="165" t="s">
        <v>2142</v>
      </c>
      <c r="E233" s="165" t="s">
        <v>8611</v>
      </c>
      <c r="F233" s="163">
        <v>1</v>
      </c>
      <c r="G233" s="766"/>
      <c r="H233" s="766">
        <v>0</v>
      </c>
      <c r="I233" s="766">
        <v>27656.723354645717</v>
      </c>
      <c r="J233" s="882">
        <v>28565.428596094105</v>
      </c>
      <c r="K233" s="766">
        <v>29521.976780169181</v>
      </c>
      <c r="L233" s="18" t="s">
        <v>3742</v>
      </c>
      <c r="M233" s="418"/>
      <c r="N233" s="549"/>
      <c r="P233" s="884"/>
      <c r="T233" s="500"/>
      <c r="U233" s="416"/>
      <c r="V233" s="416"/>
      <c r="W233" s="416"/>
      <c r="X233" s="418"/>
    </row>
    <row r="234" spans="1:24">
      <c r="A234" s="764">
        <v>991</v>
      </c>
      <c r="B234" s="765" t="s">
        <v>6027</v>
      </c>
      <c r="C234" s="764">
        <f t="shared" si="3"/>
        <v>991</v>
      </c>
      <c r="D234" s="165" t="s">
        <v>2142</v>
      </c>
      <c r="E234" s="165" t="s">
        <v>8612</v>
      </c>
      <c r="F234" s="163">
        <v>1</v>
      </c>
      <c r="G234" s="766"/>
      <c r="H234" s="766">
        <v>0</v>
      </c>
      <c r="I234" s="766">
        <v>31990.458679194428</v>
      </c>
      <c r="J234" s="882">
        <v>33072.584742537343</v>
      </c>
      <c r="K234" s="766">
        <v>34211.661585078866</v>
      </c>
      <c r="L234" s="18" t="s">
        <v>3743</v>
      </c>
      <c r="M234" s="418"/>
      <c r="N234" s="549"/>
      <c r="P234" s="884"/>
      <c r="T234" s="500"/>
      <c r="U234" s="416"/>
      <c r="V234" s="416"/>
      <c r="W234" s="416"/>
      <c r="X234" s="418"/>
    </row>
    <row r="235" spans="1:24">
      <c r="A235" s="764">
        <v>992</v>
      </c>
      <c r="B235" s="765" t="s">
        <v>6028</v>
      </c>
      <c r="C235" s="764">
        <f t="shared" si="3"/>
        <v>992</v>
      </c>
      <c r="D235" s="165" t="s">
        <v>2142</v>
      </c>
      <c r="E235" s="165" t="s">
        <v>8613</v>
      </c>
      <c r="F235" s="163">
        <v>1</v>
      </c>
      <c r="G235" s="766"/>
      <c r="H235" s="766">
        <v>35508.307505229765</v>
      </c>
      <c r="I235" s="766">
        <v>0</v>
      </c>
      <c r="J235" s="882">
        <v>0</v>
      </c>
      <c r="K235" s="766">
        <v>0</v>
      </c>
      <c r="L235" s="18" t="s">
        <v>910</v>
      </c>
      <c r="M235" s="418"/>
      <c r="N235" s="549"/>
      <c r="P235" s="884"/>
      <c r="T235" s="500"/>
      <c r="U235" s="416"/>
      <c r="V235" s="416"/>
      <c r="W235" s="416"/>
      <c r="X235" s="418"/>
    </row>
    <row r="236" spans="1:24">
      <c r="A236" s="764">
        <v>993</v>
      </c>
      <c r="B236" s="765" t="s">
        <v>6029</v>
      </c>
      <c r="C236" s="764">
        <f t="shared" si="3"/>
        <v>993</v>
      </c>
      <c r="D236" s="165" t="s">
        <v>2142</v>
      </c>
      <c r="E236" s="165" t="s">
        <v>8614</v>
      </c>
      <c r="F236" s="163">
        <v>1</v>
      </c>
      <c r="G236" s="766"/>
      <c r="H236" s="766">
        <v>24210.228894836779</v>
      </c>
      <c r="I236" s="766">
        <v>0</v>
      </c>
      <c r="J236" s="882">
        <v>0</v>
      </c>
      <c r="K236" s="766">
        <v>0</v>
      </c>
      <c r="L236" s="18" t="s">
        <v>911</v>
      </c>
      <c r="M236" s="418"/>
      <c r="N236" s="549"/>
      <c r="P236" s="884"/>
      <c r="T236" s="500"/>
      <c r="U236" s="416"/>
      <c r="V236" s="416"/>
      <c r="W236" s="416"/>
      <c r="X236" s="418"/>
    </row>
    <row r="237" spans="1:24">
      <c r="A237" s="764">
        <v>994</v>
      </c>
      <c r="B237" s="765" t="s">
        <v>6030</v>
      </c>
      <c r="C237" s="764">
        <f t="shared" si="3"/>
        <v>994</v>
      </c>
      <c r="D237" s="165" t="s">
        <v>2142</v>
      </c>
      <c r="E237" s="165" t="s">
        <v>8615</v>
      </c>
      <c r="F237" s="163">
        <v>1</v>
      </c>
      <c r="G237" s="766"/>
      <c r="H237" s="766">
        <v>0</v>
      </c>
      <c r="I237" s="766">
        <v>42088.814851145398</v>
      </c>
      <c r="J237" s="882">
        <v>43064.396060103551</v>
      </c>
      <c r="K237" s="766">
        <v>44091.324942166117</v>
      </c>
      <c r="L237" s="18" t="s">
        <v>3744</v>
      </c>
      <c r="M237" s="418"/>
      <c r="N237" s="549"/>
      <c r="P237" s="884"/>
      <c r="T237" s="500"/>
      <c r="U237" s="416"/>
      <c r="V237" s="416"/>
      <c r="W237" s="416"/>
      <c r="X237" s="418"/>
    </row>
    <row r="238" spans="1:24">
      <c r="A238" s="764">
        <v>995</v>
      </c>
      <c r="B238" s="765" t="s">
        <v>6031</v>
      </c>
      <c r="C238" s="764">
        <f t="shared" si="3"/>
        <v>995</v>
      </c>
      <c r="D238" s="165" t="s">
        <v>2142</v>
      </c>
      <c r="E238" s="165" t="s">
        <v>8616</v>
      </c>
      <c r="F238" s="163">
        <v>1</v>
      </c>
      <c r="G238" s="766"/>
      <c r="H238" s="766">
        <v>0</v>
      </c>
      <c r="I238" s="766">
        <v>41514.040391857583</v>
      </c>
      <c r="J238" s="882">
        <v>42475.537246249529</v>
      </c>
      <c r="K238" s="766">
        <v>43487.644372983239</v>
      </c>
      <c r="L238" s="18" t="s">
        <v>3745</v>
      </c>
      <c r="M238" s="418"/>
      <c r="N238" s="549"/>
      <c r="P238" s="884"/>
      <c r="T238" s="500"/>
      <c r="U238" s="416"/>
      <c r="V238" s="416"/>
      <c r="W238" s="416"/>
      <c r="X238" s="418"/>
    </row>
    <row r="239" spans="1:24">
      <c r="A239" s="764">
        <v>996</v>
      </c>
      <c r="B239" s="765" t="s">
        <v>6032</v>
      </c>
      <c r="C239" s="764">
        <f t="shared" si="3"/>
        <v>996</v>
      </c>
      <c r="D239" s="165" t="s">
        <v>2142</v>
      </c>
      <c r="E239" s="165" t="s">
        <v>8617</v>
      </c>
      <c r="F239" s="163">
        <v>1</v>
      </c>
      <c r="G239" s="766"/>
      <c r="H239" s="766">
        <v>42795.358026876245</v>
      </c>
      <c r="I239" s="766">
        <v>43760.886005437227</v>
      </c>
      <c r="J239" s="882">
        <v>44777.442116772116</v>
      </c>
      <c r="K239" s="766">
        <v>45847.508943448469</v>
      </c>
      <c r="L239" s="18" t="s">
        <v>3746</v>
      </c>
      <c r="M239" s="418"/>
      <c r="N239" s="549"/>
      <c r="P239" s="884"/>
      <c r="T239" s="500"/>
      <c r="U239" s="416"/>
      <c r="V239" s="416"/>
      <c r="W239" s="416"/>
      <c r="X239" s="418"/>
    </row>
    <row r="240" spans="1:24">
      <c r="A240" s="764">
        <v>997</v>
      </c>
      <c r="B240" s="765" t="s">
        <v>6033</v>
      </c>
      <c r="C240" s="764">
        <f t="shared" si="3"/>
        <v>997</v>
      </c>
      <c r="D240" s="165" t="s">
        <v>2142</v>
      </c>
      <c r="E240" s="165" t="s">
        <v>8618</v>
      </c>
      <c r="F240" s="163">
        <v>1</v>
      </c>
      <c r="G240" s="766"/>
      <c r="H240" s="766">
        <v>30051.796902144593</v>
      </c>
      <c r="I240" s="766">
        <v>30826.952583820184</v>
      </c>
      <c r="J240" s="882">
        <v>31642.861947643745</v>
      </c>
      <c r="K240" s="766">
        <v>32501.712615877725</v>
      </c>
      <c r="L240" s="18" t="s">
        <v>912</v>
      </c>
      <c r="M240" s="418"/>
      <c r="N240" s="549"/>
      <c r="P240" s="884"/>
      <c r="T240" s="500"/>
      <c r="U240" s="416"/>
      <c r="V240" s="416"/>
      <c r="W240" s="416"/>
      <c r="X240" s="418"/>
    </row>
    <row r="241" spans="1:24">
      <c r="A241" s="764">
        <v>998</v>
      </c>
      <c r="B241" s="765" t="s">
        <v>6034</v>
      </c>
      <c r="C241" s="764">
        <f t="shared" si="3"/>
        <v>998</v>
      </c>
      <c r="D241" s="165" t="s">
        <v>2142</v>
      </c>
      <c r="E241" s="165" t="s">
        <v>8619</v>
      </c>
      <c r="F241" s="163">
        <v>1</v>
      </c>
      <c r="G241" s="766"/>
      <c r="H241" s="766">
        <v>0</v>
      </c>
      <c r="I241" s="766">
        <v>35733.044383979322</v>
      </c>
      <c r="J241" s="882">
        <v>36552.837391819397</v>
      </c>
      <c r="K241" s="766">
        <v>37415.76834427326</v>
      </c>
      <c r="L241" s="18" t="s">
        <v>3747</v>
      </c>
      <c r="M241" s="418"/>
      <c r="N241" s="549"/>
      <c r="P241" s="884"/>
      <c r="T241" s="500"/>
      <c r="U241" s="416"/>
      <c r="V241" s="416"/>
      <c r="W241" s="416"/>
      <c r="X241" s="418"/>
    </row>
    <row r="242" spans="1:24">
      <c r="A242" s="764">
        <v>999</v>
      </c>
      <c r="B242" s="765" t="s">
        <v>6035</v>
      </c>
      <c r="C242" s="764">
        <f t="shared" si="3"/>
        <v>999</v>
      </c>
      <c r="D242" s="165" t="s">
        <v>2142</v>
      </c>
      <c r="E242" s="165" t="s">
        <v>8620</v>
      </c>
      <c r="F242" s="163">
        <v>1</v>
      </c>
      <c r="G242" s="766"/>
      <c r="H242" s="766">
        <v>0</v>
      </c>
      <c r="I242" s="766">
        <v>38108.145455416583</v>
      </c>
      <c r="J242" s="882">
        <v>38986.168543478918</v>
      </c>
      <c r="K242" s="766">
        <v>39910.402079332678</v>
      </c>
      <c r="L242" s="18" t="s">
        <v>3748</v>
      </c>
      <c r="M242" s="418"/>
      <c r="N242" s="549"/>
      <c r="P242" s="884"/>
      <c r="T242" s="500"/>
      <c r="U242" s="416"/>
      <c r="V242" s="416"/>
      <c r="W242" s="416"/>
      <c r="X242" s="418"/>
    </row>
    <row r="243" spans="1:24">
      <c r="A243" s="764">
        <v>1000</v>
      </c>
      <c r="B243" s="765" t="s">
        <v>6036</v>
      </c>
      <c r="C243" s="764">
        <f t="shared" si="3"/>
        <v>1000</v>
      </c>
      <c r="D243" s="165" t="s">
        <v>2142</v>
      </c>
      <c r="E243" s="165" t="s">
        <v>8621</v>
      </c>
      <c r="F243" s="163">
        <v>1</v>
      </c>
      <c r="G243" s="766"/>
      <c r="H243" s="766">
        <v>25216.773497777314</v>
      </c>
      <c r="I243" s="766">
        <v>0</v>
      </c>
      <c r="J243" s="882">
        <v>0</v>
      </c>
      <c r="K243" s="766">
        <v>0</v>
      </c>
      <c r="L243" s="18" t="s">
        <v>913</v>
      </c>
      <c r="M243" s="418"/>
      <c r="N243" s="549"/>
      <c r="P243" s="884"/>
      <c r="T243" s="500"/>
      <c r="U243" s="416"/>
      <c r="V243" s="416"/>
      <c r="W243" s="416"/>
      <c r="X243" s="418"/>
    </row>
    <row r="244" spans="1:24">
      <c r="A244" s="764">
        <v>1001</v>
      </c>
      <c r="B244" s="765" t="s">
        <v>6037</v>
      </c>
      <c r="C244" s="764">
        <f t="shared" si="3"/>
        <v>1001</v>
      </c>
      <c r="D244" s="165" t="s">
        <v>2142</v>
      </c>
      <c r="E244" s="165" t="s">
        <v>8622</v>
      </c>
      <c r="F244" s="163">
        <v>1</v>
      </c>
      <c r="G244" s="766"/>
      <c r="H244" s="766">
        <v>28422.365081555323</v>
      </c>
      <c r="I244" s="766">
        <v>0</v>
      </c>
      <c r="J244" s="882">
        <v>0</v>
      </c>
      <c r="K244" s="766">
        <v>0</v>
      </c>
      <c r="L244" s="18" t="s">
        <v>914</v>
      </c>
      <c r="M244" s="418"/>
      <c r="N244" s="549"/>
      <c r="P244" s="884"/>
      <c r="T244" s="500"/>
      <c r="U244" s="416"/>
      <c r="V244" s="416"/>
      <c r="W244" s="416"/>
      <c r="X244" s="418"/>
    </row>
    <row r="245" spans="1:24">
      <c r="A245" s="764">
        <v>1002</v>
      </c>
      <c r="B245" s="765" t="s">
        <v>6038</v>
      </c>
      <c r="C245" s="764">
        <f t="shared" si="3"/>
        <v>1002</v>
      </c>
      <c r="D245" s="165" t="s">
        <v>2142</v>
      </c>
      <c r="E245" s="165" t="s">
        <v>8623</v>
      </c>
      <c r="F245" s="163">
        <v>1</v>
      </c>
      <c r="G245" s="766"/>
      <c r="H245" s="766">
        <v>27265.666190381271</v>
      </c>
      <c r="I245" s="766">
        <v>0</v>
      </c>
      <c r="J245" s="882">
        <v>0</v>
      </c>
      <c r="K245" s="766">
        <v>0</v>
      </c>
      <c r="L245" s="18" t="s">
        <v>915</v>
      </c>
      <c r="M245" s="418"/>
      <c r="N245" s="549"/>
      <c r="P245" s="884"/>
      <c r="T245" s="500"/>
      <c r="U245" s="416"/>
      <c r="V245" s="416"/>
      <c r="W245" s="416"/>
      <c r="X245" s="418"/>
    </row>
    <row r="246" spans="1:24">
      <c r="A246" s="764">
        <v>1003</v>
      </c>
      <c r="B246" s="765" t="s">
        <v>6039</v>
      </c>
      <c r="C246" s="764">
        <f t="shared" si="3"/>
        <v>1003</v>
      </c>
      <c r="D246" s="165" t="s">
        <v>2142</v>
      </c>
      <c r="E246" s="165" t="s">
        <v>8624</v>
      </c>
      <c r="F246" s="163">
        <v>1</v>
      </c>
      <c r="G246" s="766"/>
      <c r="H246" s="766">
        <v>26226.150097080492</v>
      </c>
      <c r="I246" s="766">
        <v>0</v>
      </c>
      <c r="J246" s="882">
        <v>0</v>
      </c>
      <c r="K246" s="766">
        <v>0</v>
      </c>
      <c r="L246" s="18" t="s">
        <v>916</v>
      </c>
      <c r="M246" s="418"/>
      <c r="N246" s="549"/>
      <c r="P246" s="884"/>
      <c r="T246" s="500"/>
      <c r="U246" s="416"/>
      <c r="V246" s="416"/>
      <c r="W246" s="416"/>
      <c r="X246" s="418"/>
    </row>
    <row r="247" spans="1:24">
      <c r="A247" s="764">
        <v>1004</v>
      </c>
      <c r="B247" s="765" t="s">
        <v>6040</v>
      </c>
      <c r="C247" s="764">
        <f t="shared" si="3"/>
        <v>1004</v>
      </c>
      <c r="D247" s="165" t="s">
        <v>2142</v>
      </c>
      <c r="E247" s="165" t="s">
        <v>8625</v>
      </c>
      <c r="F247" s="163">
        <v>1</v>
      </c>
      <c r="G247" s="766"/>
      <c r="H247" s="766">
        <v>25221.919380246312</v>
      </c>
      <c r="I247" s="766">
        <v>0</v>
      </c>
      <c r="J247" s="882">
        <v>0</v>
      </c>
      <c r="K247" s="766">
        <v>0</v>
      </c>
      <c r="L247" s="18" t="s">
        <v>917</v>
      </c>
      <c r="M247" s="418"/>
      <c r="N247" s="549"/>
      <c r="P247" s="884"/>
      <c r="T247" s="500"/>
      <c r="U247" s="416"/>
      <c r="V247" s="416"/>
      <c r="W247" s="416"/>
      <c r="X247" s="418"/>
    </row>
    <row r="248" spans="1:24">
      <c r="A248" s="764">
        <v>1005</v>
      </c>
      <c r="B248" s="765" t="s">
        <v>6041</v>
      </c>
      <c r="C248" s="764">
        <f t="shared" si="3"/>
        <v>1005</v>
      </c>
      <c r="D248" s="165" t="s">
        <v>2142</v>
      </c>
      <c r="E248" s="165" t="s">
        <v>8626</v>
      </c>
      <c r="F248" s="163">
        <v>1</v>
      </c>
      <c r="G248" s="766"/>
      <c r="H248" s="766">
        <v>0</v>
      </c>
      <c r="I248" s="766">
        <v>43038.855279720301</v>
      </c>
      <c r="J248" s="882">
        <v>44037.713772752104</v>
      </c>
      <c r="K248" s="766">
        <v>45089.148940159372</v>
      </c>
      <c r="L248" s="18" t="s">
        <v>3749</v>
      </c>
      <c r="M248" s="418"/>
      <c r="N248" s="549"/>
      <c r="P248" s="884"/>
      <c r="T248" s="500"/>
      <c r="U248" s="416"/>
      <c r="V248" s="416"/>
      <c r="W248" s="416"/>
      <c r="X248" s="418"/>
    </row>
    <row r="249" spans="1:24">
      <c r="A249" s="764">
        <v>1006</v>
      </c>
      <c r="B249" s="765" t="s">
        <v>6042</v>
      </c>
      <c r="C249" s="764">
        <f t="shared" si="3"/>
        <v>1006</v>
      </c>
      <c r="D249" s="165" t="s">
        <v>2142</v>
      </c>
      <c r="E249" s="165" t="s">
        <v>8627</v>
      </c>
      <c r="F249" s="163">
        <v>1</v>
      </c>
      <c r="G249" s="766"/>
      <c r="H249" s="766">
        <v>0</v>
      </c>
      <c r="I249" s="766">
        <v>42464.080820432486</v>
      </c>
      <c r="J249" s="882">
        <v>43448.85495889809</v>
      </c>
      <c r="K249" s="766">
        <v>44485.468370976501</v>
      </c>
      <c r="L249" s="18" t="s">
        <v>3750</v>
      </c>
      <c r="M249" s="418"/>
      <c r="N249" s="549"/>
      <c r="P249" s="884"/>
      <c r="T249" s="500"/>
      <c r="U249" s="416"/>
      <c r="V249" s="416"/>
      <c r="W249" s="416"/>
      <c r="X249" s="418"/>
    </row>
    <row r="250" spans="1:24">
      <c r="A250" s="764">
        <v>1007</v>
      </c>
      <c r="B250" s="765" t="s">
        <v>6043</v>
      </c>
      <c r="C250" s="764">
        <f t="shared" si="3"/>
        <v>1007</v>
      </c>
      <c r="D250" s="165" t="s">
        <v>2142</v>
      </c>
      <c r="E250" s="165" t="s">
        <v>8628</v>
      </c>
      <c r="F250" s="163">
        <v>1</v>
      </c>
      <c r="G250" s="766"/>
      <c r="H250" s="766">
        <v>43723.05521234349</v>
      </c>
      <c r="I250" s="766">
        <v>44710.926434012123</v>
      </c>
      <c r="J250" s="882">
        <v>45750.784409446111</v>
      </c>
      <c r="K250" s="766">
        <v>46845.357521467158</v>
      </c>
      <c r="L250" s="18" t="s">
        <v>3751</v>
      </c>
      <c r="M250" s="418"/>
      <c r="N250" s="549"/>
      <c r="P250" s="884"/>
      <c r="T250" s="500"/>
      <c r="U250" s="416"/>
      <c r="V250" s="416"/>
      <c r="W250" s="416"/>
      <c r="X250" s="418"/>
    </row>
    <row r="251" spans="1:24">
      <c r="A251" s="764">
        <v>1008</v>
      </c>
      <c r="B251" s="765" t="s">
        <v>6044</v>
      </c>
      <c r="C251" s="764">
        <f t="shared" si="3"/>
        <v>1008</v>
      </c>
      <c r="D251" s="165" t="s">
        <v>2142</v>
      </c>
      <c r="E251" s="165" t="s">
        <v>8629</v>
      </c>
      <c r="F251" s="163">
        <v>1</v>
      </c>
      <c r="G251" s="766"/>
      <c r="H251" s="766">
        <v>30943.609467444021</v>
      </c>
      <c r="I251" s="766">
        <v>31743.615554820222</v>
      </c>
      <c r="J251" s="882">
        <v>32585.727225742528</v>
      </c>
      <c r="K251" s="766">
        <v>33472.156682498848</v>
      </c>
      <c r="L251" s="18" t="s">
        <v>918</v>
      </c>
      <c r="M251" s="418"/>
      <c r="N251" s="549"/>
      <c r="P251" s="884"/>
      <c r="T251" s="500"/>
      <c r="U251" s="416"/>
      <c r="V251" s="416"/>
      <c r="W251" s="416"/>
      <c r="X251" s="418"/>
    </row>
    <row r="252" spans="1:24">
      <c r="A252" s="764">
        <v>1009</v>
      </c>
      <c r="B252" s="765" t="s">
        <v>6045</v>
      </c>
      <c r="C252" s="764">
        <f t="shared" si="3"/>
        <v>1009</v>
      </c>
      <c r="D252" s="165" t="s">
        <v>2142</v>
      </c>
      <c r="E252" s="165" t="s">
        <v>8630</v>
      </c>
      <c r="F252" s="163">
        <v>1</v>
      </c>
      <c r="G252" s="766"/>
      <c r="H252" s="766">
        <v>0</v>
      </c>
      <c r="I252" s="766">
        <v>36683.084812554218</v>
      </c>
      <c r="J252" s="882">
        <v>37526.155104467951</v>
      </c>
      <c r="K252" s="766">
        <v>38413.616922291942</v>
      </c>
      <c r="L252" s="18" t="s">
        <v>3752</v>
      </c>
      <c r="M252" s="418"/>
      <c r="N252" s="549"/>
      <c r="P252" s="884"/>
      <c r="T252" s="500"/>
      <c r="U252" s="416"/>
      <c r="V252" s="416"/>
      <c r="W252" s="416"/>
      <c r="X252" s="418"/>
    </row>
    <row r="253" spans="1:24">
      <c r="A253" s="764">
        <v>1010</v>
      </c>
      <c r="B253" s="765" t="s">
        <v>6046</v>
      </c>
      <c r="C253" s="764">
        <f t="shared" si="3"/>
        <v>1010</v>
      </c>
      <c r="D253" s="165" t="s">
        <v>2142</v>
      </c>
      <c r="E253" s="165" t="s">
        <v>8631</v>
      </c>
      <c r="F253" s="163">
        <v>1</v>
      </c>
      <c r="G253" s="766"/>
      <c r="H253" s="766">
        <v>0</v>
      </c>
      <c r="I253" s="766">
        <v>39058.185883991464</v>
      </c>
      <c r="J253" s="882">
        <v>39959.486256127471</v>
      </c>
      <c r="K253" s="766">
        <v>40908.226077325933</v>
      </c>
      <c r="L253" s="18" t="s">
        <v>3753</v>
      </c>
      <c r="M253" s="418"/>
      <c r="N253" s="549"/>
      <c r="P253" s="884"/>
      <c r="T253" s="500"/>
      <c r="U253" s="416"/>
      <c r="V253" s="416"/>
      <c r="W253" s="416"/>
      <c r="X253" s="418"/>
    </row>
    <row r="254" spans="1:24">
      <c r="A254" s="764">
        <v>1011</v>
      </c>
      <c r="B254" s="765" t="s">
        <v>6047</v>
      </c>
      <c r="C254" s="764">
        <f t="shared" si="3"/>
        <v>1011</v>
      </c>
      <c r="D254" s="165" t="s">
        <v>2142</v>
      </c>
      <c r="E254" s="165" t="s">
        <v>8632</v>
      </c>
      <c r="F254" s="163">
        <v>1</v>
      </c>
      <c r="G254" s="766"/>
      <c r="H254" s="766">
        <v>27566.101411530475</v>
      </c>
      <c r="I254" s="766">
        <v>0</v>
      </c>
      <c r="J254" s="882">
        <v>0</v>
      </c>
      <c r="K254" s="766">
        <v>0</v>
      </c>
      <c r="L254" s="18" t="s">
        <v>919</v>
      </c>
      <c r="M254" s="418"/>
      <c r="N254" s="549"/>
      <c r="P254" s="884"/>
      <c r="T254" s="500"/>
      <c r="U254" s="416"/>
      <c r="V254" s="416"/>
      <c r="W254" s="416"/>
      <c r="X254" s="418"/>
    </row>
    <row r="255" spans="1:24">
      <c r="A255" s="764">
        <v>1012</v>
      </c>
      <c r="B255" s="765" t="s">
        <v>6048</v>
      </c>
      <c r="C255" s="764">
        <f t="shared" si="3"/>
        <v>1012</v>
      </c>
      <c r="D255" s="165" t="s">
        <v>2142</v>
      </c>
      <c r="E255" s="165" t="s">
        <v>8633</v>
      </c>
      <c r="F255" s="163">
        <v>1</v>
      </c>
      <c r="G255" s="766"/>
      <c r="H255" s="766">
        <v>26043.244662149224</v>
      </c>
      <c r="I255" s="766">
        <v>0</v>
      </c>
      <c r="J255" s="882">
        <v>0</v>
      </c>
      <c r="K255" s="766">
        <v>0</v>
      </c>
      <c r="L255" s="18" t="s">
        <v>920</v>
      </c>
      <c r="M255" s="418"/>
      <c r="N255" s="549"/>
      <c r="P255" s="884"/>
      <c r="T255" s="500"/>
      <c r="U255" s="416"/>
      <c r="V255" s="416"/>
      <c r="W255" s="416"/>
      <c r="X255" s="418"/>
    </row>
    <row r="256" spans="1:24">
      <c r="A256" s="764">
        <v>1013</v>
      </c>
      <c r="B256" s="765" t="s">
        <v>6049</v>
      </c>
      <c r="C256" s="764">
        <f t="shared" si="3"/>
        <v>1013</v>
      </c>
      <c r="D256" s="165" t="s">
        <v>2142</v>
      </c>
      <c r="E256" s="165" t="s">
        <v>8634</v>
      </c>
      <c r="F256" s="163">
        <v>1</v>
      </c>
      <c r="G256" s="766"/>
      <c r="H256" s="766">
        <v>28175.239195277885</v>
      </c>
      <c r="I256" s="766">
        <v>0</v>
      </c>
      <c r="J256" s="882">
        <v>0</v>
      </c>
      <c r="K256" s="766">
        <v>0</v>
      </c>
      <c r="L256" s="18" t="s">
        <v>921</v>
      </c>
      <c r="M256" s="418"/>
      <c r="N256" s="549"/>
      <c r="P256" s="884"/>
      <c r="T256" s="500"/>
      <c r="U256" s="416"/>
      <c r="V256" s="416"/>
      <c r="W256" s="416"/>
      <c r="X256" s="418"/>
    </row>
    <row r="257" spans="1:24">
      <c r="A257" s="764">
        <v>1014</v>
      </c>
      <c r="B257" s="765" t="s">
        <v>6050</v>
      </c>
      <c r="C257" s="764">
        <f t="shared" si="3"/>
        <v>1014</v>
      </c>
      <c r="D257" s="165" t="s">
        <v>2142</v>
      </c>
      <c r="E257" s="165" t="s">
        <v>8635</v>
      </c>
      <c r="F257" s="163">
        <v>1</v>
      </c>
      <c r="G257" s="766"/>
      <c r="H257" s="766">
        <v>29698.071364633714</v>
      </c>
      <c r="I257" s="766">
        <v>0</v>
      </c>
      <c r="J257" s="882">
        <v>0</v>
      </c>
      <c r="K257" s="766">
        <v>0</v>
      </c>
      <c r="L257" s="18" t="s">
        <v>922</v>
      </c>
      <c r="M257" s="418"/>
      <c r="N257" s="549"/>
      <c r="P257" s="884"/>
      <c r="T257" s="500"/>
      <c r="U257" s="416"/>
      <c r="V257" s="416"/>
      <c r="W257" s="416"/>
      <c r="X257" s="418"/>
    </row>
    <row r="258" spans="1:24">
      <c r="A258" s="764">
        <v>1015</v>
      </c>
      <c r="B258" s="765" t="s">
        <v>6051</v>
      </c>
      <c r="C258" s="764">
        <f t="shared" si="3"/>
        <v>1015</v>
      </c>
      <c r="D258" s="165" t="s">
        <v>2142</v>
      </c>
      <c r="E258" s="165" t="s">
        <v>8636</v>
      </c>
      <c r="F258" s="163">
        <v>1</v>
      </c>
      <c r="G258" s="766"/>
      <c r="H258" s="766">
        <v>36890.082978636354</v>
      </c>
      <c r="I258" s="766">
        <v>0</v>
      </c>
      <c r="J258" s="882">
        <v>0</v>
      </c>
      <c r="K258" s="766">
        <v>0</v>
      </c>
      <c r="L258" s="18" t="s">
        <v>923</v>
      </c>
      <c r="M258" s="418"/>
      <c r="N258" s="549"/>
      <c r="P258" s="884"/>
      <c r="T258" s="500"/>
      <c r="U258" s="416"/>
      <c r="V258" s="416"/>
      <c r="W258" s="416"/>
      <c r="X258" s="418"/>
    </row>
    <row r="259" spans="1:24">
      <c r="A259" s="764">
        <v>1016</v>
      </c>
      <c r="B259" s="765" t="s">
        <v>6052</v>
      </c>
      <c r="C259" s="764">
        <f t="shared" si="3"/>
        <v>1016</v>
      </c>
      <c r="D259" s="165" t="s">
        <v>2142</v>
      </c>
      <c r="E259" s="165" t="s">
        <v>8637</v>
      </c>
      <c r="F259" s="163">
        <v>1</v>
      </c>
      <c r="G259" s="766"/>
      <c r="H259" s="766">
        <v>26190.993965208731</v>
      </c>
      <c r="I259" s="766">
        <v>0</v>
      </c>
      <c r="J259" s="882">
        <v>0</v>
      </c>
      <c r="K259" s="766">
        <v>0</v>
      </c>
      <c r="L259" s="18" t="s">
        <v>924</v>
      </c>
      <c r="M259" s="418"/>
      <c r="N259" s="549"/>
      <c r="P259" s="884"/>
      <c r="T259" s="500"/>
      <c r="U259" s="416"/>
      <c r="V259" s="416"/>
      <c r="W259" s="416"/>
      <c r="X259" s="418"/>
    </row>
    <row r="260" spans="1:24">
      <c r="A260" s="764">
        <v>1017</v>
      </c>
      <c r="B260" s="765" t="s">
        <v>6053</v>
      </c>
      <c r="C260" s="764">
        <f t="shared" si="3"/>
        <v>1017</v>
      </c>
      <c r="D260" s="165" t="s">
        <v>2142</v>
      </c>
      <c r="E260" s="165" t="s">
        <v>8638</v>
      </c>
      <c r="F260" s="163">
        <v>1</v>
      </c>
      <c r="G260" s="766"/>
      <c r="H260" s="766">
        <v>29289.889249935874</v>
      </c>
      <c r="I260" s="766">
        <v>0</v>
      </c>
      <c r="J260" s="882">
        <v>0</v>
      </c>
      <c r="K260" s="766">
        <v>0</v>
      </c>
      <c r="L260" s="18" t="s">
        <v>925</v>
      </c>
      <c r="M260" s="418"/>
      <c r="N260" s="548"/>
      <c r="P260" s="884"/>
      <c r="T260" s="500"/>
      <c r="U260" s="416"/>
      <c r="V260" s="416"/>
      <c r="W260" s="416"/>
      <c r="X260" s="418"/>
    </row>
    <row r="261" spans="1:24">
      <c r="A261" s="764">
        <v>1018</v>
      </c>
      <c r="B261" s="765" t="s">
        <v>6054</v>
      </c>
      <c r="C261" s="764">
        <f t="shared" si="3"/>
        <v>1018</v>
      </c>
      <c r="D261" s="165" t="s">
        <v>2142</v>
      </c>
      <c r="E261" s="165" t="s">
        <v>8639</v>
      </c>
      <c r="F261" s="163">
        <v>1</v>
      </c>
      <c r="G261" s="766"/>
      <c r="H261" s="766">
        <v>28133.190358761811</v>
      </c>
      <c r="I261" s="766">
        <v>0</v>
      </c>
      <c r="J261" s="882">
        <v>0</v>
      </c>
      <c r="K261" s="766">
        <v>0</v>
      </c>
      <c r="L261" s="18" t="s">
        <v>926</v>
      </c>
      <c r="M261" s="418"/>
      <c r="N261" s="548"/>
      <c r="P261" s="884"/>
      <c r="T261" s="500"/>
      <c r="U261" s="416"/>
      <c r="V261" s="416"/>
      <c r="W261" s="416"/>
      <c r="X261" s="418"/>
    </row>
    <row r="262" spans="1:24">
      <c r="A262" s="764">
        <v>1019</v>
      </c>
      <c r="B262" s="765" t="s">
        <v>6055</v>
      </c>
      <c r="C262" s="764">
        <f t="shared" si="3"/>
        <v>1019</v>
      </c>
      <c r="D262" s="165" t="s">
        <v>2142</v>
      </c>
      <c r="E262" s="165" t="s">
        <v>8640</v>
      </c>
      <c r="F262" s="163">
        <v>1</v>
      </c>
      <c r="G262" s="766"/>
      <c r="H262" s="766">
        <v>27742.180341721425</v>
      </c>
      <c r="I262" s="766">
        <v>0</v>
      </c>
      <c r="J262" s="882">
        <v>0</v>
      </c>
      <c r="K262" s="766">
        <v>0</v>
      </c>
      <c r="L262" s="18" t="s">
        <v>927</v>
      </c>
      <c r="M262" s="418"/>
      <c r="N262" s="548"/>
      <c r="P262" s="884"/>
      <c r="T262" s="500"/>
      <c r="U262" s="416"/>
      <c r="V262" s="416"/>
      <c r="W262" s="416"/>
      <c r="X262" s="418"/>
    </row>
    <row r="263" spans="1:24">
      <c r="A263" s="764">
        <v>1020</v>
      </c>
      <c r="B263" s="765" t="s">
        <v>6056</v>
      </c>
      <c r="C263" s="764">
        <f t="shared" si="3"/>
        <v>1020</v>
      </c>
      <c r="D263" s="165" t="s">
        <v>2142</v>
      </c>
      <c r="E263" s="165" t="s">
        <v>8641</v>
      </c>
      <c r="F263" s="163">
        <v>1</v>
      </c>
      <c r="G263" s="766"/>
      <c r="H263" s="766">
        <v>0</v>
      </c>
      <c r="I263" s="766">
        <v>37854.139592952917</v>
      </c>
      <c r="J263" s="882">
        <v>39128.083739236077</v>
      </c>
      <c r="K263" s="766">
        <v>40469.07757742887</v>
      </c>
      <c r="L263" s="18" t="s">
        <v>3754</v>
      </c>
      <c r="M263" s="418"/>
      <c r="N263" s="548"/>
      <c r="P263" s="884"/>
      <c r="T263" s="500"/>
      <c r="U263" s="416"/>
      <c r="V263" s="416"/>
      <c r="W263" s="416"/>
      <c r="X263" s="418"/>
    </row>
    <row r="264" spans="1:24">
      <c r="A264" s="764">
        <v>1021</v>
      </c>
      <c r="B264" s="765" t="s">
        <v>6057</v>
      </c>
      <c r="C264" s="764">
        <f t="shared" si="3"/>
        <v>1021</v>
      </c>
      <c r="D264" s="165" t="s">
        <v>2142</v>
      </c>
      <c r="E264" s="165" t="s">
        <v>8642</v>
      </c>
      <c r="F264" s="163">
        <v>1</v>
      </c>
      <c r="G264" s="766"/>
      <c r="H264" s="766">
        <v>0</v>
      </c>
      <c r="I264" s="766">
        <v>34847.138686023507</v>
      </c>
      <c r="J264" s="882">
        <v>36013.37932843942</v>
      </c>
      <c r="K264" s="766">
        <v>37241.01637194059</v>
      </c>
      <c r="L264" s="18" t="s">
        <v>3755</v>
      </c>
      <c r="M264" s="418"/>
      <c r="N264" s="548"/>
      <c r="P264" s="884"/>
      <c r="T264" s="500"/>
      <c r="U264" s="416"/>
      <c r="V264" s="416"/>
      <c r="W264" s="416"/>
      <c r="X264" s="418"/>
    </row>
    <row r="265" spans="1:24">
      <c r="A265" s="764">
        <v>1022</v>
      </c>
      <c r="B265" s="765" t="s">
        <v>6058</v>
      </c>
      <c r="C265" s="764">
        <f t="shared" ref="C265:C328" si="4">A265</f>
        <v>1022</v>
      </c>
      <c r="D265" s="165" t="s">
        <v>2142</v>
      </c>
      <c r="E265" s="165" t="s">
        <v>8643</v>
      </c>
      <c r="F265" s="163">
        <v>1</v>
      </c>
      <c r="G265" s="766"/>
      <c r="H265" s="766">
        <v>0</v>
      </c>
      <c r="I265" s="766">
        <v>34847.138686023507</v>
      </c>
      <c r="J265" s="882">
        <v>36013.37932843942</v>
      </c>
      <c r="K265" s="766">
        <v>37241.01637194059</v>
      </c>
      <c r="L265" s="18" t="s">
        <v>3756</v>
      </c>
      <c r="M265" s="418"/>
      <c r="N265" s="548"/>
      <c r="P265" s="884"/>
      <c r="T265" s="500"/>
      <c r="U265" s="416"/>
      <c r="V265" s="416"/>
      <c r="W265" s="416"/>
      <c r="X265" s="418"/>
    </row>
    <row r="266" spans="1:24">
      <c r="A266" s="764">
        <v>1023</v>
      </c>
      <c r="B266" s="765" t="s">
        <v>6059</v>
      </c>
      <c r="C266" s="764">
        <f t="shared" si="4"/>
        <v>1023</v>
      </c>
      <c r="D266" s="165" t="s">
        <v>2142</v>
      </c>
      <c r="E266" s="165" t="s">
        <v>8644</v>
      </c>
      <c r="F266" s="163">
        <v>1</v>
      </c>
      <c r="G266" s="766"/>
      <c r="H266" s="766">
        <v>0</v>
      </c>
      <c r="I266" s="766">
        <v>35517.8043361979</v>
      </c>
      <c r="J266" s="882">
        <v>36708.07146461738</v>
      </c>
      <c r="K266" s="766">
        <v>37960.982043568678</v>
      </c>
      <c r="L266" s="18" t="s">
        <v>3757</v>
      </c>
      <c r="M266" s="418"/>
      <c r="N266" s="548"/>
      <c r="P266" s="884"/>
      <c r="T266" s="500"/>
      <c r="U266" s="416"/>
      <c r="V266" s="416"/>
      <c r="W266" s="416"/>
      <c r="X266" s="418"/>
    </row>
    <row r="267" spans="1:24">
      <c r="A267" s="764">
        <v>1024</v>
      </c>
      <c r="B267" s="765" t="s">
        <v>6060</v>
      </c>
      <c r="C267" s="764">
        <f t="shared" si="4"/>
        <v>1024</v>
      </c>
      <c r="D267" s="165" t="s">
        <v>2142</v>
      </c>
      <c r="E267" s="165" t="s">
        <v>8645</v>
      </c>
      <c r="F267" s="163">
        <v>1</v>
      </c>
      <c r="G267" s="766"/>
      <c r="H267" s="766">
        <v>0</v>
      </c>
      <c r="I267" s="766">
        <v>33725.697762781107</v>
      </c>
      <c r="J267" s="882">
        <v>34851.78341301802</v>
      </c>
      <c r="K267" s="766">
        <v>36037.145480281055</v>
      </c>
      <c r="L267" s="18" t="s">
        <v>3758</v>
      </c>
      <c r="M267" s="418"/>
      <c r="N267" s="548"/>
      <c r="P267" s="884"/>
      <c r="T267" s="500"/>
      <c r="U267" s="416"/>
      <c r="V267" s="416"/>
      <c r="W267" s="416"/>
      <c r="X267" s="418"/>
    </row>
    <row r="268" spans="1:24">
      <c r="A268" s="764">
        <v>1025</v>
      </c>
      <c r="B268" s="765" t="s">
        <v>6061</v>
      </c>
      <c r="C268" s="764">
        <f t="shared" si="4"/>
        <v>1025</v>
      </c>
      <c r="D268" s="165" t="s">
        <v>2142</v>
      </c>
      <c r="E268" s="165" t="s">
        <v>8646</v>
      </c>
      <c r="F268" s="163">
        <v>1</v>
      </c>
      <c r="G268" s="766"/>
      <c r="H268" s="766">
        <v>35016.467831162518</v>
      </c>
      <c r="I268" s="766">
        <v>36188.777447551634</v>
      </c>
      <c r="J268" s="882">
        <v>37422.816011545125</v>
      </c>
      <c r="K268" s="766">
        <v>38721.825851703979</v>
      </c>
      <c r="L268" s="18" t="s">
        <v>2914</v>
      </c>
      <c r="M268" s="418"/>
      <c r="N268" s="548"/>
      <c r="P268" s="884"/>
      <c r="T268" s="500"/>
      <c r="U268" s="416"/>
      <c r="V268" s="416"/>
      <c r="W268" s="416"/>
      <c r="X268" s="418"/>
    </row>
    <row r="269" spans="1:24">
      <c r="A269" s="764">
        <v>1026</v>
      </c>
      <c r="B269" s="765" t="s">
        <v>6062</v>
      </c>
      <c r="C269" s="764">
        <f t="shared" si="4"/>
        <v>1026</v>
      </c>
      <c r="D269" s="165" t="s">
        <v>2142</v>
      </c>
      <c r="E269" s="165" t="s">
        <v>8647</v>
      </c>
      <c r="F269" s="163">
        <v>1</v>
      </c>
      <c r="G269" s="766"/>
      <c r="H269" s="766">
        <v>0</v>
      </c>
      <c r="I269" s="766">
        <v>38953.591478484697</v>
      </c>
      <c r="J269" s="882">
        <v>40266.942387278912</v>
      </c>
      <c r="K269" s="766">
        <v>41649.421403727014</v>
      </c>
      <c r="L269" s="18" t="s">
        <v>3759</v>
      </c>
      <c r="M269" s="418"/>
      <c r="N269" s="548"/>
      <c r="P269" s="884"/>
      <c r="T269" s="500"/>
      <c r="U269" s="416"/>
      <c r="V269" s="416"/>
      <c r="W269" s="416"/>
      <c r="X269" s="418"/>
    </row>
    <row r="270" spans="1:24">
      <c r="A270" s="764">
        <v>1027</v>
      </c>
      <c r="B270" s="765" t="s">
        <v>6063</v>
      </c>
      <c r="C270" s="764">
        <f t="shared" si="4"/>
        <v>1027</v>
      </c>
      <c r="D270" s="165" t="s">
        <v>2142</v>
      </c>
      <c r="E270" s="165" t="s">
        <v>8648</v>
      </c>
      <c r="F270" s="163">
        <v>1</v>
      </c>
      <c r="G270" s="766"/>
      <c r="H270" s="766">
        <v>33638.997783067018</v>
      </c>
      <c r="I270" s="766">
        <v>34825.149648312865</v>
      </c>
      <c r="J270" s="882">
        <v>35990.600492745965</v>
      </c>
      <c r="K270" s="766">
        <v>37217.406169949434</v>
      </c>
      <c r="L270" s="18" t="s">
        <v>3760</v>
      </c>
      <c r="M270" s="418"/>
      <c r="N270" s="548"/>
      <c r="P270" s="884"/>
      <c r="T270" s="500"/>
      <c r="U270" s="416"/>
      <c r="V270" s="416"/>
      <c r="W270" s="416"/>
      <c r="X270" s="418"/>
    </row>
    <row r="271" spans="1:24">
      <c r="A271" s="764">
        <v>1028</v>
      </c>
      <c r="B271" s="765" t="s">
        <v>6064</v>
      </c>
      <c r="C271" s="764">
        <f t="shared" si="4"/>
        <v>1028</v>
      </c>
      <c r="D271" s="165" t="s">
        <v>2142</v>
      </c>
      <c r="E271" s="165" t="s">
        <v>8649</v>
      </c>
      <c r="F271" s="163">
        <v>1</v>
      </c>
      <c r="G271" s="766"/>
      <c r="H271" s="766">
        <v>34491.025232565407</v>
      </c>
      <c r="I271" s="766">
        <v>35664.249351882005</v>
      </c>
      <c r="J271" s="882">
        <v>36899.202418802961</v>
      </c>
      <c r="K271" s="766">
        <v>38199.168330204178</v>
      </c>
      <c r="L271" s="18" t="s">
        <v>2915</v>
      </c>
      <c r="M271" s="418"/>
      <c r="N271" s="548"/>
      <c r="P271" s="884"/>
      <c r="T271" s="500"/>
      <c r="U271" s="416"/>
      <c r="V271" s="416"/>
      <c r="W271" s="416"/>
      <c r="X271" s="418"/>
    </row>
    <row r="272" spans="1:24">
      <c r="A272" s="764">
        <v>1029</v>
      </c>
      <c r="B272" s="765" t="s">
        <v>6065</v>
      </c>
      <c r="C272" s="764">
        <f t="shared" si="4"/>
        <v>1029</v>
      </c>
      <c r="D272" s="165" t="s">
        <v>2142</v>
      </c>
      <c r="E272" s="165" t="s">
        <v>8650</v>
      </c>
      <c r="F272" s="163">
        <v>1</v>
      </c>
      <c r="G272" s="766"/>
      <c r="H272" s="766">
        <v>35661.711958193104</v>
      </c>
      <c r="I272" s="766">
        <v>36877.585168581805</v>
      </c>
      <c r="J272" s="882">
        <v>38157.473583893523</v>
      </c>
      <c r="K272" s="766">
        <v>39504.868942578636</v>
      </c>
      <c r="L272" s="18" t="s">
        <v>2916</v>
      </c>
      <c r="M272" s="418"/>
      <c r="N272" s="548"/>
      <c r="P272" s="884"/>
      <c r="T272" s="500"/>
      <c r="U272" s="416"/>
      <c r="V272" s="416"/>
      <c r="W272" s="416"/>
      <c r="X272" s="418"/>
    </row>
    <row r="273" spans="1:24">
      <c r="A273" s="764">
        <v>1030</v>
      </c>
      <c r="B273" s="765" t="s">
        <v>6066</v>
      </c>
      <c r="C273" s="764">
        <f t="shared" si="4"/>
        <v>1030</v>
      </c>
      <c r="D273" s="165" t="s">
        <v>2142</v>
      </c>
      <c r="E273" s="165" t="s">
        <v>8651</v>
      </c>
      <c r="F273" s="163">
        <v>1</v>
      </c>
      <c r="G273" s="766"/>
      <c r="H273" s="766">
        <v>0</v>
      </c>
      <c r="I273" s="766">
        <v>0</v>
      </c>
      <c r="J273" s="882">
        <v>44630.172997583257</v>
      </c>
      <c r="K273" s="766">
        <v>45668.039990958139</v>
      </c>
      <c r="L273" s="18" t="s">
        <v>4374</v>
      </c>
      <c r="M273" s="418"/>
      <c r="N273" s="548"/>
      <c r="P273" s="884"/>
      <c r="T273" s="500"/>
      <c r="U273" s="416"/>
      <c r="V273" s="416"/>
      <c r="W273" s="416"/>
      <c r="X273" s="418"/>
    </row>
    <row r="274" spans="1:24">
      <c r="A274" s="764">
        <v>1031</v>
      </c>
      <c r="B274" s="765" t="s">
        <v>6067</v>
      </c>
      <c r="C274" s="764">
        <f t="shared" si="4"/>
        <v>1031</v>
      </c>
      <c r="D274" s="165" t="s">
        <v>2142</v>
      </c>
      <c r="E274" s="165" t="s">
        <v>8652</v>
      </c>
      <c r="F274" s="163">
        <v>1</v>
      </c>
      <c r="G274" s="766"/>
      <c r="H274" s="766">
        <v>0</v>
      </c>
      <c r="I274" s="766">
        <v>0</v>
      </c>
      <c r="J274" s="882">
        <v>43680.132569008354</v>
      </c>
      <c r="K274" s="766">
        <v>44694.722278309586</v>
      </c>
      <c r="L274" s="18" t="s">
        <v>4375</v>
      </c>
      <c r="M274" s="418"/>
      <c r="N274" s="548"/>
      <c r="P274" s="884"/>
      <c r="T274" s="500"/>
      <c r="U274" s="416"/>
      <c r="V274" s="416"/>
      <c r="W274" s="416"/>
      <c r="X274" s="418"/>
    </row>
    <row r="275" spans="1:24">
      <c r="A275" s="764">
        <v>1032</v>
      </c>
      <c r="B275" s="765" t="s">
        <v>6068</v>
      </c>
      <c r="C275" s="764">
        <f t="shared" si="4"/>
        <v>1032</v>
      </c>
      <c r="D275" s="165" t="s">
        <v>2142</v>
      </c>
      <c r="E275" s="165" t="s">
        <v>8653</v>
      </c>
      <c r="F275" s="163">
        <v>1</v>
      </c>
      <c r="G275" s="766"/>
      <c r="H275" s="766">
        <v>0</v>
      </c>
      <c r="I275" s="766">
        <v>0</v>
      </c>
      <c r="J275" s="882">
        <v>45865.225554730619</v>
      </c>
      <c r="K275" s="766">
        <v>46933.375139424141</v>
      </c>
      <c r="L275" s="18" t="s">
        <v>4376</v>
      </c>
      <c r="M275" s="418"/>
      <c r="N275" s="548"/>
      <c r="P275" s="884"/>
      <c r="T275" s="500"/>
      <c r="U275" s="416"/>
      <c r="V275" s="416"/>
      <c r="W275" s="416"/>
      <c r="X275" s="418"/>
    </row>
    <row r="276" spans="1:24">
      <c r="A276" s="764">
        <v>1033</v>
      </c>
      <c r="B276" s="765" t="s">
        <v>6069</v>
      </c>
      <c r="C276" s="764">
        <f t="shared" si="4"/>
        <v>1033</v>
      </c>
      <c r="D276" s="165" t="s">
        <v>2142</v>
      </c>
      <c r="E276" s="165" t="s">
        <v>8654</v>
      </c>
      <c r="F276" s="163">
        <v>1</v>
      </c>
      <c r="G276" s="766"/>
      <c r="H276" s="766">
        <v>0</v>
      </c>
      <c r="I276" s="766">
        <v>0</v>
      </c>
      <c r="J276" s="882">
        <v>44915.185126155731</v>
      </c>
      <c r="K276" s="766">
        <v>45960.032846750168</v>
      </c>
      <c r="L276" s="18" t="s">
        <v>4377</v>
      </c>
      <c r="M276" s="418"/>
      <c r="N276" s="548"/>
      <c r="P276" s="884"/>
      <c r="T276" s="500"/>
      <c r="U276" s="416"/>
      <c r="V276" s="416"/>
      <c r="W276" s="416"/>
      <c r="X276" s="418"/>
    </row>
    <row r="277" spans="1:24">
      <c r="A277" s="764">
        <v>1034</v>
      </c>
      <c r="B277" s="765" t="s">
        <v>6070</v>
      </c>
      <c r="C277" s="764">
        <f t="shared" si="4"/>
        <v>1034</v>
      </c>
      <c r="D277" s="165" t="s">
        <v>2142</v>
      </c>
      <c r="E277" s="165" t="s">
        <v>8655</v>
      </c>
      <c r="F277" s="163">
        <v>1</v>
      </c>
      <c r="G277" s="766"/>
      <c r="H277" s="766">
        <v>43708.955309363366</v>
      </c>
      <c r="I277" s="766">
        <v>0</v>
      </c>
      <c r="J277" s="882">
        <v>0</v>
      </c>
      <c r="K277" s="766">
        <v>0</v>
      </c>
      <c r="L277" s="18" t="s">
        <v>928</v>
      </c>
      <c r="M277" s="418"/>
      <c r="N277" s="548"/>
      <c r="P277" s="884"/>
      <c r="T277" s="500"/>
      <c r="U277" s="416"/>
      <c r="V277" s="416"/>
      <c r="W277" s="416"/>
      <c r="X277" s="418"/>
    </row>
    <row r="278" spans="1:24">
      <c r="A278" s="764">
        <v>1035</v>
      </c>
      <c r="B278" s="765" t="s">
        <v>6071</v>
      </c>
      <c r="C278" s="764">
        <f t="shared" si="4"/>
        <v>1035</v>
      </c>
      <c r="D278" s="165" t="s">
        <v>2142</v>
      </c>
      <c r="E278" s="165" t="s">
        <v>8656</v>
      </c>
      <c r="F278" s="163">
        <v>1</v>
      </c>
      <c r="G278" s="766"/>
      <c r="H278" s="766">
        <v>35224.309780881333</v>
      </c>
      <c r="I278" s="766">
        <v>0</v>
      </c>
      <c r="J278" s="882">
        <v>0</v>
      </c>
      <c r="K278" s="766">
        <v>0</v>
      </c>
      <c r="L278" s="18" t="s">
        <v>929</v>
      </c>
      <c r="M278" s="418"/>
      <c r="N278" s="548"/>
      <c r="P278" s="884"/>
      <c r="T278" s="500"/>
      <c r="U278" s="416"/>
      <c r="V278" s="416"/>
      <c r="W278" s="416"/>
      <c r="X278" s="418"/>
    </row>
    <row r="279" spans="1:24">
      <c r="A279" s="764">
        <v>1036</v>
      </c>
      <c r="B279" s="765" t="s">
        <v>6073</v>
      </c>
      <c r="C279" s="764">
        <f t="shared" si="4"/>
        <v>1036</v>
      </c>
      <c r="D279" s="165" t="s">
        <v>2142</v>
      </c>
      <c r="E279" s="165" t="s">
        <v>8658</v>
      </c>
      <c r="F279" s="163">
        <v>1</v>
      </c>
      <c r="G279" s="766"/>
      <c r="H279" s="766">
        <v>39072.436490420099</v>
      </c>
      <c r="I279" s="766">
        <v>39974.080982911983</v>
      </c>
      <c r="J279" s="882">
        <v>40923.189504491755</v>
      </c>
      <c r="K279" s="766">
        <v>41922.244637726937</v>
      </c>
      <c r="L279" s="18" t="s">
        <v>4379</v>
      </c>
      <c r="M279" s="418"/>
      <c r="N279" s="548"/>
      <c r="P279" s="884"/>
      <c r="T279" s="500"/>
      <c r="U279" s="416"/>
      <c r="V279" s="416"/>
      <c r="W279" s="416"/>
      <c r="X279" s="418"/>
    </row>
    <row r="280" spans="1:24">
      <c r="A280" s="764">
        <v>1037</v>
      </c>
      <c r="B280" s="765" t="s">
        <v>6072</v>
      </c>
      <c r="C280" s="764">
        <f t="shared" si="4"/>
        <v>1037</v>
      </c>
      <c r="D280" s="165" t="s">
        <v>2142</v>
      </c>
      <c r="E280" s="165" t="s">
        <v>8657</v>
      </c>
      <c r="F280" s="163">
        <v>1</v>
      </c>
      <c r="G280" s="766"/>
      <c r="H280" s="766">
        <v>0</v>
      </c>
      <c r="I280" s="766">
        <v>38421.658796846292</v>
      </c>
      <c r="J280" s="882">
        <v>39307.350852839976</v>
      </c>
      <c r="K280" s="766">
        <v>40239.671217057235</v>
      </c>
      <c r="L280" s="18" t="s">
        <v>4378</v>
      </c>
      <c r="M280" s="418"/>
      <c r="N280" s="548"/>
      <c r="P280" s="884"/>
      <c r="T280" s="500"/>
      <c r="U280" s="416"/>
      <c r="V280" s="416"/>
      <c r="W280" s="416"/>
      <c r="X280" s="418"/>
    </row>
    <row r="281" spans="1:24">
      <c r="A281" s="764">
        <v>1038</v>
      </c>
      <c r="B281" s="765" t="s">
        <v>6074</v>
      </c>
      <c r="C281" s="764">
        <f t="shared" si="4"/>
        <v>1038</v>
      </c>
      <c r="D281" s="165" t="s">
        <v>2142</v>
      </c>
      <c r="E281" s="165" t="s">
        <v>8659</v>
      </c>
      <c r="F281" s="163">
        <v>1</v>
      </c>
      <c r="G281" s="766"/>
      <c r="H281" s="766">
        <v>33500.114241276999</v>
      </c>
      <c r="I281" s="766">
        <v>0</v>
      </c>
      <c r="J281" s="882">
        <v>0</v>
      </c>
      <c r="K281" s="766">
        <v>0</v>
      </c>
      <c r="L281" s="18" t="s">
        <v>930</v>
      </c>
      <c r="M281" s="418"/>
      <c r="N281" s="548"/>
      <c r="P281" s="884"/>
      <c r="T281" s="500"/>
      <c r="U281" s="416"/>
      <c r="V281" s="416"/>
      <c r="W281" s="416"/>
      <c r="X281" s="418"/>
    </row>
    <row r="282" spans="1:24">
      <c r="A282" s="764">
        <v>1039</v>
      </c>
      <c r="B282" s="765" t="s">
        <v>6075</v>
      </c>
      <c r="C282" s="764">
        <f t="shared" si="4"/>
        <v>1039</v>
      </c>
      <c r="D282" s="165" t="s">
        <v>2142</v>
      </c>
      <c r="E282" s="165" t="s">
        <v>8660</v>
      </c>
      <c r="F282" s="163">
        <v>1</v>
      </c>
      <c r="G282" s="766"/>
      <c r="H282" s="766">
        <v>48926.105346185133</v>
      </c>
      <c r="I282" s="766">
        <v>0</v>
      </c>
      <c r="J282" s="882">
        <v>0</v>
      </c>
      <c r="K282" s="766">
        <v>0</v>
      </c>
      <c r="L282" s="18" t="s">
        <v>931</v>
      </c>
      <c r="M282" s="418"/>
      <c r="N282" s="548"/>
      <c r="P282" s="884"/>
      <c r="T282" s="500"/>
      <c r="U282" s="416"/>
      <c r="V282" s="416"/>
      <c r="W282" s="416"/>
      <c r="X282" s="418"/>
    </row>
    <row r="283" spans="1:24">
      <c r="A283" s="764">
        <v>1040</v>
      </c>
      <c r="B283" s="765" t="s">
        <v>6076</v>
      </c>
      <c r="C283" s="764">
        <f t="shared" si="4"/>
        <v>1040</v>
      </c>
      <c r="D283" s="165" t="s">
        <v>2142</v>
      </c>
      <c r="E283" s="165" t="s">
        <v>8661</v>
      </c>
      <c r="F283" s="163">
        <v>1</v>
      </c>
      <c r="G283" s="766"/>
      <c r="H283" s="766">
        <v>42629.58195699528</v>
      </c>
      <c r="I283" s="766">
        <v>0</v>
      </c>
      <c r="J283" s="882">
        <v>0</v>
      </c>
      <c r="K283" s="766">
        <v>0</v>
      </c>
      <c r="L283" s="18" t="s">
        <v>932</v>
      </c>
      <c r="M283" s="418"/>
      <c r="N283" s="548"/>
      <c r="P283" s="884"/>
      <c r="T283" s="500"/>
      <c r="U283" s="416"/>
      <c r="V283" s="416"/>
      <c r="W283" s="416"/>
      <c r="X283" s="418"/>
    </row>
    <row r="284" spans="1:24">
      <c r="A284" s="764">
        <v>1041</v>
      </c>
      <c r="B284" s="765" t="s">
        <v>6077</v>
      </c>
      <c r="C284" s="764">
        <f t="shared" si="4"/>
        <v>1041</v>
      </c>
      <c r="D284" s="165" t="s">
        <v>2142</v>
      </c>
      <c r="E284" s="165" t="s">
        <v>8662</v>
      </c>
      <c r="F284" s="163">
        <v>1</v>
      </c>
      <c r="G284" s="766"/>
      <c r="H284" s="766">
        <v>39984.475301852013</v>
      </c>
      <c r="I284" s="766">
        <v>40908.487617476974</v>
      </c>
      <c r="J284" s="882">
        <v>41881.119223384609</v>
      </c>
      <c r="K284" s="766">
        <v>42904.951022244124</v>
      </c>
      <c r="L284" s="18" t="s">
        <v>4380</v>
      </c>
      <c r="M284" s="418"/>
      <c r="N284" s="548"/>
      <c r="P284" s="884"/>
      <c r="T284" s="500"/>
      <c r="U284" s="416"/>
      <c r="V284" s="416"/>
      <c r="W284" s="416"/>
      <c r="X284" s="418"/>
    </row>
    <row r="285" spans="1:24">
      <c r="A285" s="764">
        <v>1042</v>
      </c>
      <c r="B285" s="765" t="s">
        <v>6078</v>
      </c>
      <c r="C285" s="764">
        <f t="shared" si="4"/>
        <v>1042</v>
      </c>
      <c r="D285" s="165" t="s">
        <v>2142</v>
      </c>
      <c r="E285" s="165" t="s">
        <v>8663</v>
      </c>
      <c r="F285" s="163">
        <v>1</v>
      </c>
      <c r="G285" s="766"/>
      <c r="H285" s="766">
        <v>0</v>
      </c>
      <c r="I285" s="766">
        <v>37884.885954701473</v>
      </c>
      <c r="J285" s="882">
        <v>38757.427697094936</v>
      </c>
      <c r="K285" s="766">
        <v>39675.884926974766</v>
      </c>
      <c r="L285" s="18" t="s">
        <v>4381</v>
      </c>
      <c r="M285" s="418"/>
      <c r="N285" s="548"/>
      <c r="P285" s="884"/>
      <c r="T285" s="500"/>
      <c r="U285" s="416"/>
      <c r="V285" s="416"/>
      <c r="W285" s="416"/>
      <c r="X285" s="418"/>
    </row>
    <row r="286" spans="1:24">
      <c r="A286" s="764">
        <v>1043</v>
      </c>
      <c r="B286" s="765" t="s">
        <v>6079</v>
      </c>
      <c r="C286" s="764">
        <f t="shared" si="4"/>
        <v>1043</v>
      </c>
      <c r="D286" s="165" t="s">
        <v>2142</v>
      </c>
      <c r="E286" s="165" t="s">
        <v>8664</v>
      </c>
      <c r="F286" s="163">
        <v>1</v>
      </c>
      <c r="G286" s="766"/>
      <c r="H286" s="766">
        <v>43667.47474950357</v>
      </c>
      <c r="I286" s="766">
        <v>43667.47474950357</v>
      </c>
      <c r="J286" s="882">
        <v>44766.939286583387</v>
      </c>
      <c r="K286" s="766">
        <v>45924.240623478749</v>
      </c>
      <c r="L286" s="18" t="s">
        <v>933</v>
      </c>
      <c r="M286" s="418"/>
      <c r="N286" s="548"/>
      <c r="P286" s="884"/>
      <c r="T286" s="500"/>
      <c r="U286" s="416"/>
      <c r="V286" s="416"/>
      <c r="W286" s="416"/>
      <c r="X286" s="418"/>
    </row>
    <row r="287" spans="1:24">
      <c r="A287" s="764">
        <v>1044</v>
      </c>
      <c r="B287" s="765" t="s">
        <v>6080</v>
      </c>
      <c r="C287" s="764">
        <f t="shared" si="4"/>
        <v>1044</v>
      </c>
      <c r="D287" s="165" t="s">
        <v>2142</v>
      </c>
      <c r="E287" s="165" t="s">
        <v>8665</v>
      </c>
      <c r="F287" s="163">
        <v>1</v>
      </c>
      <c r="G287" s="766"/>
      <c r="H287" s="766">
        <v>44656.019310256866</v>
      </c>
      <c r="I287" s="766">
        <v>0</v>
      </c>
      <c r="J287" s="882">
        <v>0</v>
      </c>
      <c r="K287" s="766">
        <v>0</v>
      </c>
      <c r="L287" s="18" t="s">
        <v>934</v>
      </c>
      <c r="M287" s="418"/>
      <c r="N287" s="548"/>
      <c r="P287" s="884"/>
      <c r="T287" s="500"/>
      <c r="U287" s="416"/>
      <c r="V287" s="416"/>
      <c r="W287" s="416"/>
      <c r="X287" s="418"/>
    </row>
    <row r="288" spans="1:24">
      <c r="A288" s="764">
        <v>1045</v>
      </c>
      <c r="B288" s="765" t="s">
        <v>6081</v>
      </c>
      <c r="C288" s="764">
        <f t="shared" si="4"/>
        <v>1045</v>
      </c>
      <c r="D288" s="165" t="s">
        <v>2142</v>
      </c>
      <c r="E288" s="165" t="s">
        <v>8666</v>
      </c>
      <c r="F288" s="163">
        <v>1</v>
      </c>
      <c r="G288" s="766"/>
      <c r="H288" s="766">
        <v>36116.097766155348</v>
      </c>
      <c r="I288" s="766">
        <v>0</v>
      </c>
      <c r="J288" s="882">
        <v>0</v>
      </c>
      <c r="K288" s="766">
        <v>0</v>
      </c>
      <c r="L288" s="18" t="s">
        <v>935</v>
      </c>
      <c r="M288" s="418"/>
      <c r="N288" s="548"/>
      <c r="P288" s="884"/>
      <c r="T288" s="500"/>
      <c r="U288" s="416"/>
      <c r="V288" s="416"/>
      <c r="W288" s="416"/>
      <c r="X288" s="418"/>
    </row>
    <row r="289" spans="1:24">
      <c r="A289" s="764">
        <v>1046</v>
      </c>
      <c r="B289" s="765" t="s">
        <v>6082</v>
      </c>
      <c r="C289" s="764">
        <f t="shared" si="4"/>
        <v>1046</v>
      </c>
      <c r="D289" s="165" t="s">
        <v>2142</v>
      </c>
      <c r="E289" s="165" t="s">
        <v>8667</v>
      </c>
      <c r="F289" s="163">
        <v>1</v>
      </c>
      <c r="G289" s="766"/>
      <c r="H289" s="766">
        <v>36306.760017130968</v>
      </c>
      <c r="I289" s="766">
        <v>37047.749463471424</v>
      </c>
      <c r="J289" s="882">
        <v>39609.209332564911</v>
      </c>
      <c r="K289" s="766">
        <v>40524.004138657023</v>
      </c>
      <c r="L289" s="18" t="s">
        <v>4382</v>
      </c>
      <c r="M289" s="418"/>
      <c r="N289" s="548"/>
      <c r="P289" s="884"/>
      <c r="T289" s="500"/>
      <c r="U289" s="416"/>
      <c r="V289" s="416"/>
      <c r="W289" s="416"/>
      <c r="X289" s="418"/>
    </row>
    <row r="290" spans="1:24">
      <c r="A290" s="764">
        <v>1047</v>
      </c>
      <c r="B290" s="765" t="s">
        <v>6083</v>
      </c>
      <c r="C290" s="764">
        <f t="shared" si="4"/>
        <v>1047</v>
      </c>
      <c r="D290" s="165" t="s">
        <v>2142</v>
      </c>
      <c r="E290" s="165" t="s">
        <v>8668</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6084</v>
      </c>
      <c r="C291" s="764">
        <f t="shared" si="4"/>
        <v>1048</v>
      </c>
      <c r="D291" s="165" t="s">
        <v>2142</v>
      </c>
      <c r="E291" s="165" t="s">
        <v>8669</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6085</v>
      </c>
      <c r="C292" s="764">
        <f t="shared" si="4"/>
        <v>1049</v>
      </c>
      <c r="D292" s="165" t="s">
        <v>2142</v>
      </c>
      <c r="E292" s="165" t="s">
        <v>8670</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6086</v>
      </c>
      <c r="C293" s="764">
        <f t="shared" si="4"/>
        <v>1050</v>
      </c>
      <c r="D293" s="165" t="s">
        <v>2142</v>
      </c>
      <c r="E293" s="165" t="s">
        <v>8671</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6087</v>
      </c>
      <c r="C294" s="764">
        <f t="shared" si="4"/>
        <v>1051</v>
      </c>
      <c r="D294" s="165" t="s">
        <v>2142</v>
      </c>
      <c r="E294" s="165" t="s">
        <v>8672</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6088</v>
      </c>
      <c r="C295" s="764">
        <f t="shared" si="4"/>
        <v>1052</v>
      </c>
      <c r="D295" s="165" t="s">
        <v>2142</v>
      </c>
      <c r="E295" s="165" t="s">
        <v>8673</v>
      </c>
      <c r="F295" s="163">
        <v>1</v>
      </c>
      <c r="G295" s="766"/>
      <c r="H295" s="766">
        <v>0</v>
      </c>
      <c r="I295" s="766">
        <v>0</v>
      </c>
      <c r="J295" s="882">
        <v>0</v>
      </c>
      <c r="K295" s="766">
        <v>47084.038171992179</v>
      </c>
      <c r="L295" s="18" t="s">
        <v>5271</v>
      </c>
      <c r="M295" s="418"/>
      <c r="N295" s="548"/>
      <c r="P295" s="884"/>
      <c r="T295" s="500"/>
      <c r="U295" s="416"/>
      <c r="V295" s="416"/>
      <c r="W295" s="416"/>
      <c r="X295" s="418"/>
    </row>
    <row r="296" spans="1:24">
      <c r="A296" s="764">
        <v>1053</v>
      </c>
      <c r="B296" s="765" t="s">
        <v>6089</v>
      </c>
      <c r="C296" s="764">
        <f t="shared" si="4"/>
        <v>1053</v>
      </c>
      <c r="D296" s="165" t="s">
        <v>2142</v>
      </c>
      <c r="E296" s="165" t="s">
        <v>8674</v>
      </c>
      <c r="F296" s="163">
        <v>1</v>
      </c>
      <c r="G296" s="766"/>
      <c r="H296" s="766">
        <v>0</v>
      </c>
      <c r="I296" s="766">
        <v>0</v>
      </c>
      <c r="J296" s="882">
        <v>0</v>
      </c>
      <c r="K296" s="766">
        <v>45984.586286460391</v>
      </c>
      <c r="L296" s="18" t="s">
        <v>5272</v>
      </c>
      <c r="M296" s="418"/>
      <c r="N296" s="548"/>
      <c r="P296" s="884"/>
      <c r="T296" s="500"/>
      <c r="U296" s="416"/>
      <c r="V296" s="416"/>
      <c r="W296" s="416"/>
      <c r="X296" s="418"/>
    </row>
    <row r="297" spans="1:24">
      <c r="A297" s="764">
        <v>1054</v>
      </c>
      <c r="B297" s="765" t="s">
        <v>6090</v>
      </c>
      <c r="C297" s="764">
        <f t="shared" si="4"/>
        <v>1054</v>
      </c>
      <c r="D297" s="165" t="s">
        <v>2142</v>
      </c>
      <c r="E297" s="165" t="s">
        <v>8675</v>
      </c>
      <c r="F297" s="163">
        <v>1</v>
      </c>
      <c r="G297" s="766"/>
      <c r="H297" s="766">
        <v>0</v>
      </c>
      <c r="I297" s="766">
        <v>0</v>
      </c>
      <c r="J297" s="882">
        <v>0</v>
      </c>
      <c r="K297" s="766">
        <v>48183.490057523937</v>
      </c>
      <c r="L297" s="18" t="s">
        <v>5273</v>
      </c>
      <c r="M297" s="418"/>
      <c r="N297" s="548"/>
      <c r="P297" s="884"/>
      <c r="T297" s="500"/>
      <c r="U297" s="416"/>
      <c r="V297" s="416"/>
      <c r="W297" s="416"/>
      <c r="X297" s="418"/>
    </row>
    <row r="298" spans="1:24">
      <c r="A298" s="764">
        <v>1055</v>
      </c>
      <c r="B298" s="765" t="s">
        <v>6091</v>
      </c>
      <c r="C298" s="764">
        <f t="shared" si="4"/>
        <v>1055</v>
      </c>
      <c r="D298" s="165" t="s">
        <v>2142</v>
      </c>
      <c r="E298" s="165" t="s">
        <v>8676</v>
      </c>
      <c r="F298" s="163">
        <v>1</v>
      </c>
      <c r="G298" s="766"/>
      <c r="H298" s="766">
        <v>0</v>
      </c>
      <c r="I298" s="766">
        <v>0</v>
      </c>
      <c r="J298" s="882">
        <v>0</v>
      </c>
      <c r="K298" s="766">
        <v>47084.038171992179</v>
      </c>
      <c r="L298" s="18" t="s">
        <v>5274</v>
      </c>
      <c r="M298" s="418"/>
      <c r="N298" s="548"/>
      <c r="P298" s="884"/>
      <c r="T298" s="500"/>
      <c r="U298" s="416"/>
      <c r="V298" s="416"/>
      <c r="W298" s="416"/>
      <c r="X298" s="418"/>
    </row>
    <row r="299" spans="1:24">
      <c r="A299" s="764">
        <v>1056</v>
      </c>
      <c r="B299" s="765" t="s">
        <v>6092</v>
      </c>
      <c r="C299" s="764">
        <f t="shared" si="4"/>
        <v>1056</v>
      </c>
      <c r="D299" s="165" t="s">
        <v>2142</v>
      </c>
      <c r="E299" s="165" t="s">
        <v>8677</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6093</v>
      </c>
      <c r="C300" s="764">
        <f t="shared" si="4"/>
        <v>1057</v>
      </c>
      <c r="D300" s="165" t="s">
        <v>2142</v>
      </c>
      <c r="E300" s="165" t="s">
        <v>8678</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6094</v>
      </c>
      <c r="C301" s="764">
        <f t="shared" si="4"/>
        <v>1058</v>
      </c>
      <c r="D301" s="165" t="s">
        <v>2142</v>
      </c>
      <c r="E301" s="165" t="s">
        <v>8679</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6095</v>
      </c>
      <c r="C302" s="764">
        <f t="shared" si="4"/>
        <v>1059</v>
      </c>
      <c r="D302" s="165" t="s">
        <v>2142</v>
      </c>
      <c r="E302" s="165" t="s">
        <v>8680</v>
      </c>
      <c r="F302" s="163">
        <v>1</v>
      </c>
      <c r="G302" s="766"/>
      <c r="H302" s="766">
        <v>0</v>
      </c>
      <c r="I302" s="766">
        <v>0</v>
      </c>
      <c r="J302" s="882">
        <v>41042.550060995061</v>
      </c>
      <c r="K302" s="766">
        <v>42430.723936582443</v>
      </c>
      <c r="L302" s="18" t="s">
        <v>4387</v>
      </c>
      <c r="M302" s="418"/>
      <c r="N302" s="548"/>
      <c r="P302" s="884"/>
    </row>
    <row r="303" spans="1:24">
      <c r="A303" s="764">
        <v>1060</v>
      </c>
      <c r="B303" s="765" t="s">
        <v>6096</v>
      </c>
      <c r="C303" s="764">
        <f t="shared" si="4"/>
        <v>1060</v>
      </c>
      <c r="D303" s="165" t="s">
        <v>2142</v>
      </c>
      <c r="E303" s="165" t="s">
        <v>8681</v>
      </c>
      <c r="F303" s="163">
        <v>1</v>
      </c>
      <c r="G303" s="766"/>
      <c r="H303" s="766">
        <v>0</v>
      </c>
      <c r="I303" s="766">
        <v>0</v>
      </c>
      <c r="J303" s="882">
        <v>0</v>
      </c>
      <c r="K303" s="766">
        <v>42411.36765848213</v>
      </c>
      <c r="L303" s="18" t="s">
        <v>5275</v>
      </c>
      <c r="M303" s="418"/>
      <c r="N303" s="548"/>
      <c r="P303" s="884"/>
    </row>
    <row r="304" spans="1:24">
      <c r="A304" s="764">
        <v>1061</v>
      </c>
      <c r="B304" s="765" t="s">
        <v>6097</v>
      </c>
      <c r="C304" s="764">
        <f t="shared" si="4"/>
        <v>1061</v>
      </c>
      <c r="D304" s="165" t="s">
        <v>2142</v>
      </c>
      <c r="E304" s="165" t="s">
        <v>8682</v>
      </c>
      <c r="F304" s="163">
        <v>1</v>
      </c>
      <c r="G304" s="766"/>
      <c r="H304" s="766">
        <v>0</v>
      </c>
      <c r="I304" s="766">
        <v>0</v>
      </c>
      <c r="J304" s="882">
        <v>0</v>
      </c>
      <c r="K304" s="766">
        <v>41311.915772950349</v>
      </c>
      <c r="L304" s="18" t="s">
        <v>5276</v>
      </c>
      <c r="M304" s="418"/>
      <c r="N304" s="548"/>
      <c r="P304" s="884"/>
    </row>
    <row r="305" spans="1:16">
      <c r="A305" s="764">
        <v>1062</v>
      </c>
      <c r="B305" s="765" t="s">
        <v>6098</v>
      </c>
      <c r="C305" s="764">
        <f t="shared" si="4"/>
        <v>1062</v>
      </c>
      <c r="D305" s="165" t="s">
        <v>2142</v>
      </c>
      <c r="E305" s="165" t="s">
        <v>8683</v>
      </c>
      <c r="F305" s="163">
        <v>1</v>
      </c>
      <c r="G305" s="766"/>
      <c r="H305" s="766">
        <v>0</v>
      </c>
      <c r="I305" s="766">
        <v>0</v>
      </c>
      <c r="J305" s="882">
        <v>0</v>
      </c>
      <c r="K305" s="766">
        <v>43510.819544013902</v>
      </c>
      <c r="L305" s="18" t="s">
        <v>5277</v>
      </c>
      <c r="M305" s="418"/>
      <c r="N305" s="548"/>
      <c r="P305" s="884"/>
    </row>
    <row r="306" spans="1:16">
      <c r="A306" s="764">
        <v>1063</v>
      </c>
      <c r="B306" s="765" t="s">
        <v>6099</v>
      </c>
      <c r="C306" s="764">
        <f t="shared" si="4"/>
        <v>1063</v>
      </c>
      <c r="D306" s="165" t="s">
        <v>2142</v>
      </c>
      <c r="E306" s="165" t="s">
        <v>8684</v>
      </c>
      <c r="F306" s="163">
        <v>1</v>
      </c>
      <c r="G306" s="766"/>
      <c r="H306" s="766">
        <v>0</v>
      </c>
      <c r="I306" s="766">
        <v>0</v>
      </c>
      <c r="J306" s="882">
        <v>0</v>
      </c>
      <c r="K306" s="766">
        <v>42411.36765848213</v>
      </c>
      <c r="L306" s="18" t="s">
        <v>5278</v>
      </c>
      <c r="M306" s="418"/>
      <c r="N306" s="548"/>
      <c r="P306" s="884"/>
    </row>
    <row r="307" spans="1:16">
      <c r="A307" s="764">
        <v>1064</v>
      </c>
      <c r="B307" s="765" t="s">
        <v>6100</v>
      </c>
      <c r="C307" s="764">
        <f t="shared" si="4"/>
        <v>1064</v>
      </c>
      <c r="D307" s="165" t="s">
        <v>2142</v>
      </c>
      <c r="E307" s="165" t="s">
        <v>8685</v>
      </c>
      <c r="F307" s="163">
        <v>1</v>
      </c>
      <c r="G307" s="766"/>
      <c r="H307" s="766">
        <v>0</v>
      </c>
      <c r="I307" s="766">
        <v>0</v>
      </c>
      <c r="J307" s="882">
        <v>55383.601784906765</v>
      </c>
      <c r="K307" s="766">
        <v>57253.968113161114</v>
      </c>
      <c r="L307" s="18" t="s">
        <v>4388</v>
      </c>
      <c r="M307" s="418"/>
      <c r="N307" s="548"/>
      <c r="P307" s="720"/>
    </row>
    <row r="308" spans="1:16">
      <c r="A308" s="764">
        <v>1065</v>
      </c>
      <c r="B308" s="765" t="s">
        <v>6101</v>
      </c>
      <c r="C308" s="764">
        <f t="shared" si="4"/>
        <v>1065</v>
      </c>
      <c r="D308" s="165" t="s">
        <v>2142</v>
      </c>
      <c r="E308" s="165" t="s">
        <v>8686</v>
      </c>
      <c r="F308" s="163">
        <v>1</v>
      </c>
      <c r="G308" s="766"/>
      <c r="H308" s="766">
        <v>0</v>
      </c>
      <c r="I308" s="766">
        <v>0</v>
      </c>
      <c r="J308" s="882">
        <v>54321.561382771564</v>
      </c>
      <c r="K308" s="766">
        <v>56154.516227629319</v>
      </c>
      <c r="L308" s="18" t="s">
        <v>4389</v>
      </c>
      <c r="M308" s="418"/>
      <c r="N308" s="548"/>
      <c r="P308" s="720"/>
    </row>
    <row r="309" spans="1:16">
      <c r="A309" s="764">
        <v>1066</v>
      </c>
      <c r="B309" s="765" t="s">
        <v>6102</v>
      </c>
      <c r="C309" s="764">
        <f t="shared" si="4"/>
        <v>1066</v>
      </c>
      <c r="D309" s="165" t="s">
        <v>2142</v>
      </c>
      <c r="E309" s="165" t="s">
        <v>8687</v>
      </c>
      <c r="F309" s="163">
        <v>1</v>
      </c>
      <c r="G309" s="766"/>
      <c r="H309" s="766">
        <v>0</v>
      </c>
      <c r="I309" s="766">
        <v>0</v>
      </c>
      <c r="J309" s="882">
        <v>50563.803389700239</v>
      </c>
      <c r="K309" s="766">
        <v>52293.003720604822</v>
      </c>
      <c r="L309" s="18" t="s">
        <v>4390</v>
      </c>
      <c r="M309" s="418"/>
      <c r="N309" s="548"/>
      <c r="P309" s="720"/>
    </row>
    <row r="310" spans="1:16">
      <c r="A310" s="764">
        <v>1067</v>
      </c>
      <c r="B310" s="765" t="s">
        <v>6103</v>
      </c>
      <c r="C310" s="764">
        <f t="shared" si="4"/>
        <v>1067</v>
      </c>
      <c r="D310" s="165" t="s">
        <v>2142</v>
      </c>
      <c r="E310" s="165" t="s">
        <v>8688</v>
      </c>
      <c r="F310" s="163">
        <v>1</v>
      </c>
      <c r="G310" s="766"/>
      <c r="H310" s="766">
        <v>0</v>
      </c>
      <c r="I310" s="766">
        <v>0</v>
      </c>
      <c r="J310" s="882">
        <v>45408.608233229053</v>
      </c>
      <c r="K310" s="766">
        <v>45408.608233229053</v>
      </c>
      <c r="L310" s="18" t="s">
        <v>4391</v>
      </c>
      <c r="M310" s="418"/>
      <c r="N310" s="548"/>
      <c r="P310" s="720"/>
    </row>
    <row r="311" spans="1:16">
      <c r="A311" s="764">
        <v>1068</v>
      </c>
      <c r="B311" s="765" t="s">
        <v>6104</v>
      </c>
      <c r="C311" s="764">
        <f t="shared" si="4"/>
        <v>1068</v>
      </c>
      <c r="D311" s="165" t="s">
        <v>2142</v>
      </c>
      <c r="E311" s="165" t="s">
        <v>8689</v>
      </c>
      <c r="F311" s="163">
        <v>1</v>
      </c>
      <c r="G311" s="766"/>
      <c r="H311" s="766">
        <v>0</v>
      </c>
      <c r="I311" s="766">
        <v>0</v>
      </c>
      <c r="J311" s="882">
        <v>0</v>
      </c>
      <c r="K311" s="766">
        <v>51756.708685502213</v>
      </c>
      <c r="L311" s="18" t="s">
        <v>5279</v>
      </c>
      <c r="M311" s="418"/>
      <c r="N311" s="548"/>
      <c r="P311" s="720"/>
    </row>
    <row r="312" spans="1:16">
      <c r="A312" s="764">
        <v>1069</v>
      </c>
      <c r="B312" s="765" t="s">
        <v>6105</v>
      </c>
      <c r="C312" s="764">
        <f t="shared" si="4"/>
        <v>1069</v>
      </c>
      <c r="D312" s="165" t="s">
        <v>2142</v>
      </c>
      <c r="E312" s="165" t="s">
        <v>8690</v>
      </c>
      <c r="F312" s="163">
        <v>1</v>
      </c>
      <c r="G312" s="766"/>
      <c r="H312" s="766">
        <v>0</v>
      </c>
      <c r="I312" s="766">
        <v>0</v>
      </c>
      <c r="J312" s="882">
        <v>0</v>
      </c>
      <c r="K312" s="766">
        <v>50657.256799970448</v>
      </c>
      <c r="L312" s="18" t="s">
        <v>5280</v>
      </c>
      <c r="M312" s="418"/>
      <c r="N312" s="548"/>
      <c r="P312" s="720"/>
    </row>
    <row r="313" spans="1:16">
      <c r="A313" s="764">
        <v>1070</v>
      </c>
      <c r="B313" s="765" t="s">
        <v>6106</v>
      </c>
      <c r="C313" s="764">
        <f t="shared" si="4"/>
        <v>1070</v>
      </c>
      <c r="D313" s="165" t="s">
        <v>2142</v>
      </c>
      <c r="E313" s="165" t="s">
        <v>8691</v>
      </c>
      <c r="F313" s="163">
        <v>1</v>
      </c>
      <c r="G313" s="766"/>
      <c r="H313" s="766">
        <v>0</v>
      </c>
      <c r="I313" s="766">
        <v>0</v>
      </c>
      <c r="J313" s="882">
        <v>39387.874973269747</v>
      </c>
      <c r="K313" s="766">
        <v>40716.772431830985</v>
      </c>
      <c r="L313" s="18" t="s">
        <v>4392</v>
      </c>
      <c r="M313" s="418"/>
      <c r="N313" s="548"/>
      <c r="P313" s="720"/>
    </row>
    <row r="314" spans="1:16">
      <c r="A314" s="764">
        <v>1071</v>
      </c>
      <c r="B314" s="765" t="s">
        <v>6107</v>
      </c>
      <c r="C314" s="764">
        <f t="shared" si="4"/>
        <v>1071</v>
      </c>
      <c r="D314" s="165" t="s">
        <v>2142</v>
      </c>
      <c r="E314" s="165" t="s">
        <v>8692</v>
      </c>
      <c r="F314" s="163">
        <v>1</v>
      </c>
      <c r="G314" s="766"/>
      <c r="H314" s="766">
        <v>0</v>
      </c>
      <c r="I314" s="766">
        <v>0</v>
      </c>
      <c r="J314" s="882">
        <v>42774.186780707612</v>
      </c>
      <c r="K314" s="766">
        <v>44224.380582103528</v>
      </c>
      <c r="L314" s="18" t="s">
        <v>4393</v>
      </c>
      <c r="M314" s="418"/>
      <c r="N314" s="548"/>
      <c r="P314" s="720"/>
    </row>
    <row r="315" spans="1:16">
      <c r="A315" s="764">
        <v>1072</v>
      </c>
      <c r="B315" s="765" t="s">
        <v>6108</v>
      </c>
      <c r="C315" s="764">
        <f t="shared" si="4"/>
        <v>1072</v>
      </c>
      <c r="D315" s="165" t="s">
        <v>2142</v>
      </c>
      <c r="E315" s="165" t="s">
        <v>8693</v>
      </c>
      <c r="F315" s="163">
        <v>1</v>
      </c>
      <c r="G315" s="766"/>
      <c r="H315" s="766">
        <v>0</v>
      </c>
      <c r="I315" s="766">
        <v>0</v>
      </c>
      <c r="J315" s="882">
        <v>38563.286059120917</v>
      </c>
      <c r="K315" s="766">
        <v>39862.628445798851</v>
      </c>
      <c r="L315" s="18" t="s">
        <v>4394</v>
      </c>
      <c r="M315" s="418"/>
      <c r="N315" s="548"/>
      <c r="P315" s="720"/>
    </row>
    <row r="316" spans="1:16">
      <c r="A316" s="764">
        <v>1073</v>
      </c>
      <c r="B316" s="765" t="s">
        <v>6109</v>
      </c>
      <c r="C316" s="764">
        <f t="shared" si="4"/>
        <v>1073</v>
      </c>
      <c r="D316" s="165" t="s">
        <v>2142</v>
      </c>
      <c r="E316" s="165" t="s">
        <v>8694</v>
      </c>
      <c r="F316" s="163">
        <v>1</v>
      </c>
      <c r="G316" s="766"/>
      <c r="H316" s="766">
        <v>0</v>
      </c>
      <c r="I316" s="766">
        <v>0</v>
      </c>
      <c r="J316" s="882">
        <v>0</v>
      </c>
      <c r="K316" s="766">
        <v>40762.189830184456</v>
      </c>
      <c r="L316" s="18" t="s">
        <v>5281</v>
      </c>
      <c r="M316" s="418"/>
      <c r="N316" s="548"/>
      <c r="P316" s="720"/>
    </row>
    <row r="317" spans="1:16">
      <c r="A317" s="764">
        <v>1074</v>
      </c>
      <c r="B317" s="765" t="s">
        <v>6110</v>
      </c>
      <c r="C317" s="764">
        <f t="shared" si="4"/>
        <v>1074</v>
      </c>
      <c r="D317" s="165" t="s">
        <v>2142</v>
      </c>
      <c r="E317" s="165" t="s">
        <v>8695</v>
      </c>
      <c r="F317" s="163">
        <v>1</v>
      </c>
      <c r="G317" s="766"/>
      <c r="H317" s="766">
        <v>41723.402557065128</v>
      </c>
      <c r="I317" s="766">
        <v>0</v>
      </c>
      <c r="J317" s="882">
        <v>0</v>
      </c>
      <c r="K317" s="766">
        <v>0</v>
      </c>
      <c r="L317" s="18" t="s">
        <v>940</v>
      </c>
      <c r="M317" s="418"/>
      <c r="N317" s="548"/>
      <c r="P317" s="720"/>
    </row>
    <row r="318" spans="1:16">
      <c r="A318" s="764">
        <v>1075</v>
      </c>
      <c r="B318" s="765" t="s">
        <v>6111</v>
      </c>
      <c r="C318" s="764">
        <f t="shared" si="4"/>
        <v>1075</v>
      </c>
      <c r="D318" s="165" t="s">
        <v>2142</v>
      </c>
      <c r="E318" s="165" t="s">
        <v>8696</v>
      </c>
      <c r="F318" s="163">
        <v>1</v>
      </c>
      <c r="G318" s="766"/>
      <c r="H318" s="766">
        <v>0</v>
      </c>
      <c r="I318" s="766">
        <v>0</v>
      </c>
      <c r="J318" s="882">
        <v>44060.545486779796</v>
      </c>
      <c r="K318" s="766">
        <v>45556.796981068364</v>
      </c>
      <c r="L318" s="18" t="s">
        <v>4395</v>
      </c>
      <c r="M318" s="418"/>
      <c r="N318" s="548"/>
      <c r="P318" s="720"/>
    </row>
    <row r="319" spans="1:16">
      <c r="A319" s="764">
        <v>1076</v>
      </c>
      <c r="B319" s="765" t="s">
        <v>6112</v>
      </c>
      <c r="C319" s="764">
        <f t="shared" si="4"/>
        <v>1076</v>
      </c>
      <c r="D319" s="165" t="s">
        <v>2142</v>
      </c>
      <c r="E319" s="165" t="s">
        <v>8697</v>
      </c>
      <c r="F319" s="163">
        <v>1</v>
      </c>
      <c r="G319" s="766"/>
      <c r="H319" s="766">
        <v>43859.895517670244</v>
      </c>
      <c r="I319" s="766">
        <v>0</v>
      </c>
      <c r="J319" s="882">
        <v>46916.413711170448</v>
      </c>
      <c r="K319" s="766">
        <v>48566.343265589181</v>
      </c>
      <c r="L319" s="18" t="s">
        <v>4396</v>
      </c>
      <c r="M319" s="418"/>
      <c r="N319" s="548"/>
      <c r="P319" s="720"/>
    </row>
    <row r="320" spans="1:16">
      <c r="A320" s="764">
        <v>1077</v>
      </c>
      <c r="B320" s="765" t="s">
        <v>6113</v>
      </c>
      <c r="C320" s="764">
        <f t="shared" si="4"/>
        <v>1077</v>
      </c>
      <c r="D320" s="165" t="s">
        <v>2142</v>
      </c>
      <c r="E320" s="165" t="s">
        <v>8698</v>
      </c>
      <c r="F320" s="163">
        <v>1</v>
      </c>
      <c r="G320" s="766"/>
      <c r="H320" s="766">
        <v>45645.638711840613</v>
      </c>
      <c r="I320" s="766">
        <v>0</v>
      </c>
      <c r="J320" s="882">
        <v>0</v>
      </c>
      <c r="K320" s="766">
        <v>0</v>
      </c>
      <c r="L320" s="18" t="s">
        <v>941</v>
      </c>
      <c r="M320" s="418"/>
      <c r="N320" s="548"/>
      <c r="P320" s="720"/>
    </row>
    <row r="321" spans="1:16">
      <c r="A321" s="764">
        <v>1078</v>
      </c>
      <c r="B321" s="765" t="s">
        <v>6114</v>
      </c>
      <c r="C321" s="764">
        <f t="shared" si="4"/>
        <v>1078</v>
      </c>
      <c r="D321" s="165" t="s">
        <v>2142</v>
      </c>
      <c r="E321" s="165" t="s">
        <v>8699</v>
      </c>
      <c r="F321" s="163">
        <v>1</v>
      </c>
      <c r="G321" s="766"/>
      <c r="H321" s="766">
        <v>45186.588111988822</v>
      </c>
      <c r="I321" s="766">
        <v>46961.615275390272</v>
      </c>
      <c r="J321" s="882">
        <v>48830.057542510091</v>
      </c>
      <c r="K321" s="766">
        <v>50796.868390583993</v>
      </c>
      <c r="L321" s="18" t="s">
        <v>942</v>
      </c>
      <c r="M321" s="418"/>
      <c r="N321" s="548"/>
      <c r="P321" s="720"/>
    </row>
    <row r="322" spans="1:16">
      <c r="A322" s="764">
        <v>1079</v>
      </c>
      <c r="B322" s="765" t="s">
        <v>6115</v>
      </c>
      <c r="C322" s="764">
        <f t="shared" si="4"/>
        <v>1079</v>
      </c>
      <c r="D322" s="165" t="s">
        <v>2142</v>
      </c>
      <c r="E322" s="165" t="s">
        <v>8700</v>
      </c>
      <c r="F322" s="163">
        <v>1</v>
      </c>
      <c r="G322" s="766"/>
      <c r="H322" s="766">
        <v>50349.410264354527</v>
      </c>
      <c r="I322" s="766">
        <v>52338.044450815891</v>
      </c>
      <c r="J322" s="882">
        <v>54431.35589206923</v>
      </c>
      <c r="K322" s="766">
        <v>56634.8588363581</v>
      </c>
      <c r="L322" s="18" t="s">
        <v>943</v>
      </c>
      <c r="M322" s="418"/>
      <c r="N322" s="548"/>
      <c r="P322" s="720"/>
    </row>
    <row r="323" spans="1:16">
      <c r="A323" s="764">
        <v>1080</v>
      </c>
      <c r="B323" s="765" t="s">
        <v>6116</v>
      </c>
      <c r="C323" s="764">
        <f t="shared" si="4"/>
        <v>1080</v>
      </c>
      <c r="D323" s="165" t="s">
        <v>2142</v>
      </c>
      <c r="E323" s="165" t="s">
        <v>8701</v>
      </c>
      <c r="F323" s="163">
        <v>1</v>
      </c>
      <c r="G323" s="766"/>
      <c r="H323" s="766">
        <v>0</v>
      </c>
      <c r="I323" s="766">
        <v>0</v>
      </c>
      <c r="J323" s="882">
        <v>63251.478148736911</v>
      </c>
      <c r="K323" s="766">
        <v>65435.144866280134</v>
      </c>
      <c r="L323" s="18" t="s">
        <v>4397</v>
      </c>
      <c r="M323" s="418"/>
      <c r="N323" s="548"/>
      <c r="P323" s="720"/>
    </row>
    <row r="324" spans="1:16">
      <c r="A324" s="764">
        <v>1081</v>
      </c>
      <c r="B324" s="765" t="s">
        <v>6117</v>
      </c>
      <c r="C324" s="764">
        <f t="shared" si="4"/>
        <v>1081</v>
      </c>
      <c r="D324" s="165" t="s">
        <v>2142</v>
      </c>
      <c r="E324" s="165" t="s">
        <v>8702</v>
      </c>
      <c r="F324" s="163">
        <v>1</v>
      </c>
      <c r="G324" s="766"/>
      <c r="H324" s="766">
        <v>51784.32739008333</v>
      </c>
      <c r="I324" s="766">
        <v>53587.560889798246</v>
      </c>
      <c r="J324" s="882">
        <v>55485.69485239582</v>
      </c>
      <c r="K324" s="766">
        <v>57483.717475662255</v>
      </c>
      <c r="L324" s="18" t="s">
        <v>944</v>
      </c>
      <c r="M324" s="418"/>
      <c r="N324" s="548"/>
      <c r="P324" s="720"/>
    </row>
    <row r="325" spans="1:16">
      <c r="A325" s="764">
        <v>1082</v>
      </c>
      <c r="B325" s="765" t="s">
        <v>6118</v>
      </c>
      <c r="C325" s="764">
        <f t="shared" si="4"/>
        <v>1082</v>
      </c>
      <c r="D325" s="165" t="s">
        <v>2142</v>
      </c>
      <c r="E325" s="165" t="s">
        <v>8703</v>
      </c>
      <c r="F325" s="163">
        <v>1</v>
      </c>
      <c r="G325" s="766"/>
      <c r="H325" s="766">
        <v>53495.85769070861</v>
      </c>
      <c r="I325" s="766">
        <v>55361.44366275116</v>
      </c>
      <c r="J325" s="882">
        <v>57325.213994552294</v>
      </c>
      <c r="K325" s="766">
        <v>59392.364725472609</v>
      </c>
      <c r="L325" s="18" t="s">
        <v>945</v>
      </c>
      <c r="M325" s="418"/>
      <c r="N325" s="548"/>
      <c r="P325" s="720"/>
    </row>
    <row r="326" spans="1:16">
      <c r="A326" s="764">
        <v>1083</v>
      </c>
      <c r="B326" s="765" t="s">
        <v>6119</v>
      </c>
      <c r="C326" s="764">
        <f t="shared" si="4"/>
        <v>1083</v>
      </c>
      <c r="D326" s="165" t="s">
        <v>2142</v>
      </c>
      <c r="E326" s="165" t="s">
        <v>8704</v>
      </c>
      <c r="F326" s="163">
        <v>1</v>
      </c>
      <c r="G326" s="766"/>
      <c r="H326" s="766">
        <v>46682.738233773074</v>
      </c>
      <c r="I326" s="766">
        <v>48272.934119701938</v>
      </c>
      <c r="J326" s="882">
        <v>0</v>
      </c>
      <c r="K326" s="766">
        <v>0</v>
      </c>
      <c r="L326" s="18" t="s">
        <v>946</v>
      </c>
      <c r="M326" s="418"/>
      <c r="N326" s="548"/>
      <c r="P326" s="720"/>
    </row>
    <row r="327" spans="1:16">
      <c r="A327" s="764">
        <v>1084</v>
      </c>
      <c r="B327" s="765" t="s">
        <v>6120</v>
      </c>
      <c r="C327" s="764">
        <f t="shared" si="4"/>
        <v>1084</v>
      </c>
      <c r="D327" s="165" t="s">
        <v>2142</v>
      </c>
      <c r="E327" s="165" t="s">
        <v>8705</v>
      </c>
      <c r="F327" s="163">
        <v>1</v>
      </c>
      <c r="G327" s="766"/>
      <c r="H327" s="766">
        <v>0</v>
      </c>
      <c r="I327" s="766">
        <v>0</v>
      </c>
      <c r="J327" s="882">
        <v>55351.916351191139</v>
      </c>
      <c r="K327" s="766">
        <v>57252.627549311575</v>
      </c>
      <c r="L327" s="18" t="s">
        <v>4398</v>
      </c>
      <c r="M327" s="418"/>
      <c r="N327" s="548"/>
      <c r="P327" s="720"/>
    </row>
    <row r="328" spans="1:16">
      <c r="A328" s="764">
        <v>1085</v>
      </c>
      <c r="B328" s="765" t="s">
        <v>6121</v>
      </c>
      <c r="C328" s="764">
        <f t="shared" si="4"/>
        <v>1085</v>
      </c>
      <c r="D328" s="165" t="s">
        <v>2142</v>
      </c>
      <c r="E328" s="165" t="s">
        <v>8706</v>
      </c>
      <c r="F328" s="163">
        <v>1</v>
      </c>
      <c r="G328" s="766"/>
      <c r="H328" s="766">
        <v>49651.258324708862</v>
      </c>
      <c r="I328" s="766">
        <v>51347.785960113775</v>
      </c>
      <c r="J328" s="882">
        <v>53133.560767576972</v>
      </c>
      <c r="K328" s="766">
        <v>55013.363103310214</v>
      </c>
      <c r="L328" s="18" t="s">
        <v>2917</v>
      </c>
      <c r="M328" s="418"/>
      <c r="N328" s="548"/>
      <c r="P328" s="720"/>
    </row>
    <row r="329" spans="1:16">
      <c r="A329" s="764">
        <v>1086</v>
      </c>
      <c r="B329" s="765" t="s">
        <v>6122</v>
      </c>
      <c r="C329" s="764">
        <f t="shared" ref="C329:C392" si="5">A329</f>
        <v>1086</v>
      </c>
      <c r="D329" s="165" t="s">
        <v>2142</v>
      </c>
      <c r="E329" s="165" t="s">
        <v>8707</v>
      </c>
      <c r="F329" s="163">
        <v>1</v>
      </c>
      <c r="G329" s="766"/>
      <c r="H329" s="766">
        <v>49849.159664104576</v>
      </c>
      <c r="I329" s="766">
        <v>51552.753913039967</v>
      </c>
      <c r="J329" s="882">
        <v>53346.011017182471</v>
      </c>
      <c r="K329" s="766">
        <v>55233.669764428989</v>
      </c>
      <c r="L329" s="18" t="s">
        <v>947</v>
      </c>
      <c r="M329" s="418"/>
      <c r="N329" s="548"/>
      <c r="P329" s="720"/>
    </row>
    <row r="330" spans="1:16">
      <c r="A330" s="764">
        <v>1087</v>
      </c>
      <c r="B330" s="765" t="s">
        <v>6123</v>
      </c>
      <c r="C330" s="764">
        <f t="shared" si="5"/>
        <v>1087</v>
      </c>
      <c r="D330" s="165" t="s">
        <v>2142</v>
      </c>
      <c r="E330" s="165" t="s">
        <v>8708</v>
      </c>
      <c r="F330" s="163">
        <v>1</v>
      </c>
      <c r="G330" s="766"/>
      <c r="H330" s="766">
        <v>67677.611928098646</v>
      </c>
      <c r="I330" s="766">
        <v>69421.481860950516</v>
      </c>
      <c r="J330" s="882">
        <v>71257.117891747359</v>
      </c>
      <c r="K330" s="766">
        <v>73189.373858899504</v>
      </c>
      <c r="L330" s="18" t="s">
        <v>2918</v>
      </c>
      <c r="M330" s="418"/>
      <c r="N330" s="548"/>
      <c r="P330" s="720"/>
    </row>
    <row r="331" spans="1:16">
      <c r="A331" s="764">
        <v>1088</v>
      </c>
      <c r="B331" s="765" t="s">
        <v>6124</v>
      </c>
      <c r="C331" s="764">
        <f t="shared" si="5"/>
        <v>1088</v>
      </c>
      <c r="D331" s="165" t="s">
        <v>2142</v>
      </c>
      <c r="E331" s="165" t="s">
        <v>8709</v>
      </c>
      <c r="F331" s="163">
        <v>1</v>
      </c>
      <c r="G331" s="766"/>
      <c r="H331" s="766">
        <v>0</v>
      </c>
      <c r="I331" s="766">
        <v>0</v>
      </c>
      <c r="J331" s="882">
        <v>67145.114038586456</v>
      </c>
      <c r="K331" s="766">
        <v>68874.765080095254</v>
      </c>
      <c r="L331" s="18" t="s">
        <v>4399</v>
      </c>
      <c r="M331" s="418"/>
      <c r="N331" s="548"/>
      <c r="P331" s="720"/>
    </row>
    <row r="332" spans="1:16">
      <c r="A332" s="764">
        <v>1089</v>
      </c>
      <c r="B332" s="765" t="s">
        <v>6125</v>
      </c>
      <c r="C332" s="764">
        <f t="shared" si="5"/>
        <v>1089</v>
      </c>
      <c r="D332" s="165" t="s">
        <v>2142</v>
      </c>
      <c r="E332" s="165" t="s">
        <v>8710</v>
      </c>
      <c r="F332" s="163">
        <v>1</v>
      </c>
      <c r="G332" s="766"/>
      <c r="H332" s="766">
        <v>61875.974205935192</v>
      </c>
      <c r="I332" s="766">
        <v>63465.120901461632</v>
      </c>
      <c r="J332" s="882">
        <v>65137.89637759819</v>
      </c>
      <c r="K332" s="766">
        <v>66898.726192895425</v>
      </c>
      <c r="L332" s="18" t="s">
        <v>4400</v>
      </c>
      <c r="M332" s="418"/>
      <c r="N332" s="547"/>
      <c r="P332" s="706"/>
    </row>
    <row r="333" spans="1:16">
      <c r="A333" s="764">
        <v>1090</v>
      </c>
      <c r="B333" s="765" t="s">
        <v>6126</v>
      </c>
      <c r="C333" s="764">
        <f t="shared" si="5"/>
        <v>1090</v>
      </c>
      <c r="D333" s="165" t="s">
        <v>2142</v>
      </c>
      <c r="E333" s="165" t="s">
        <v>8711</v>
      </c>
      <c r="F333" s="163">
        <v>1</v>
      </c>
      <c r="G333" s="766"/>
      <c r="H333" s="766">
        <v>52368.15461800887</v>
      </c>
      <c r="I333" s="766">
        <v>53806.632458882028</v>
      </c>
      <c r="J333" s="882">
        <v>55320.830178955599</v>
      </c>
      <c r="K333" s="766">
        <v>56914.716504929755</v>
      </c>
      <c r="L333" s="18" t="s">
        <v>948</v>
      </c>
      <c r="M333" s="418"/>
      <c r="N333" s="547"/>
      <c r="P333" s="706"/>
    </row>
    <row r="334" spans="1:16">
      <c r="A334" s="764">
        <v>1091</v>
      </c>
      <c r="B334" s="765" t="s">
        <v>6127</v>
      </c>
      <c r="C334" s="764">
        <f t="shared" si="5"/>
        <v>1091</v>
      </c>
      <c r="D334" s="165" t="s">
        <v>2142</v>
      </c>
      <c r="E334" s="165" t="s">
        <v>8712</v>
      </c>
      <c r="F334" s="163">
        <v>1</v>
      </c>
      <c r="G334" s="766"/>
      <c r="H334" s="766">
        <v>68100.797451007194</v>
      </c>
      <c r="I334" s="766">
        <v>70527.680378943027</v>
      </c>
      <c r="J334" s="882">
        <v>73082.261170205849</v>
      </c>
      <c r="K334" s="766">
        <v>75771.315460121885</v>
      </c>
      <c r="L334" s="18" t="s">
        <v>4401</v>
      </c>
      <c r="M334" s="418"/>
      <c r="N334" s="547"/>
      <c r="P334" s="706"/>
    </row>
    <row r="335" spans="1:16">
      <c r="A335" s="764">
        <v>1092</v>
      </c>
      <c r="B335" s="765" t="s">
        <v>6128</v>
      </c>
      <c r="C335" s="764">
        <f t="shared" si="5"/>
        <v>1092</v>
      </c>
      <c r="D335" s="165" t="s">
        <v>2142</v>
      </c>
      <c r="E335" s="165" t="s">
        <v>8713</v>
      </c>
      <c r="F335" s="163">
        <v>1</v>
      </c>
      <c r="G335" s="766"/>
      <c r="H335" s="766">
        <v>0</v>
      </c>
      <c r="I335" s="766">
        <v>93194.577339188443</v>
      </c>
      <c r="J335" s="882">
        <v>96451.995198528253</v>
      </c>
      <c r="K335" s="766">
        <v>99881.131766658349</v>
      </c>
      <c r="L335" s="18" t="s">
        <v>4402</v>
      </c>
      <c r="M335" s="418"/>
      <c r="N335" s="546"/>
      <c r="P335" s="706"/>
    </row>
    <row r="336" spans="1:16">
      <c r="A336" s="764">
        <v>1093</v>
      </c>
      <c r="B336" s="765" t="s">
        <v>6129</v>
      </c>
      <c r="C336" s="764">
        <f t="shared" si="5"/>
        <v>1093</v>
      </c>
      <c r="D336" s="165" t="s">
        <v>2142</v>
      </c>
      <c r="E336" s="165" t="s">
        <v>8714</v>
      </c>
      <c r="F336" s="163">
        <v>1</v>
      </c>
      <c r="G336" s="766"/>
      <c r="H336" s="766">
        <v>67090.406255227179</v>
      </c>
      <c r="I336" s="766">
        <v>69559.688864345779</v>
      </c>
      <c r="J336" s="882">
        <v>72158.91402579518</v>
      </c>
      <c r="K336" s="766">
        <v>74894.940511531386</v>
      </c>
      <c r="L336" s="18" t="s">
        <v>2919</v>
      </c>
      <c r="M336" s="418"/>
      <c r="N336" s="546"/>
      <c r="P336" s="706"/>
    </row>
    <row r="337" spans="1:16">
      <c r="A337" s="764">
        <v>1094</v>
      </c>
      <c r="B337" s="765" t="s">
        <v>6130</v>
      </c>
      <c r="C337" s="764">
        <f t="shared" si="5"/>
        <v>1094</v>
      </c>
      <c r="D337" s="165" t="s">
        <v>2142</v>
      </c>
      <c r="E337" s="165" t="s">
        <v>8715</v>
      </c>
      <c r="F337" s="163">
        <v>1</v>
      </c>
      <c r="G337" s="766"/>
      <c r="H337" s="766">
        <v>0</v>
      </c>
      <c r="I337" s="766">
        <v>83607.356897351376</v>
      </c>
      <c r="J337" s="882">
        <v>86521.503612370128</v>
      </c>
      <c r="K337" s="766">
        <v>89589.037409314871</v>
      </c>
      <c r="L337" s="18" t="s">
        <v>4403</v>
      </c>
      <c r="M337" s="418"/>
      <c r="N337" s="546"/>
      <c r="P337" s="549"/>
    </row>
    <row r="338" spans="1:16">
      <c r="A338" s="764">
        <v>1095</v>
      </c>
      <c r="B338" s="765" t="s">
        <v>6131</v>
      </c>
      <c r="C338" s="764">
        <f t="shared" si="5"/>
        <v>1095</v>
      </c>
      <c r="D338" s="165" t="s">
        <v>2142</v>
      </c>
      <c r="E338" s="165" t="s">
        <v>8716</v>
      </c>
      <c r="F338" s="163">
        <v>1</v>
      </c>
      <c r="G338" s="766"/>
      <c r="H338" s="766">
        <v>0</v>
      </c>
      <c r="I338" s="766">
        <v>93634.831005407526</v>
      </c>
      <c r="J338" s="882">
        <v>96906.75620664224</v>
      </c>
      <c r="K338" s="766">
        <v>100350.89893644584</v>
      </c>
      <c r="L338" s="18" t="s">
        <v>4404</v>
      </c>
      <c r="M338" s="418"/>
      <c r="N338" s="546"/>
      <c r="P338" s="549"/>
    </row>
    <row r="339" spans="1:16">
      <c r="A339" s="764">
        <v>1096</v>
      </c>
      <c r="B339" s="765" t="s">
        <v>6132</v>
      </c>
      <c r="C339" s="764">
        <f t="shared" si="5"/>
        <v>1096</v>
      </c>
      <c r="D339" s="165" t="s">
        <v>2142</v>
      </c>
      <c r="E339" s="165" t="s">
        <v>8717</v>
      </c>
      <c r="F339" s="163">
        <v>1</v>
      </c>
      <c r="G339" s="766"/>
      <c r="H339" s="766">
        <v>0</v>
      </c>
      <c r="I339" s="766">
        <v>74773.733909109942</v>
      </c>
      <c r="J339" s="882">
        <v>0</v>
      </c>
      <c r="K339" s="766">
        <v>0</v>
      </c>
      <c r="L339" s="18" t="s">
        <v>4405</v>
      </c>
      <c r="M339" s="418"/>
      <c r="N339" s="546"/>
      <c r="P339" s="549"/>
    </row>
    <row r="340" spans="1:16">
      <c r="A340" s="764">
        <v>1097</v>
      </c>
      <c r="B340" s="765" t="s">
        <v>6133</v>
      </c>
      <c r="C340" s="764">
        <f t="shared" si="5"/>
        <v>1097</v>
      </c>
      <c r="D340" s="165" t="s">
        <v>2142</v>
      </c>
      <c r="E340" s="165" t="s">
        <v>8718</v>
      </c>
      <c r="F340" s="163">
        <v>1</v>
      </c>
      <c r="G340" s="766"/>
      <c r="H340" s="766">
        <v>65848.161948365407</v>
      </c>
      <c r="I340" s="766">
        <v>0</v>
      </c>
      <c r="J340" s="882">
        <v>0</v>
      </c>
      <c r="K340" s="766">
        <v>0</v>
      </c>
      <c r="L340" s="18" t="s">
        <v>4862</v>
      </c>
      <c r="M340" s="418"/>
      <c r="N340" s="546"/>
      <c r="P340" s="549"/>
    </row>
    <row r="341" spans="1:16">
      <c r="A341" s="764">
        <v>1098</v>
      </c>
      <c r="B341" s="765" t="s">
        <v>6134</v>
      </c>
      <c r="C341" s="764">
        <f t="shared" si="5"/>
        <v>1098</v>
      </c>
      <c r="D341" s="165" t="s">
        <v>2142</v>
      </c>
      <c r="E341" s="165" t="s">
        <v>8719</v>
      </c>
      <c r="F341" s="163">
        <v>1</v>
      </c>
      <c r="G341" s="766"/>
      <c r="H341" s="766">
        <v>0</v>
      </c>
      <c r="I341" s="766">
        <v>72577.089655507079</v>
      </c>
      <c r="J341" s="882">
        <v>77736.756740618075</v>
      </c>
      <c r="K341" s="766">
        <v>80439.237596242005</v>
      </c>
      <c r="L341" s="18" t="s">
        <v>4406</v>
      </c>
      <c r="M341" s="418"/>
      <c r="N341" s="546"/>
      <c r="P341" s="549"/>
    </row>
    <row r="342" spans="1:16">
      <c r="A342" s="764">
        <v>1099</v>
      </c>
      <c r="B342" s="765" t="s">
        <v>6135</v>
      </c>
      <c r="C342" s="764">
        <f t="shared" si="5"/>
        <v>1099</v>
      </c>
      <c r="D342" s="165" t="s">
        <v>2142</v>
      </c>
      <c r="E342" s="165" t="s">
        <v>8720</v>
      </c>
      <c r="F342" s="163">
        <v>1</v>
      </c>
      <c r="G342" s="766"/>
      <c r="H342" s="766">
        <v>0</v>
      </c>
      <c r="I342" s="766">
        <v>0</v>
      </c>
      <c r="J342" s="882">
        <v>0</v>
      </c>
      <c r="K342" s="766">
        <v>82816.224451774877</v>
      </c>
      <c r="L342" s="18" t="s">
        <v>5282</v>
      </c>
      <c r="M342" s="418"/>
      <c r="N342" s="546"/>
      <c r="P342" s="549"/>
    </row>
    <row r="343" spans="1:16">
      <c r="A343" s="764">
        <v>1100</v>
      </c>
      <c r="B343" s="765" t="s">
        <v>6136</v>
      </c>
      <c r="C343" s="764">
        <f t="shared" si="5"/>
        <v>1100</v>
      </c>
      <c r="D343" s="165" t="s">
        <v>2142</v>
      </c>
      <c r="E343" s="165" t="s">
        <v>8721</v>
      </c>
      <c r="F343" s="163">
        <v>1</v>
      </c>
      <c r="G343" s="766"/>
      <c r="H343" s="766">
        <v>72784.950262953978</v>
      </c>
      <c r="I343" s="766">
        <v>75432.68564787427</v>
      </c>
      <c r="J343" s="882">
        <v>78219.841160919124</v>
      </c>
      <c r="K343" s="766">
        <v>81153.649688878548</v>
      </c>
      <c r="L343" s="18" t="s">
        <v>2920</v>
      </c>
      <c r="M343" s="418"/>
      <c r="N343" s="546"/>
      <c r="P343" s="549"/>
    </row>
    <row r="344" spans="1:16">
      <c r="A344" s="764">
        <v>1101</v>
      </c>
      <c r="B344" s="765" t="s">
        <v>6137</v>
      </c>
      <c r="C344" s="764">
        <f t="shared" si="5"/>
        <v>1101</v>
      </c>
      <c r="D344" s="165" t="s">
        <v>2142</v>
      </c>
      <c r="E344" s="165" t="s">
        <v>8722</v>
      </c>
      <c r="F344" s="163">
        <v>1</v>
      </c>
      <c r="G344" s="766"/>
      <c r="H344" s="766">
        <v>0</v>
      </c>
      <c r="I344" s="766">
        <v>0</v>
      </c>
      <c r="J344" s="882">
        <v>0</v>
      </c>
      <c r="K344" s="766">
        <v>91480.995738574406</v>
      </c>
      <c r="L344" s="18" t="s">
        <v>4863</v>
      </c>
      <c r="M344" s="418"/>
      <c r="N344" s="539"/>
      <c r="P344" s="549"/>
    </row>
    <row r="345" spans="1:16">
      <c r="A345" s="764">
        <v>1102</v>
      </c>
      <c r="B345" s="765" t="s">
        <v>6138</v>
      </c>
      <c r="C345" s="764">
        <f t="shared" si="5"/>
        <v>1102</v>
      </c>
      <c r="D345" s="165" t="s">
        <v>2142</v>
      </c>
      <c r="E345" s="165" t="s">
        <v>8723</v>
      </c>
      <c r="F345" s="163">
        <v>1</v>
      </c>
      <c r="G345" s="766"/>
      <c r="H345" s="766">
        <v>0</v>
      </c>
      <c r="I345" s="766">
        <v>0</v>
      </c>
      <c r="J345" s="882">
        <v>0</v>
      </c>
      <c r="K345" s="766">
        <v>41747.307479379073</v>
      </c>
      <c r="L345" s="18" t="s">
        <v>5283</v>
      </c>
      <c r="M345" s="418"/>
      <c r="N345" s="539"/>
      <c r="P345" s="549"/>
    </row>
    <row r="346" spans="1:16">
      <c r="A346" s="764">
        <v>1103</v>
      </c>
      <c r="B346" s="765" t="s">
        <v>6139</v>
      </c>
      <c r="C346" s="764">
        <f t="shared" si="5"/>
        <v>1103</v>
      </c>
      <c r="D346" s="165" t="s">
        <v>2142</v>
      </c>
      <c r="E346" s="165" t="s">
        <v>8724</v>
      </c>
      <c r="F346" s="163">
        <v>1</v>
      </c>
      <c r="G346" s="766"/>
      <c r="H346" s="766">
        <v>0</v>
      </c>
      <c r="I346" s="766">
        <v>0</v>
      </c>
      <c r="J346" s="882">
        <v>0</v>
      </c>
      <c r="K346" s="766">
        <v>47390.883720467646</v>
      </c>
      <c r="L346" s="18" t="s">
        <v>5284</v>
      </c>
      <c r="M346" s="418"/>
      <c r="N346" s="539"/>
      <c r="P346" s="549"/>
    </row>
    <row r="347" spans="1:16">
      <c r="A347" s="764">
        <v>1104</v>
      </c>
      <c r="B347" s="765" t="s">
        <v>6140</v>
      </c>
      <c r="C347" s="764">
        <f t="shared" si="5"/>
        <v>1104</v>
      </c>
      <c r="D347" s="165" t="s">
        <v>2142</v>
      </c>
      <c r="E347" s="165" t="s">
        <v>8725</v>
      </c>
      <c r="F347" s="163">
        <v>1</v>
      </c>
      <c r="G347" s="766"/>
      <c r="H347" s="766">
        <v>0</v>
      </c>
      <c r="I347" s="766">
        <v>0</v>
      </c>
      <c r="J347" s="882">
        <v>0</v>
      </c>
      <c r="K347" s="766">
        <v>44569.095599923356</v>
      </c>
      <c r="L347" s="18" t="s">
        <v>5285</v>
      </c>
      <c r="M347" s="418"/>
      <c r="N347" s="539"/>
      <c r="P347" s="549"/>
    </row>
    <row r="348" spans="1:16">
      <c r="A348" s="764">
        <v>1105</v>
      </c>
      <c r="B348" s="765" t="s">
        <v>6141</v>
      </c>
      <c r="C348" s="764">
        <f t="shared" si="5"/>
        <v>1105</v>
      </c>
      <c r="D348" s="165" t="s">
        <v>2142</v>
      </c>
      <c r="E348" s="165" t="s">
        <v>8726</v>
      </c>
      <c r="F348" s="163">
        <v>1</v>
      </c>
      <c r="G348" s="766"/>
      <c r="H348" s="766">
        <v>34597.700222845386</v>
      </c>
      <c r="I348" s="766">
        <v>35415.710947032043</v>
      </c>
      <c r="J348" s="882">
        <v>36276.774867228523</v>
      </c>
      <c r="K348" s="766">
        <v>37183.154963514186</v>
      </c>
      <c r="L348" s="18" t="s">
        <v>2921</v>
      </c>
      <c r="M348" s="418"/>
      <c r="N348" s="539"/>
      <c r="P348" s="549"/>
    </row>
    <row r="349" spans="1:16">
      <c r="A349" s="764">
        <v>1106</v>
      </c>
      <c r="B349" s="765" t="s">
        <v>6142</v>
      </c>
      <c r="C349" s="764">
        <f t="shared" si="5"/>
        <v>1106</v>
      </c>
      <c r="D349" s="165" t="s">
        <v>2142</v>
      </c>
      <c r="E349" s="165" t="s">
        <v>8727</v>
      </c>
      <c r="F349" s="163">
        <v>1</v>
      </c>
      <c r="G349" s="766"/>
      <c r="H349" s="766">
        <v>0</v>
      </c>
      <c r="I349" s="766">
        <v>37161.484905067889</v>
      </c>
      <c r="J349" s="882">
        <v>38410.612767364655</v>
      </c>
      <c r="K349" s="766">
        <v>39725.501703809619</v>
      </c>
      <c r="L349" s="18" t="s">
        <v>3761</v>
      </c>
      <c r="M349" s="418"/>
      <c r="N349" s="539"/>
      <c r="P349" s="549"/>
    </row>
    <row r="350" spans="1:16">
      <c r="A350" s="764">
        <v>1107</v>
      </c>
      <c r="B350" s="765" t="s">
        <v>6143</v>
      </c>
      <c r="C350" s="764">
        <f t="shared" si="5"/>
        <v>1107</v>
      </c>
      <c r="D350" s="165" t="s">
        <v>2142</v>
      </c>
      <c r="E350" s="165" t="s">
        <v>8728</v>
      </c>
      <c r="F350" s="163">
        <v>1</v>
      </c>
      <c r="G350" s="766"/>
      <c r="H350" s="766">
        <v>0</v>
      </c>
      <c r="I350" s="766">
        <v>37876.128630663545</v>
      </c>
      <c r="J350" s="882">
        <v>39150.862574929524</v>
      </c>
      <c r="K350" s="766">
        <v>40492.687779420026</v>
      </c>
      <c r="L350" s="18" t="s">
        <v>3762</v>
      </c>
      <c r="M350" s="418"/>
      <c r="N350" s="539"/>
      <c r="P350" s="549"/>
    </row>
    <row r="351" spans="1:16">
      <c r="A351" s="764">
        <v>1108</v>
      </c>
      <c r="B351" s="765" t="s">
        <v>6144</v>
      </c>
      <c r="C351" s="764">
        <f t="shared" si="5"/>
        <v>1108</v>
      </c>
      <c r="D351" s="165" t="s">
        <v>2142</v>
      </c>
      <c r="E351" s="165" t="s">
        <v>8729</v>
      </c>
      <c r="F351" s="163">
        <v>1</v>
      </c>
      <c r="G351" s="766"/>
      <c r="H351" s="766">
        <v>0</v>
      </c>
      <c r="I351" s="766">
        <v>0</v>
      </c>
      <c r="J351" s="882">
        <v>42411.36765848213</v>
      </c>
      <c r="K351" s="766">
        <v>43848.550577319009</v>
      </c>
      <c r="L351" s="18" t="s">
        <v>4407</v>
      </c>
      <c r="M351" s="418"/>
      <c r="N351" s="539"/>
      <c r="P351" s="549"/>
    </row>
    <row r="352" spans="1:16">
      <c r="A352" s="764">
        <v>1109</v>
      </c>
      <c r="B352" s="765" t="s">
        <v>6145</v>
      </c>
      <c r="C352" s="764">
        <f t="shared" si="5"/>
        <v>1109</v>
      </c>
      <c r="D352" s="165" t="s">
        <v>2142</v>
      </c>
      <c r="E352" s="165" t="s">
        <v>8730</v>
      </c>
      <c r="F352" s="163">
        <v>1</v>
      </c>
      <c r="G352" s="766"/>
      <c r="H352" s="766">
        <v>0</v>
      </c>
      <c r="I352" s="766">
        <v>0</v>
      </c>
      <c r="J352" s="882">
        <v>41311.915772950349</v>
      </c>
      <c r="K352" s="766">
        <v>42709.733497591056</v>
      </c>
      <c r="L352" s="18" t="s">
        <v>4408</v>
      </c>
      <c r="M352" s="418"/>
      <c r="N352" s="539"/>
      <c r="P352" s="549"/>
    </row>
    <row r="353" spans="1:24">
      <c r="A353" s="764">
        <v>1110</v>
      </c>
      <c r="B353" s="765" t="s">
        <v>6146</v>
      </c>
      <c r="C353" s="764">
        <f t="shared" si="5"/>
        <v>1110</v>
      </c>
      <c r="D353" s="165" t="s">
        <v>2142</v>
      </c>
      <c r="E353" s="165" t="s">
        <v>8731</v>
      </c>
      <c r="F353" s="163">
        <v>1</v>
      </c>
      <c r="G353" s="766"/>
      <c r="H353" s="766">
        <v>0</v>
      </c>
      <c r="I353" s="766">
        <v>37198.554909237871</v>
      </c>
      <c r="J353" s="882">
        <v>38132.053050141199</v>
      </c>
      <c r="K353" s="766">
        <v>39114.676716933973</v>
      </c>
      <c r="L353" s="18" t="s">
        <v>3763</v>
      </c>
      <c r="M353" s="418"/>
      <c r="N353" s="539"/>
      <c r="P353" s="549"/>
    </row>
    <row r="354" spans="1:24">
      <c r="A354" s="764">
        <v>1111</v>
      </c>
      <c r="B354" s="765" t="s">
        <v>6147</v>
      </c>
      <c r="C354" s="764">
        <f t="shared" si="5"/>
        <v>1111</v>
      </c>
      <c r="D354" s="165" t="s">
        <v>2142</v>
      </c>
      <c r="E354" s="165" t="s">
        <v>8732</v>
      </c>
      <c r="F354" s="163">
        <v>1</v>
      </c>
      <c r="G354" s="766"/>
      <c r="H354" s="766">
        <v>0</v>
      </c>
      <c r="I354" s="766">
        <v>53612.538742564946</v>
      </c>
      <c r="J354" s="882">
        <v>54911.376159113635</v>
      </c>
      <c r="K354" s="766">
        <v>56278.574432226327</v>
      </c>
      <c r="L354" s="18" t="s">
        <v>3764</v>
      </c>
      <c r="M354" s="418"/>
      <c r="N354" s="539"/>
      <c r="P354" s="549"/>
    </row>
    <row r="355" spans="1:24">
      <c r="A355" s="764">
        <v>1112</v>
      </c>
      <c r="B355" s="765" t="s">
        <v>6148</v>
      </c>
      <c r="C355" s="764">
        <f t="shared" si="5"/>
        <v>1112</v>
      </c>
      <c r="D355" s="165" t="s">
        <v>2142</v>
      </c>
      <c r="E355" s="165" t="s">
        <v>8733</v>
      </c>
      <c r="F355" s="163">
        <v>1</v>
      </c>
      <c r="G355" s="766"/>
      <c r="H355" s="766">
        <v>46521.892125260245</v>
      </c>
      <c r="I355" s="766">
        <v>0</v>
      </c>
      <c r="J355" s="882">
        <v>0</v>
      </c>
      <c r="K355" s="766">
        <v>0</v>
      </c>
      <c r="L355" s="18" t="s">
        <v>2922</v>
      </c>
      <c r="M355" s="418"/>
      <c r="N355" s="539"/>
      <c r="P355" s="549"/>
    </row>
    <row r="356" spans="1:24">
      <c r="A356" s="764">
        <v>1113</v>
      </c>
      <c r="B356" s="765" t="s">
        <v>6149</v>
      </c>
      <c r="C356" s="764">
        <f t="shared" si="5"/>
        <v>1113</v>
      </c>
      <c r="D356" s="165" t="s">
        <v>2142</v>
      </c>
      <c r="E356" s="165" t="s">
        <v>8734</v>
      </c>
      <c r="F356" s="163">
        <v>1</v>
      </c>
      <c r="G356" s="766"/>
      <c r="H356" s="766">
        <v>0</v>
      </c>
      <c r="I356" s="766">
        <v>36842.461575439193</v>
      </c>
      <c r="J356" s="882">
        <v>37811.790234265725</v>
      </c>
      <c r="K356" s="766">
        <v>38832.130235714503</v>
      </c>
      <c r="L356" s="18" t="s">
        <v>949</v>
      </c>
      <c r="M356" s="418"/>
      <c r="N356" s="539"/>
      <c r="P356" s="549"/>
      <c r="T356" s="419"/>
      <c r="U356" s="416"/>
      <c r="V356" s="416"/>
      <c r="W356" s="416"/>
      <c r="X356" s="418"/>
    </row>
    <row r="357" spans="1:24">
      <c r="A357" s="764">
        <v>1114</v>
      </c>
      <c r="B357" s="765" t="s">
        <v>6150</v>
      </c>
      <c r="C357" s="764">
        <f t="shared" si="5"/>
        <v>1114</v>
      </c>
      <c r="D357" s="165" t="s">
        <v>2142</v>
      </c>
      <c r="E357" s="165" t="s">
        <v>8735</v>
      </c>
      <c r="F357" s="163">
        <v>1</v>
      </c>
      <c r="G357" s="766"/>
      <c r="H357" s="766">
        <v>44824.487342234286</v>
      </c>
      <c r="I357" s="766">
        <v>0</v>
      </c>
      <c r="J357" s="882">
        <v>0</v>
      </c>
      <c r="K357" s="766">
        <v>0</v>
      </c>
      <c r="L357" s="18" t="s">
        <v>2923</v>
      </c>
      <c r="M357" s="418"/>
      <c r="N357" s="539"/>
      <c r="P357" s="549"/>
      <c r="T357" s="419"/>
      <c r="U357" s="416"/>
      <c r="V357" s="416"/>
      <c r="W357" s="416"/>
      <c r="X357" s="418"/>
    </row>
    <row r="358" spans="1:24">
      <c r="A358" s="764">
        <v>1115</v>
      </c>
      <c r="B358" s="765" t="s">
        <v>6151</v>
      </c>
      <c r="C358" s="764">
        <f t="shared" si="5"/>
        <v>1115</v>
      </c>
      <c r="D358" s="165" t="s">
        <v>2142</v>
      </c>
      <c r="E358" s="165" t="s">
        <v>8736</v>
      </c>
      <c r="F358" s="163">
        <v>1</v>
      </c>
      <c r="G358" s="766"/>
      <c r="H358" s="766">
        <v>0</v>
      </c>
      <c r="I358" s="766">
        <v>48931.598160632471</v>
      </c>
      <c r="J358" s="882">
        <v>50114.042968432746</v>
      </c>
      <c r="K358" s="766">
        <v>51358.719728415388</v>
      </c>
      <c r="L358" s="18" t="s">
        <v>3765</v>
      </c>
      <c r="M358" s="418"/>
      <c r="N358" s="539"/>
      <c r="P358" s="549"/>
      <c r="T358" s="419"/>
      <c r="U358" s="416"/>
      <c r="V358" s="416"/>
      <c r="W358" s="416"/>
      <c r="X358" s="418"/>
    </row>
    <row r="359" spans="1:24">
      <c r="A359" s="764">
        <v>1116</v>
      </c>
      <c r="B359" s="765" t="s">
        <v>6152</v>
      </c>
      <c r="C359" s="764">
        <f t="shared" si="5"/>
        <v>1116</v>
      </c>
      <c r="D359" s="165" t="s">
        <v>2142</v>
      </c>
      <c r="E359" s="165" t="s">
        <v>8737</v>
      </c>
      <c r="F359" s="163">
        <v>1</v>
      </c>
      <c r="G359" s="766"/>
      <c r="H359" s="766">
        <v>0</v>
      </c>
      <c r="I359" s="766">
        <v>50768.572240052948</v>
      </c>
      <c r="J359" s="882">
        <v>51997.464713982095</v>
      </c>
      <c r="K359" s="766">
        <v>53291.021843678907</v>
      </c>
      <c r="L359" s="18" t="s">
        <v>3766</v>
      </c>
      <c r="M359" s="418"/>
      <c r="N359" s="539"/>
      <c r="P359" s="549"/>
      <c r="T359" s="419"/>
      <c r="U359" s="416"/>
      <c r="V359" s="416"/>
      <c r="W359" s="416"/>
      <c r="X359" s="418"/>
    </row>
    <row r="360" spans="1:24">
      <c r="A360" s="764">
        <v>1117</v>
      </c>
      <c r="B360" s="765" t="s">
        <v>6153</v>
      </c>
      <c r="C360" s="764">
        <f t="shared" si="5"/>
        <v>1117</v>
      </c>
      <c r="D360" s="165" t="s">
        <v>2142</v>
      </c>
      <c r="E360" s="165" t="s">
        <v>8738</v>
      </c>
      <c r="F360" s="163">
        <v>1</v>
      </c>
      <c r="G360" s="766"/>
      <c r="H360" s="766">
        <v>0</v>
      </c>
      <c r="I360" s="766">
        <v>0</v>
      </c>
      <c r="J360" s="882">
        <v>0</v>
      </c>
      <c r="K360" s="766">
        <v>50680.540161348363</v>
      </c>
      <c r="L360" s="18" t="s">
        <v>5286</v>
      </c>
      <c r="M360" s="418"/>
      <c r="N360" s="539"/>
      <c r="P360" s="549"/>
      <c r="T360" s="419"/>
      <c r="U360" s="416"/>
      <c r="V360" s="416"/>
      <c r="W360" s="416"/>
      <c r="X360" s="418"/>
    </row>
    <row r="361" spans="1:24">
      <c r="A361" s="764">
        <v>1118</v>
      </c>
      <c r="B361" s="765" t="s">
        <v>6154</v>
      </c>
      <c r="C361" s="764">
        <f t="shared" si="5"/>
        <v>1118</v>
      </c>
      <c r="D361" s="165" t="s">
        <v>2142</v>
      </c>
      <c r="E361" s="165" t="s">
        <v>8739</v>
      </c>
      <c r="F361" s="163">
        <v>1</v>
      </c>
      <c r="G361" s="766"/>
      <c r="H361" s="766">
        <v>44287.234482069085</v>
      </c>
      <c r="I361" s="766">
        <v>45377.594858806719</v>
      </c>
      <c r="J361" s="882">
        <v>46525.34063872345</v>
      </c>
      <c r="K361" s="766">
        <v>47733.507986759105</v>
      </c>
      <c r="L361" s="18" t="s">
        <v>2924</v>
      </c>
      <c r="M361" s="418"/>
      <c r="N361" s="539"/>
      <c r="P361" s="549"/>
      <c r="T361" s="419"/>
      <c r="U361" s="416"/>
      <c r="V361" s="416"/>
      <c r="W361" s="416"/>
      <c r="X361" s="418"/>
    </row>
    <row r="362" spans="1:24">
      <c r="A362" s="764">
        <v>1119</v>
      </c>
      <c r="B362" s="765" t="s">
        <v>6155</v>
      </c>
      <c r="C362" s="764">
        <f t="shared" si="5"/>
        <v>1119</v>
      </c>
      <c r="D362" s="165" t="s">
        <v>2142</v>
      </c>
      <c r="E362" s="165" t="s">
        <v>8740</v>
      </c>
      <c r="F362" s="163">
        <v>1</v>
      </c>
      <c r="G362" s="766"/>
      <c r="H362" s="766">
        <v>0</v>
      </c>
      <c r="I362" s="766">
        <v>48829.435512086187</v>
      </c>
      <c r="J362" s="882">
        <v>50006.336018692011</v>
      </c>
      <c r="K362" s="766">
        <v>51245.185604970313</v>
      </c>
      <c r="L362" s="18" t="s">
        <v>3767</v>
      </c>
      <c r="M362" s="418"/>
      <c r="N362" s="539"/>
      <c r="P362" s="549"/>
      <c r="T362" s="419"/>
      <c r="U362" s="416"/>
      <c r="V362" s="416"/>
      <c r="W362" s="416"/>
      <c r="X362" s="418"/>
    </row>
    <row r="363" spans="1:24">
      <c r="A363" s="764">
        <v>1120</v>
      </c>
      <c r="B363" s="765" t="s">
        <v>6156</v>
      </c>
      <c r="C363" s="764">
        <f t="shared" si="5"/>
        <v>1120</v>
      </c>
      <c r="D363" s="165" t="s">
        <v>2142</v>
      </c>
      <c r="E363" s="165" t="s">
        <v>8741</v>
      </c>
      <c r="F363" s="163">
        <v>1</v>
      </c>
      <c r="G363" s="766"/>
      <c r="H363" s="766">
        <v>0</v>
      </c>
      <c r="I363" s="766">
        <v>0</v>
      </c>
      <c r="J363" s="882">
        <v>0</v>
      </c>
      <c r="K363" s="766">
        <v>56293.814370026783</v>
      </c>
      <c r="L363" s="18" t="s">
        <v>5287</v>
      </c>
      <c r="M363" s="418"/>
      <c r="N363" s="536"/>
      <c r="P363" s="549"/>
      <c r="T363" s="419"/>
      <c r="U363" s="416"/>
      <c r="V363" s="416"/>
      <c r="W363" s="416"/>
      <c r="X363" s="418"/>
    </row>
    <row r="364" spans="1:24">
      <c r="A364" s="764">
        <v>1121</v>
      </c>
      <c r="B364" s="765" t="s">
        <v>6157</v>
      </c>
      <c r="C364" s="764">
        <f t="shared" si="5"/>
        <v>1121</v>
      </c>
      <c r="D364" s="165" t="s">
        <v>2142</v>
      </c>
      <c r="E364" s="165" t="s">
        <v>8742</v>
      </c>
      <c r="F364" s="163">
        <v>1</v>
      </c>
      <c r="G364" s="766"/>
      <c r="H364" s="766">
        <v>0</v>
      </c>
      <c r="I364" s="766">
        <v>0</v>
      </c>
      <c r="J364" s="882">
        <v>0</v>
      </c>
      <c r="K364" s="766">
        <v>52407.907663560371</v>
      </c>
      <c r="L364" s="18" t="s">
        <v>5288</v>
      </c>
      <c r="M364" s="418"/>
      <c r="N364" s="536"/>
      <c r="P364" s="549"/>
      <c r="T364" s="419"/>
      <c r="U364" s="416"/>
      <c r="V364" s="416"/>
      <c r="W364" s="416"/>
      <c r="X364" s="418"/>
    </row>
    <row r="365" spans="1:24">
      <c r="A365" s="764">
        <v>1122</v>
      </c>
      <c r="B365" s="765" t="s">
        <v>6158</v>
      </c>
      <c r="C365" s="764">
        <f t="shared" si="5"/>
        <v>1122</v>
      </c>
      <c r="D365" s="165" t="s">
        <v>2142</v>
      </c>
      <c r="E365" s="165" t="s">
        <v>8743</v>
      </c>
      <c r="F365" s="163">
        <v>1</v>
      </c>
      <c r="G365" s="766"/>
      <c r="H365" s="766">
        <v>88031.905500708119</v>
      </c>
      <c r="I365" s="766">
        <v>0</v>
      </c>
      <c r="J365" s="882">
        <v>0</v>
      </c>
      <c r="K365" s="766">
        <v>0</v>
      </c>
      <c r="L365" s="18" t="s">
        <v>2925</v>
      </c>
      <c r="M365" s="418"/>
      <c r="N365" s="535"/>
      <c r="P365" s="549"/>
      <c r="T365" s="419"/>
      <c r="U365" s="416"/>
      <c r="V365" s="416"/>
      <c r="W365" s="416"/>
      <c r="X365" s="418"/>
    </row>
    <row r="366" spans="1:24">
      <c r="A366" s="764">
        <v>1123</v>
      </c>
      <c r="B366" s="765" t="s">
        <v>6159</v>
      </c>
      <c r="C366" s="764">
        <f t="shared" si="5"/>
        <v>1123</v>
      </c>
      <c r="D366" s="165" t="s">
        <v>2142</v>
      </c>
      <c r="E366" s="165" t="s">
        <v>8744</v>
      </c>
      <c r="F366" s="163">
        <v>1</v>
      </c>
      <c r="G366" s="766"/>
      <c r="H366" s="766">
        <v>0</v>
      </c>
      <c r="I366" s="766">
        <v>97048.629109983711</v>
      </c>
      <c r="J366" s="882">
        <v>100442.8482936103</v>
      </c>
      <c r="K366" s="766">
        <v>0</v>
      </c>
      <c r="L366" s="18" t="s">
        <v>5289</v>
      </c>
      <c r="M366" s="418"/>
      <c r="N366" s="535"/>
      <c r="P366" s="549"/>
      <c r="T366" s="419"/>
      <c r="U366" s="416"/>
      <c r="V366" s="416"/>
      <c r="W366" s="416"/>
      <c r="X366" s="418"/>
    </row>
    <row r="367" spans="1:24">
      <c r="A367" s="764">
        <v>1124</v>
      </c>
      <c r="B367" s="765" t="s">
        <v>6160</v>
      </c>
      <c r="C367" s="764">
        <f t="shared" si="5"/>
        <v>1124</v>
      </c>
      <c r="D367" s="165" t="s">
        <v>2142</v>
      </c>
      <c r="E367" s="165" t="s">
        <v>8745</v>
      </c>
      <c r="F367" s="163">
        <v>1</v>
      </c>
      <c r="G367" s="766"/>
      <c r="H367" s="766">
        <v>0</v>
      </c>
      <c r="I367" s="766">
        <v>0</v>
      </c>
      <c r="J367" s="882">
        <v>112177.08705490091</v>
      </c>
      <c r="K367" s="766">
        <v>116113.1492230546</v>
      </c>
      <c r="L367" s="18" t="s">
        <v>4409</v>
      </c>
      <c r="M367" s="418"/>
      <c r="N367" s="535"/>
      <c r="P367" s="549"/>
      <c r="T367" s="419"/>
      <c r="U367" s="416"/>
      <c r="V367" s="416"/>
      <c r="W367" s="416"/>
      <c r="X367" s="418"/>
    </row>
    <row r="368" spans="1:24">
      <c r="A368" s="764">
        <v>1125</v>
      </c>
      <c r="B368" s="765" t="s">
        <v>6161</v>
      </c>
      <c r="C368" s="764">
        <f t="shared" si="5"/>
        <v>1125</v>
      </c>
      <c r="D368" s="165" t="s">
        <v>2142</v>
      </c>
      <c r="E368" s="165" t="s">
        <v>8746</v>
      </c>
      <c r="F368" s="163">
        <v>1</v>
      </c>
      <c r="G368" s="766"/>
      <c r="H368" s="766">
        <v>0</v>
      </c>
      <c r="I368" s="766">
        <v>75822.293933399633</v>
      </c>
      <c r="J368" s="882">
        <v>0</v>
      </c>
      <c r="K368" s="766">
        <v>0</v>
      </c>
      <c r="L368" s="18" t="s">
        <v>3768</v>
      </c>
      <c r="M368" s="418"/>
      <c r="N368" s="535"/>
      <c r="P368" s="549"/>
      <c r="T368" s="419"/>
      <c r="U368" s="416"/>
      <c r="V368" s="416"/>
      <c r="W368" s="416"/>
      <c r="X368" s="418"/>
    </row>
    <row r="369" spans="1:24">
      <c r="A369" s="764">
        <v>1126</v>
      </c>
      <c r="B369" s="765" t="s">
        <v>6162</v>
      </c>
      <c r="C369" s="764">
        <f t="shared" si="5"/>
        <v>1126</v>
      </c>
      <c r="D369" s="165" t="s">
        <v>2142</v>
      </c>
      <c r="E369" s="165" t="s">
        <v>8747</v>
      </c>
      <c r="F369" s="163">
        <v>1</v>
      </c>
      <c r="G369" s="766"/>
      <c r="H369" s="766">
        <v>0</v>
      </c>
      <c r="I369" s="766">
        <v>0</v>
      </c>
      <c r="J369" s="882">
        <v>120243.56074021968</v>
      </c>
      <c r="K369" s="766">
        <v>0</v>
      </c>
      <c r="L369" s="18" t="s">
        <v>4410</v>
      </c>
      <c r="M369" s="418"/>
      <c r="N369" s="529"/>
      <c r="P369" s="549"/>
      <c r="T369" s="419"/>
      <c r="U369" s="416"/>
      <c r="V369" s="416"/>
      <c r="W369" s="416"/>
      <c r="X369" s="418"/>
    </row>
    <row r="370" spans="1:24">
      <c r="A370" s="764">
        <v>1127</v>
      </c>
      <c r="B370" s="765" t="s">
        <v>6163</v>
      </c>
      <c r="C370" s="764">
        <f t="shared" si="5"/>
        <v>1127</v>
      </c>
      <c r="D370" s="165" t="s">
        <v>2142</v>
      </c>
      <c r="E370" s="165" t="s">
        <v>8748</v>
      </c>
      <c r="F370" s="163">
        <v>1</v>
      </c>
      <c r="G370" s="766"/>
      <c r="H370" s="766">
        <v>0</v>
      </c>
      <c r="I370" s="766">
        <v>27092.941679916781</v>
      </c>
      <c r="J370" s="882">
        <v>0</v>
      </c>
      <c r="K370" s="766">
        <v>0</v>
      </c>
      <c r="L370" s="18" t="s">
        <v>4411</v>
      </c>
      <c r="M370" s="418"/>
      <c r="N370" s="529"/>
      <c r="P370" s="549"/>
      <c r="T370" s="419"/>
      <c r="U370" s="416"/>
      <c r="V370" s="416"/>
      <c r="W370" s="416"/>
      <c r="X370" s="418"/>
    </row>
    <row r="371" spans="1:24">
      <c r="A371" s="764">
        <v>1128</v>
      </c>
      <c r="B371" s="765" t="s">
        <v>6164</v>
      </c>
      <c r="C371" s="764">
        <f t="shared" si="5"/>
        <v>1128</v>
      </c>
      <c r="D371" s="165" t="s">
        <v>2142</v>
      </c>
      <c r="E371" s="165" t="s">
        <v>8749</v>
      </c>
      <c r="F371" s="163">
        <v>1</v>
      </c>
      <c r="G371" s="766"/>
      <c r="H371" s="766">
        <v>0</v>
      </c>
      <c r="I371" s="766">
        <v>25818.837869049257</v>
      </c>
      <c r="J371" s="882">
        <v>0</v>
      </c>
      <c r="K371" s="766">
        <v>0</v>
      </c>
      <c r="L371" s="18" t="s">
        <v>4412</v>
      </c>
      <c r="M371" s="418"/>
      <c r="N371" s="529"/>
      <c r="P371" s="549"/>
      <c r="T371" s="419"/>
      <c r="U371" s="416"/>
      <c r="V371" s="416"/>
      <c r="W371" s="416"/>
      <c r="X371" s="418"/>
    </row>
    <row r="372" spans="1:24">
      <c r="A372" s="764">
        <v>1129</v>
      </c>
      <c r="B372" s="765" t="s">
        <v>6167</v>
      </c>
      <c r="C372" s="764">
        <f t="shared" si="5"/>
        <v>1129</v>
      </c>
      <c r="D372" s="165" t="s">
        <v>2142</v>
      </c>
      <c r="E372" s="165" t="s">
        <v>8752</v>
      </c>
      <c r="F372" s="163">
        <v>1</v>
      </c>
      <c r="G372" s="766"/>
      <c r="H372" s="766">
        <v>0</v>
      </c>
      <c r="I372" s="766">
        <v>27911.254533758824</v>
      </c>
      <c r="J372" s="882">
        <v>28779.355201379942</v>
      </c>
      <c r="K372" s="766">
        <v>29693.174938840843</v>
      </c>
      <c r="L372" s="18" t="s">
        <v>3769</v>
      </c>
      <c r="M372" s="418"/>
      <c r="N372" s="529"/>
      <c r="P372" s="549"/>
      <c r="T372" s="419"/>
      <c r="U372" s="416"/>
      <c r="V372" s="416"/>
      <c r="W372" s="416"/>
      <c r="X372" s="418"/>
    </row>
    <row r="373" spans="1:24">
      <c r="A373" s="764">
        <v>1130</v>
      </c>
      <c r="B373" s="765" t="s">
        <v>6168</v>
      </c>
      <c r="C373" s="764">
        <f t="shared" si="5"/>
        <v>1130</v>
      </c>
      <c r="D373" s="165" t="s">
        <v>2142</v>
      </c>
      <c r="E373" s="165" t="s">
        <v>8753</v>
      </c>
      <c r="F373" s="163">
        <v>1</v>
      </c>
      <c r="G373" s="766"/>
      <c r="H373" s="766">
        <v>25121.271248353511</v>
      </c>
      <c r="I373" s="766">
        <v>25909.84095418948</v>
      </c>
      <c r="J373" s="882">
        <v>26739.917284855404</v>
      </c>
      <c r="K373" s="766">
        <v>27613.690711756401</v>
      </c>
      <c r="L373" s="18" t="s">
        <v>950</v>
      </c>
      <c r="M373" s="418"/>
      <c r="N373" s="529"/>
      <c r="P373" s="549"/>
      <c r="T373" s="419"/>
      <c r="U373" s="416"/>
      <c r="V373" s="416"/>
      <c r="W373" s="416"/>
      <c r="X373" s="418"/>
    </row>
    <row r="374" spans="1:24">
      <c r="A374" s="764">
        <v>1131</v>
      </c>
      <c r="B374" s="765" t="s">
        <v>6169</v>
      </c>
      <c r="C374" s="764">
        <f t="shared" si="5"/>
        <v>1131</v>
      </c>
      <c r="D374" s="165" t="s">
        <v>2142</v>
      </c>
      <c r="E374" s="165" t="s">
        <v>8754</v>
      </c>
      <c r="F374" s="163">
        <v>1</v>
      </c>
      <c r="G374" s="766"/>
      <c r="H374" s="766">
        <v>0</v>
      </c>
      <c r="I374" s="766">
        <v>24640.291843996787</v>
      </c>
      <c r="J374" s="882">
        <v>25423.272573701161</v>
      </c>
      <c r="K374" s="766">
        <v>26247.44796522061</v>
      </c>
      <c r="L374" s="18" t="s">
        <v>3770</v>
      </c>
      <c r="M374" s="418"/>
      <c r="N374" s="529"/>
      <c r="P374" s="549"/>
      <c r="T374" s="419"/>
      <c r="U374" s="416"/>
      <c r="V374" s="416"/>
      <c r="W374" s="416"/>
      <c r="X374" s="418"/>
    </row>
    <row r="375" spans="1:24">
      <c r="A375" s="764">
        <v>1132</v>
      </c>
      <c r="B375" s="765" t="s">
        <v>6170</v>
      </c>
      <c r="C375" s="764">
        <f t="shared" si="5"/>
        <v>1132</v>
      </c>
      <c r="D375" s="165" t="s">
        <v>2142</v>
      </c>
      <c r="E375" s="165" t="s">
        <v>8755</v>
      </c>
      <c r="F375" s="163">
        <v>1</v>
      </c>
      <c r="G375" s="766"/>
      <c r="H375" s="766">
        <v>0</v>
      </c>
      <c r="I375" s="766">
        <v>23366.18803312926</v>
      </c>
      <c r="J375" s="882">
        <v>24104.635264273275</v>
      </c>
      <c r="K375" s="766">
        <v>24881.925863749766</v>
      </c>
      <c r="L375" s="18" t="s">
        <v>3771</v>
      </c>
      <c r="M375" s="418"/>
      <c r="N375" s="529"/>
      <c r="P375" s="549"/>
      <c r="T375" s="419"/>
      <c r="U375" s="416"/>
      <c r="V375" s="416"/>
      <c r="W375" s="416"/>
      <c r="X375" s="418"/>
    </row>
    <row r="376" spans="1:24">
      <c r="A376" s="764">
        <v>1133</v>
      </c>
      <c r="B376" s="765" t="s">
        <v>6171</v>
      </c>
      <c r="C376" s="764">
        <f t="shared" si="5"/>
        <v>1133</v>
      </c>
      <c r="D376" s="165" t="s">
        <v>2142</v>
      </c>
      <c r="E376" s="165" t="s">
        <v>8756</v>
      </c>
      <c r="F376" s="163">
        <v>1</v>
      </c>
      <c r="G376" s="766"/>
      <c r="H376" s="766">
        <v>0</v>
      </c>
      <c r="I376" s="766">
        <v>28698.791185249229</v>
      </c>
      <c r="J376" s="882">
        <v>0</v>
      </c>
      <c r="K376" s="766">
        <v>0</v>
      </c>
      <c r="L376" s="18" t="s">
        <v>4415</v>
      </c>
      <c r="M376" s="418"/>
      <c r="N376" s="529"/>
      <c r="P376" s="549"/>
      <c r="T376" s="419"/>
      <c r="U376" s="416"/>
      <c r="V376" s="416"/>
      <c r="W376" s="416"/>
      <c r="X376" s="418"/>
    </row>
    <row r="377" spans="1:24">
      <c r="A377" s="764">
        <v>1134</v>
      </c>
      <c r="B377" s="765" t="s">
        <v>6172</v>
      </c>
      <c r="C377" s="764">
        <f t="shared" si="5"/>
        <v>1134</v>
      </c>
      <c r="D377" s="165" t="s">
        <v>2142</v>
      </c>
      <c r="E377" s="165" t="s">
        <v>8757</v>
      </c>
      <c r="F377" s="163">
        <v>1</v>
      </c>
      <c r="G377" s="766"/>
      <c r="H377" s="766">
        <v>22736.405957248247</v>
      </c>
      <c r="I377" s="766">
        <v>23467.349415350043</v>
      </c>
      <c r="J377" s="882">
        <v>0</v>
      </c>
      <c r="K377" s="766">
        <v>0</v>
      </c>
      <c r="L377" s="18" t="s">
        <v>5290</v>
      </c>
      <c r="M377" s="418"/>
      <c r="N377" s="529"/>
      <c r="P377" s="549"/>
      <c r="T377" s="419"/>
      <c r="U377" s="416"/>
      <c r="V377" s="416"/>
      <c r="W377" s="416"/>
      <c r="X377" s="418"/>
    </row>
    <row r="378" spans="1:24">
      <c r="A378" s="764">
        <v>1135</v>
      </c>
      <c r="B378" s="765" t="s">
        <v>6173</v>
      </c>
      <c r="C378" s="764">
        <f t="shared" si="5"/>
        <v>1135</v>
      </c>
      <c r="D378" s="165" t="s">
        <v>2142</v>
      </c>
      <c r="E378" s="165" t="s">
        <v>8758</v>
      </c>
      <c r="F378" s="163">
        <v>1</v>
      </c>
      <c r="G378" s="766"/>
      <c r="H378" s="766">
        <v>0</v>
      </c>
      <c r="I378" s="766">
        <v>0</v>
      </c>
      <c r="J378" s="882">
        <v>24544.734058181726</v>
      </c>
      <c r="K378" s="766">
        <v>25324.375951140813</v>
      </c>
      <c r="L378" s="18" t="s">
        <v>4416</v>
      </c>
      <c r="M378" s="418"/>
      <c r="N378" s="529"/>
      <c r="P378" s="549"/>
      <c r="T378" s="419"/>
      <c r="U378" s="416"/>
      <c r="V378" s="416"/>
      <c r="W378" s="416"/>
      <c r="X378" s="418"/>
    </row>
    <row r="379" spans="1:24">
      <c r="A379" s="764">
        <v>1136</v>
      </c>
      <c r="B379" s="765" t="s">
        <v>6175</v>
      </c>
      <c r="C379" s="764">
        <f t="shared" si="5"/>
        <v>1136</v>
      </c>
      <c r="D379" s="165" t="s">
        <v>2142</v>
      </c>
      <c r="E379" s="165" t="s">
        <v>8760</v>
      </c>
      <c r="F379" s="163">
        <v>1</v>
      </c>
      <c r="G379" s="766"/>
      <c r="H379" s="766">
        <v>0</v>
      </c>
      <c r="I379" s="766">
        <v>0</v>
      </c>
      <c r="J379" s="882">
        <v>0</v>
      </c>
      <c r="K379" s="766">
        <v>26176.317549766136</v>
      </c>
      <c r="L379" s="18" t="s">
        <v>5291</v>
      </c>
      <c r="M379" s="418"/>
      <c r="N379" s="529"/>
      <c r="P379" s="549"/>
      <c r="T379" s="419"/>
      <c r="U379" s="416"/>
      <c r="V379" s="416"/>
      <c r="W379" s="416"/>
      <c r="X379" s="418"/>
    </row>
    <row r="380" spans="1:24">
      <c r="A380" s="764">
        <v>1137</v>
      </c>
      <c r="B380" s="765" t="s">
        <v>6176</v>
      </c>
      <c r="C380" s="764">
        <f t="shared" si="5"/>
        <v>1137</v>
      </c>
      <c r="D380" s="165" t="s">
        <v>2142</v>
      </c>
      <c r="E380" s="165" t="s">
        <v>8761</v>
      </c>
      <c r="F380" s="163">
        <v>1</v>
      </c>
      <c r="G380" s="766"/>
      <c r="H380" s="766">
        <v>0</v>
      </c>
      <c r="I380" s="766">
        <v>0</v>
      </c>
      <c r="J380" s="882">
        <v>0</v>
      </c>
      <c r="K380" s="766">
        <v>24902.213738898608</v>
      </c>
      <c r="L380" s="18" t="s">
        <v>5292</v>
      </c>
      <c r="M380" s="418"/>
      <c r="N380" s="529"/>
      <c r="P380" s="549"/>
      <c r="T380" s="419"/>
      <c r="U380" s="416"/>
      <c r="V380" s="416"/>
      <c r="W380" s="416"/>
      <c r="X380" s="418"/>
    </row>
    <row r="381" spans="1:24">
      <c r="A381" s="764">
        <v>1138</v>
      </c>
      <c r="B381" s="765" t="s">
        <v>6174</v>
      </c>
      <c r="C381" s="764">
        <f t="shared" si="5"/>
        <v>1138</v>
      </c>
      <c r="D381" s="165" t="s">
        <v>2142</v>
      </c>
      <c r="E381" s="165" t="s">
        <v>8759</v>
      </c>
      <c r="F381" s="163">
        <v>1</v>
      </c>
      <c r="G381" s="766"/>
      <c r="H381" s="766">
        <v>0</v>
      </c>
      <c r="I381" s="766">
        <v>0</v>
      </c>
      <c r="J381" s="882">
        <v>23270.630247314202</v>
      </c>
      <c r="K381" s="766">
        <v>24005.73864171292</v>
      </c>
      <c r="L381" s="18" t="s">
        <v>4417</v>
      </c>
      <c r="M381" s="418"/>
      <c r="N381" s="529"/>
      <c r="P381" s="549"/>
      <c r="T381" s="419"/>
      <c r="U381" s="416"/>
      <c r="V381" s="416"/>
      <c r="W381" s="416"/>
      <c r="X381" s="418"/>
    </row>
    <row r="382" spans="1:24">
      <c r="A382" s="764">
        <v>1139</v>
      </c>
      <c r="B382" s="765" t="s">
        <v>6177</v>
      </c>
      <c r="C382" s="764">
        <f t="shared" si="5"/>
        <v>1139</v>
      </c>
      <c r="D382" s="165" t="s">
        <v>2142</v>
      </c>
      <c r="E382" s="165" t="s">
        <v>8762</v>
      </c>
      <c r="F382" s="163">
        <v>1</v>
      </c>
      <c r="G382" s="766"/>
      <c r="H382" s="766">
        <v>0</v>
      </c>
      <c r="I382" s="766">
        <v>0</v>
      </c>
      <c r="J382" s="882">
        <v>21295.769340469535</v>
      </c>
      <c r="K382" s="766">
        <v>21961.796732349598</v>
      </c>
      <c r="L382" s="18" t="s">
        <v>4418</v>
      </c>
      <c r="M382" s="418"/>
      <c r="N382" s="529"/>
      <c r="P382" s="549"/>
      <c r="T382" s="419"/>
      <c r="U382" s="416"/>
      <c r="V382" s="416"/>
      <c r="W382" s="416"/>
      <c r="X382" s="418"/>
    </row>
    <row r="383" spans="1:24">
      <c r="A383" s="764">
        <v>1140</v>
      </c>
      <c r="B383" s="765" t="s">
        <v>6178</v>
      </c>
      <c r="C383" s="764">
        <f t="shared" si="5"/>
        <v>1140</v>
      </c>
      <c r="D383" s="165" t="s">
        <v>2142</v>
      </c>
      <c r="E383" s="165" t="s">
        <v>8763</v>
      </c>
      <c r="F383" s="163">
        <v>1</v>
      </c>
      <c r="G383" s="766"/>
      <c r="H383" s="766">
        <v>0</v>
      </c>
      <c r="I383" s="766">
        <v>0</v>
      </c>
      <c r="J383" s="882">
        <v>20021.665529602004</v>
      </c>
      <c r="K383" s="766">
        <v>20643.159422921708</v>
      </c>
      <c r="L383" s="18" t="s">
        <v>4419</v>
      </c>
      <c r="M383" s="418"/>
      <c r="N383" s="529"/>
      <c r="P383" s="549"/>
      <c r="T383" s="419"/>
      <c r="U383" s="416"/>
      <c r="V383" s="416"/>
      <c r="W383" s="416"/>
      <c r="X383" s="418"/>
    </row>
    <row r="384" spans="1:24">
      <c r="A384" s="764">
        <v>1141</v>
      </c>
      <c r="B384" s="765" t="s">
        <v>6179</v>
      </c>
      <c r="C384" s="764">
        <f t="shared" si="5"/>
        <v>1141</v>
      </c>
      <c r="D384" s="165" t="s">
        <v>2142</v>
      </c>
      <c r="E384" s="165" t="s">
        <v>8764</v>
      </c>
      <c r="F384" s="163">
        <v>1</v>
      </c>
      <c r="G384" s="766"/>
      <c r="H384" s="766">
        <v>39197.460121519747</v>
      </c>
      <c r="I384" s="766">
        <v>40447.320638896359</v>
      </c>
      <c r="J384" s="882">
        <v>0</v>
      </c>
      <c r="K384" s="766">
        <v>0</v>
      </c>
      <c r="L384" s="18" t="s">
        <v>2926</v>
      </c>
      <c r="M384" s="418"/>
      <c r="N384" s="529"/>
      <c r="P384" s="549"/>
      <c r="T384" s="419"/>
      <c r="U384" s="416"/>
      <c r="V384" s="416"/>
      <c r="W384" s="416"/>
      <c r="X384" s="418"/>
    </row>
    <row r="385" spans="1:24">
      <c r="A385" s="764">
        <v>1142</v>
      </c>
      <c r="B385" s="765" t="s">
        <v>6180</v>
      </c>
      <c r="C385" s="764">
        <f t="shared" si="5"/>
        <v>1142</v>
      </c>
      <c r="D385" s="165" t="s">
        <v>2142</v>
      </c>
      <c r="E385" s="165" t="s">
        <v>8765</v>
      </c>
      <c r="F385" s="163">
        <v>1</v>
      </c>
      <c r="G385" s="766"/>
      <c r="H385" s="766">
        <v>37604.807416626652</v>
      </c>
      <c r="I385" s="766">
        <v>38800.860969744652</v>
      </c>
      <c r="J385" s="882">
        <v>0</v>
      </c>
      <c r="K385" s="766">
        <v>0</v>
      </c>
      <c r="L385" s="18" t="s">
        <v>2927</v>
      </c>
      <c r="M385" s="418"/>
      <c r="N385" s="529"/>
      <c r="P385" s="549"/>
      <c r="T385" s="419"/>
      <c r="U385" s="416"/>
      <c r="V385" s="416"/>
      <c r="W385" s="416"/>
      <c r="X385" s="418"/>
    </row>
    <row r="386" spans="1:24">
      <c r="A386" s="764">
        <v>1143</v>
      </c>
      <c r="B386" s="765" t="s">
        <v>6181</v>
      </c>
      <c r="C386" s="764">
        <f t="shared" si="5"/>
        <v>1143</v>
      </c>
      <c r="D386" s="165" t="s">
        <v>2142</v>
      </c>
      <c r="E386" s="165" t="s">
        <v>8766</v>
      </c>
      <c r="F386" s="163">
        <v>1</v>
      </c>
      <c r="G386" s="766"/>
      <c r="H386" s="766">
        <v>0</v>
      </c>
      <c r="I386" s="766">
        <v>32683.988080802803</v>
      </c>
      <c r="J386" s="882">
        <v>33713.565807133215</v>
      </c>
      <c r="K386" s="766">
        <v>34797.34365925649</v>
      </c>
      <c r="L386" s="18" t="s">
        <v>3772</v>
      </c>
      <c r="M386" s="418"/>
      <c r="N386" s="529"/>
      <c r="P386" s="549"/>
      <c r="T386" s="419"/>
      <c r="U386" s="416"/>
      <c r="V386" s="416"/>
      <c r="W386" s="416"/>
      <c r="X386" s="418"/>
    </row>
    <row r="387" spans="1:24">
      <c r="A387" s="764">
        <v>1144</v>
      </c>
      <c r="B387" s="765" t="s">
        <v>6182</v>
      </c>
      <c r="C387" s="764">
        <f t="shared" si="5"/>
        <v>1144</v>
      </c>
      <c r="D387" s="165" t="s">
        <v>2142</v>
      </c>
      <c r="E387" s="165" t="s">
        <v>8767</v>
      </c>
      <c r="F387" s="163">
        <v>1</v>
      </c>
      <c r="G387" s="766"/>
      <c r="H387" s="766">
        <v>0</v>
      </c>
      <c r="I387" s="766">
        <v>31110.997754982469</v>
      </c>
      <c r="J387" s="882">
        <v>32087.330176388921</v>
      </c>
      <c r="K387" s="766">
        <v>33115.054426915012</v>
      </c>
      <c r="L387" s="18" t="s">
        <v>3773</v>
      </c>
      <c r="M387" s="418"/>
      <c r="N387" s="529"/>
      <c r="P387" s="549"/>
      <c r="T387" s="419"/>
      <c r="U387" s="416"/>
      <c r="V387" s="416"/>
      <c r="W387" s="416"/>
      <c r="X387" s="418"/>
    </row>
    <row r="388" spans="1:24">
      <c r="A388" s="764">
        <v>1145</v>
      </c>
      <c r="B388" s="765" t="s">
        <v>6183</v>
      </c>
      <c r="C388" s="764">
        <f t="shared" si="5"/>
        <v>1145</v>
      </c>
      <c r="D388" s="165" t="s">
        <v>2142</v>
      </c>
      <c r="E388" s="165" t="s">
        <v>8768</v>
      </c>
      <c r="F388" s="163">
        <v>1</v>
      </c>
      <c r="G388" s="766"/>
      <c r="H388" s="766">
        <v>18148.732927626741</v>
      </c>
      <c r="I388" s="766">
        <v>19940.230457886068</v>
      </c>
      <c r="J388" s="882">
        <v>20590.504183432735</v>
      </c>
      <c r="K388" s="766">
        <v>21275.012742086001</v>
      </c>
      <c r="L388" s="18" t="s">
        <v>2928</v>
      </c>
      <c r="M388" s="418"/>
      <c r="N388" s="529"/>
      <c r="P388" s="549"/>
      <c r="T388" s="419"/>
      <c r="U388" s="416"/>
      <c r="V388" s="416"/>
      <c r="W388" s="416"/>
      <c r="X388" s="418"/>
    </row>
    <row r="389" spans="1:24">
      <c r="A389" s="764">
        <v>1146</v>
      </c>
      <c r="B389" s="765" t="s">
        <v>6184</v>
      </c>
      <c r="C389" s="764">
        <f t="shared" si="5"/>
        <v>1146</v>
      </c>
      <c r="D389" s="165" t="s">
        <v>2142</v>
      </c>
      <c r="E389" s="165" t="s">
        <v>8769</v>
      </c>
      <c r="F389" s="163">
        <v>1</v>
      </c>
      <c r="G389" s="766"/>
      <c r="H389" s="766">
        <v>17633.546838465947</v>
      </c>
      <c r="I389" s="766">
        <v>18728.450161571469</v>
      </c>
      <c r="J389" s="882">
        <v>19304.705168286029</v>
      </c>
      <c r="K389" s="766">
        <v>19911.291860926067</v>
      </c>
      <c r="L389" s="18" t="s">
        <v>3774</v>
      </c>
      <c r="M389" s="418"/>
      <c r="N389" s="529"/>
      <c r="P389" s="549"/>
      <c r="T389" s="419"/>
      <c r="U389" s="416"/>
      <c r="V389" s="416"/>
      <c r="W389" s="416"/>
      <c r="X389" s="418"/>
    </row>
    <row r="390" spans="1:24">
      <c r="A390" s="764">
        <v>1147</v>
      </c>
      <c r="B390" s="765" t="s">
        <v>6185</v>
      </c>
      <c r="C390" s="764">
        <f t="shared" si="5"/>
        <v>1147</v>
      </c>
      <c r="D390" s="165" t="s">
        <v>2142</v>
      </c>
      <c r="E390" s="165" t="s">
        <v>8770</v>
      </c>
      <c r="F390" s="163">
        <v>1</v>
      </c>
      <c r="G390" s="766"/>
      <c r="H390" s="766">
        <v>0</v>
      </c>
      <c r="I390" s="766">
        <v>0</v>
      </c>
      <c r="J390" s="882">
        <v>0</v>
      </c>
      <c r="K390" s="766">
        <v>28979.345933674689</v>
      </c>
      <c r="L390" s="18" t="s">
        <v>5293</v>
      </c>
      <c r="M390" s="418"/>
      <c r="N390" s="529"/>
      <c r="P390" s="549"/>
      <c r="T390" s="419"/>
      <c r="U390" s="416"/>
      <c r="V390" s="416"/>
      <c r="W390" s="416"/>
      <c r="X390" s="418"/>
    </row>
    <row r="391" spans="1:24">
      <c r="A391" s="764">
        <v>1148</v>
      </c>
      <c r="B391" s="765" t="s">
        <v>6186</v>
      </c>
      <c r="C391" s="764">
        <f t="shared" si="5"/>
        <v>1148</v>
      </c>
      <c r="D391" s="165" t="s">
        <v>2142</v>
      </c>
      <c r="E391" s="165" t="s">
        <v>8771</v>
      </c>
      <c r="F391" s="163">
        <v>1</v>
      </c>
      <c r="G391" s="766"/>
      <c r="H391" s="766">
        <v>0</v>
      </c>
      <c r="I391" s="766">
        <v>0</v>
      </c>
      <c r="J391" s="882">
        <v>0</v>
      </c>
      <c r="K391" s="766">
        <v>27705.242122807162</v>
      </c>
      <c r="L391" s="18" t="s">
        <v>5294</v>
      </c>
      <c r="M391" s="418"/>
      <c r="N391" s="529"/>
      <c r="P391" s="549"/>
      <c r="T391" s="419"/>
      <c r="U391" s="416"/>
      <c r="V391" s="416"/>
      <c r="W391" s="416"/>
      <c r="X391" s="418"/>
    </row>
    <row r="392" spans="1:24">
      <c r="A392" s="764">
        <v>1149</v>
      </c>
      <c r="B392" s="765" t="s">
        <v>6187</v>
      </c>
      <c r="C392" s="764">
        <f t="shared" si="5"/>
        <v>1149</v>
      </c>
      <c r="D392" s="165" t="s">
        <v>2142</v>
      </c>
      <c r="E392" s="165" t="s">
        <v>8772</v>
      </c>
      <c r="F392" s="163">
        <v>1</v>
      </c>
      <c r="G392" s="766"/>
      <c r="H392" s="766">
        <v>0</v>
      </c>
      <c r="I392" s="766">
        <v>0</v>
      </c>
      <c r="J392" s="882">
        <v>27666.288394807158</v>
      </c>
      <c r="K392" s="766">
        <v>28555.077331228338</v>
      </c>
      <c r="L392" s="18" t="s">
        <v>4420</v>
      </c>
      <c r="M392" s="418"/>
      <c r="N392" s="529"/>
      <c r="P392" s="549"/>
      <c r="T392" s="419"/>
      <c r="U392" s="416"/>
      <c r="V392" s="416"/>
      <c r="W392" s="416"/>
      <c r="X392" s="418"/>
    </row>
    <row r="393" spans="1:24">
      <c r="A393" s="764">
        <v>1150</v>
      </c>
      <c r="B393" s="765" t="s">
        <v>6188</v>
      </c>
      <c r="C393" s="764">
        <f t="shared" ref="C393:C456" si="6">A393</f>
        <v>1150</v>
      </c>
      <c r="D393" s="165" t="s">
        <v>2142</v>
      </c>
      <c r="E393" s="165" t="s">
        <v>8773</v>
      </c>
      <c r="F393" s="163">
        <v>1</v>
      </c>
      <c r="G393" s="766"/>
      <c r="H393" s="766">
        <v>0</v>
      </c>
      <c r="I393" s="766">
        <v>0</v>
      </c>
      <c r="J393" s="882">
        <v>26392.184583939641</v>
      </c>
      <c r="K393" s="766">
        <v>27236.440021800452</v>
      </c>
      <c r="L393" s="18" t="s">
        <v>4421</v>
      </c>
      <c r="M393" s="418"/>
      <c r="N393" s="529"/>
      <c r="P393" s="549"/>
      <c r="T393" s="419"/>
      <c r="U393" s="416"/>
      <c r="V393" s="416"/>
      <c r="W393" s="416"/>
      <c r="X393" s="418"/>
    </row>
    <row r="394" spans="1:24">
      <c r="A394" s="764">
        <v>1151</v>
      </c>
      <c r="B394" s="765" t="s">
        <v>6189</v>
      </c>
      <c r="C394" s="764">
        <f t="shared" si="6"/>
        <v>1151</v>
      </c>
      <c r="D394" s="165" t="s">
        <v>2142</v>
      </c>
      <c r="E394" s="165" t="s">
        <v>8774</v>
      </c>
      <c r="F394" s="163">
        <v>1</v>
      </c>
      <c r="G394" s="766"/>
      <c r="H394" s="766">
        <v>29067.092642249729</v>
      </c>
      <c r="I394" s="766">
        <v>0</v>
      </c>
      <c r="J394" s="882">
        <v>0</v>
      </c>
      <c r="K394" s="766">
        <v>0</v>
      </c>
      <c r="L394" s="18" t="s">
        <v>951</v>
      </c>
      <c r="M394" s="418"/>
      <c r="N394" s="529"/>
      <c r="P394" s="549"/>
      <c r="T394" s="419"/>
      <c r="U394" s="416"/>
      <c r="V394" s="416"/>
      <c r="W394" s="416"/>
      <c r="X394" s="418"/>
    </row>
    <row r="395" spans="1:24">
      <c r="A395" s="764">
        <v>1152</v>
      </c>
      <c r="B395" s="765" t="s">
        <v>6190</v>
      </c>
      <c r="C395" s="764">
        <f t="shared" si="6"/>
        <v>1152</v>
      </c>
      <c r="D395" s="165" t="s">
        <v>2142</v>
      </c>
      <c r="E395" s="165" t="s">
        <v>8775</v>
      </c>
      <c r="F395" s="163">
        <v>1</v>
      </c>
      <c r="G395" s="766"/>
      <c r="H395" s="766">
        <v>0</v>
      </c>
      <c r="I395" s="766">
        <v>24732.054007605202</v>
      </c>
      <c r="J395" s="882">
        <v>0</v>
      </c>
      <c r="K395" s="766">
        <v>0</v>
      </c>
      <c r="L395" s="18" t="s">
        <v>952</v>
      </c>
      <c r="M395" s="418"/>
      <c r="N395" s="529"/>
      <c r="P395" s="549"/>
      <c r="T395" s="419"/>
      <c r="U395" s="416"/>
      <c r="V395" s="416"/>
      <c r="W395" s="416"/>
      <c r="X395" s="418"/>
    </row>
    <row r="396" spans="1:24">
      <c r="A396" s="764">
        <v>1153</v>
      </c>
      <c r="B396" s="765" t="s">
        <v>6191</v>
      </c>
      <c r="C396" s="764">
        <f t="shared" si="6"/>
        <v>1153</v>
      </c>
      <c r="D396" s="165" t="s">
        <v>2142</v>
      </c>
      <c r="E396" s="165" t="s">
        <v>8776</v>
      </c>
      <c r="F396" s="163">
        <v>1</v>
      </c>
      <c r="G396" s="766"/>
      <c r="H396" s="766">
        <v>26681.318684710324</v>
      </c>
      <c r="I396" s="766">
        <v>28359.556776617625</v>
      </c>
      <c r="J396" s="882">
        <v>0</v>
      </c>
      <c r="K396" s="766">
        <v>0</v>
      </c>
      <c r="L396" s="18" t="s">
        <v>4422</v>
      </c>
      <c r="M396" s="418"/>
      <c r="N396" s="529"/>
      <c r="P396" s="549"/>
      <c r="T396" s="419"/>
      <c r="U396" s="416"/>
      <c r="V396" s="416"/>
      <c r="W396" s="416"/>
      <c r="X396" s="418"/>
    </row>
    <row r="397" spans="1:24">
      <c r="A397" s="764">
        <v>1154</v>
      </c>
      <c r="B397" s="765" t="s">
        <v>6192</v>
      </c>
      <c r="C397" s="764">
        <f t="shared" si="6"/>
        <v>1154</v>
      </c>
      <c r="D397" s="165" t="s">
        <v>2142</v>
      </c>
      <c r="E397" s="165" t="s">
        <v>8777</v>
      </c>
      <c r="F397" s="163">
        <v>1</v>
      </c>
      <c r="G397" s="766"/>
      <c r="H397" s="766">
        <v>25798.183697359349</v>
      </c>
      <c r="I397" s="766">
        <v>27415.762581125415</v>
      </c>
      <c r="J397" s="882">
        <v>0</v>
      </c>
      <c r="K397" s="766">
        <v>0</v>
      </c>
      <c r="L397" s="18" t="s">
        <v>4423</v>
      </c>
      <c r="M397" s="418"/>
      <c r="N397" s="529"/>
      <c r="P397" s="549"/>
      <c r="T397" s="419"/>
      <c r="U397" s="416"/>
      <c r="V397" s="416"/>
      <c r="W397" s="416"/>
      <c r="X397" s="418"/>
    </row>
    <row r="398" spans="1:24">
      <c r="A398" s="764">
        <v>1155</v>
      </c>
      <c r="B398" s="765" t="s">
        <v>6193</v>
      </c>
      <c r="C398" s="764">
        <f t="shared" si="6"/>
        <v>1155</v>
      </c>
      <c r="D398" s="165" t="s">
        <v>2142</v>
      </c>
      <c r="E398" s="165" t="s">
        <v>8778</v>
      </c>
      <c r="F398" s="163">
        <v>1</v>
      </c>
      <c r="G398" s="766"/>
      <c r="H398" s="766">
        <v>24703.563607420645</v>
      </c>
      <c r="I398" s="766">
        <v>25528.914645681391</v>
      </c>
      <c r="J398" s="882">
        <v>26397.717587500501</v>
      </c>
      <c r="K398" s="766">
        <v>27312.229674621278</v>
      </c>
      <c r="L398" s="18" t="s">
        <v>953</v>
      </c>
      <c r="M398" s="418"/>
      <c r="N398" s="529"/>
      <c r="P398" s="549"/>
      <c r="T398" s="419"/>
      <c r="U398" s="416"/>
      <c r="V398" s="416"/>
      <c r="W398" s="416"/>
      <c r="X398" s="418"/>
    </row>
    <row r="399" spans="1:24">
      <c r="A399" s="764">
        <v>1156</v>
      </c>
      <c r="B399" s="765" t="s">
        <v>6194</v>
      </c>
      <c r="C399" s="764">
        <f t="shared" si="6"/>
        <v>1156</v>
      </c>
      <c r="D399" s="165" t="s">
        <v>2142</v>
      </c>
      <c r="E399" s="165" t="s">
        <v>8779</v>
      </c>
      <c r="F399" s="163">
        <v>1</v>
      </c>
      <c r="G399" s="766"/>
      <c r="H399" s="766">
        <v>21811.561742928421</v>
      </c>
      <c r="I399" s="766">
        <v>22530.634315775838</v>
      </c>
      <c r="J399" s="882">
        <v>23287.562713693053</v>
      </c>
      <c r="K399" s="766">
        <v>24084.322023205434</v>
      </c>
      <c r="L399" s="18" t="s">
        <v>954</v>
      </c>
      <c r="M399" s="418"/>
      <c r="N399" s="525"/>
      <c r="P399" s="549"/>
      <c r="T399" s="419"/>
      <c r="U399" s="416"/>
      <c r="V399" s="416"/>
      <c r="W399" s="416"/>
      <c r="X399" s="418"/>
    </row>
    <row r="400" spans="1:24">
      <c r="A400" s="764">
        <v>1157</v>
      </c>
      <c r="B400" s="765" t="s">
        <v>6195</v>
      </c>
      <c r="C400" s="764">
        <f t="shared" si="6"/>
        <v>1157</v>
      </c>
      <c r="D400" s="165" t="s">
        <v>2142</v>
      </c>
      <c r="E400" s="165" t="s">
        <v>8780</v>
      </c>
      <c r="F400" s="163">
        <v>1</v>
      </c>
      <c r="G400" s="766"/>
      <c r="H400" s="766">
        <v>26462.461497456454</v>
      </c>
      <c r="I400" s="766">
        <v>27342.36254451342</v>
      </c>
      <c r="J400" s="882">
        <v>28268.631099047172</v>
      </c>
      <c r="K400" s="766">
        <v>29243.618454540312</v>
      </c>
      <c r="L400" s="18" t="s">
        <v>955</v>
      </c>
      <c r="M400" s="418"/>
      <c r="N400" s="525"/>
      <c r="P400" s="549"/>
      <c r="T400" s="419"/>
      <c r="U400" s="416"/>
      <c r="V400" s="416"/>
      <c r="W400" s="416"/>
      <c r="X400" s="418"/>
    </row>
    <row r="401" spans="1:24">
      <c r="A401" s="764">
        <v>1158</v>
      </c>
      <c r="B401" s="765" t="s">
        <v>6196</v>
      </c>
      <c r="C401" s="764">
        <f t="shared" si="6"/>
        <v>1158</v>
      </c>
      <c r="D401" s="165" t="s">
        <v>2142</v>
      </c>
      <c r="E401" s="165" t="s">
        <v>8781</v>
      </c>
      <c r="F401" s="163">
        <v>1</v>
      </c>
      <c r="G401" s="766"/>
      <c r="H401" s="766">
        <v>26703.69080326465</v>
      </c>
      <c r="I401" s="766">
        <v>27614.86405364014</v>
      </c>
      <c r="J401" s="882">
        <v>28574.003691060585</v>
      </c>
      <c r="K401" s="766">
        <v>29583.649112487183</v>
      </c>
      <c r="L401" s="18" t="s">
        <v>956</v>
      </c>
      <c r="M401" s="418"/>
      <c r="N401" s="523"/>
      <c r="P401" s="549"/>
      <c r="T401" s="419"/>
      <c r="U401" s="416"/>
      <c r="V401" s="416"/>
      <c r="W401" s="416"/>
      <c r="X401" s="418"/>
    </row>
    <row r="402" spans="1:24">
      <c r="A402" s="764">
        <v>1159</v>
      </c>
      <c r="B402" s="765" t="s">
        <v>6197</v>
      </c>
      <c r="C402" s="764">
        <f t="shared" si="6"/>
        <v>1159</v>
      </c>
      <c r="D402" s="165" t="s">
        <v>2142</v>
      </c>
      <c r="E402" s="165" t="s">
        <v>8782</v>
      </c>
      <c r="F402" s="163">
        <v>1</v>
      </c>
      <c r="G402" s="766"/>
      <c r="H402" s="766">
        <v>30854.415692390063</v>
      </c>
      <c r="I402" s="766">
        <v>31953.128110937396</v>
      </c>
      <c r="J402" s="882">
        <v>33109.635323286915</v>
      </c>
      <c r="K402" s="766">
        <v>34327.041036835675</v>
      </c>
      <c r="L402" s="18" t="s">
        <v>957</v>
      </c>
      <c r="M402" s="418"/>
      <c r="N402" s="523"/>
      <c r="P402" s="549"/>
      <c r="T402" s="419"/>
      <c r="U402" s="416"/>
      <c r="V402" s="416"/>
      <c r="W402" s="416"/>
      <c r="X402" s="418"/>
    </row>
    <row r="403" spans="1:24">
      <c r="A403" s="764">
        <v>1160</v>
      </c>
      <c r="B403" s="765" t="s">
        <v>6198</v>
      </c>
      <c r="C403" s="764">
        <f t="shared" si="6"/>
        <v>1160</v>
      </c>
      <c r="D403" s="165" t="s">
        <v>2142</v>
      </c>
      <c r="E403" s="165" t="s">
        <v>8783</v>
      </c>
      <c r="F403" s="163">
        <v>1</v>
      </c>
      <c r="G403" s="766"/>
      <c r="H403" s="766">
        <v>27777.540279797147</v>
      </c>
      <c r="I403" s="766">
        <v>0</v>
      </c>
      <c r="J403" s="882">
        <v>0</v>
      </c>
      <c r="K403" s="766">
        <v>0</v>
      </c>
      <c r="L403" s="18" t="s">
        <v>958</v>
      </c>
      <c r="M403" s="418"/>
      <c r="N403" s="523"/>
      <c r="P403" s="549"/>
      <c r="T403" s="419"/>
      <c r="U403" s="416"/>
      <c r="V403" s="416"/>
      <c r="W403" s="416"/>
      <c r="X403" s="418"/>
    </row>
    <row r="404" spans="1:24">
      <c r="A404" s="764">
        <v>1161</v>
      </c>
      <c r="B404" s="765" t="s">
        <v>6199</v>
      </c>
      <c r="C404" s="764">
        <f t="shared" si="6"/>
        <v>1161</v>
      </c>
      <c r="D404" s="165" t="s">
        <v>2142</v>
      </c>
      <c r="E404" s="165" t="s">
        <v>8784</v>
      </c>
      <c r="F404" s="163">
        <v>1</v>
      </c>
      <c r="G404" s="766"/>
      <c r="H404" s="766">
        <v>0</v>
      </c>
      <c r="I404" s="766">
        <v>34724.453054841106</v>
      </c>
      <c r="J404" s="882">
        <v>35880.442982624467</v>
      </c>
      <c r="K404" s="766">
        <v>37097.284385737395</v>
      </c>
      <c r="L404" s="18" t="s">
        <v>3775</v>
      </c>
      <c r="M404" s="418"/>
      <c r="N404" s="523"/>
      <c r="P404" s="549"/>
      <c r="T404" s="419"/>
      <c r="U404" s="416"/>
      <c r="V404" s="416"/>
      <c r="W404" s="416"/>
      <c r="X404" s="418"/>
    </row>
    <row r="405" spans="1:24">
      <c r="A405" s="764">
        <v>1162</v>
      </c>
      <c r="B405" s="765" t="s">
        <v>6200</v>
      </c>
      <c r="C405" s="764">
        <f t="shared" si="6"/>
        <v>1162</v>
      </c>
      <c r="D405" s="165" t="s">
        <v>2142</v>
      </c>
      <c r="E405" s="165" t="s">
        <v>8785</v>
      </c>
      <c r="F405" s="163">
        <v>1</v>
      </c>
      <c r="G405" s="766"/>
      <c r="H405" s="766">
        <v>29872.058825245927</v>
      </c>
      <c r="I405" s="766">
        <v>0</v>
      </c>
      <c r="J405" s="882">
        <v>0</v>
      </c>
      <c r="K405" s="766">
        <v>0</v>
      </c>
      <c r="L405" s="18" t="s">
        <v>959</v>
      </c>
      <c r="M405" s="418"/>
      <c r="N405" s="522"/>
      <c r="P405" s="549"/>
      <c r="T405" s="419"/>
      <c r="U405" s="416"/>
      <c r="V405" s="416"/>
      <c r="W405" s="416"/>
      <c r="X405" s="418"/>
    </row>
    <row r="406" spans="1:24">
      <c r="A406" s="764">
        <v>1163</v>
      </c>
      <c r="B406" s="765" t="s">
        <v>6201</v>
      </c>
      <c r="C406" s="764">
        <f t="shared" si="6"/>
        <v>1163</v>
      </c>
      <c r="D406" s="165" t="s">
        <v>2142</v>
      </c>
      <c r="E406" s="165" t="s">
        <v>8786</v>
      </c>
      <c r="F406" s="163">
        <v>1</v>
      </c>
      <c r="G406" s="766"/>
      <c r="H406" s="766">
        <v>26769.835031711082</v>
      </c>
      <c r="I406" s="766">
        <v>27671.132849459671</v>
      </c>
      <c r="J406" s="882">
        <v>28619.879769687035</v>
      </c>
      <c r="K406" s="766">
        <v>29618.568163484728</v>
      </c>
      <c r="L406" s="18" t="s">
        <v>960</v>
      </c>
      <c r="M406" s="418"/>
      <c r="N406" s="521"/>
      <c r="P406" s="549"/>
      <c r="T406" s="419"/>
      <c r="U406" s="416"/>
      <c r="V406" s="416"/>
      <c r="W406" s="416"/>
      <c r="X406" s="418"/>
    </row>
    <row r="407" spans="1:24">
      <c r="A407" s="764">
        <v>1164</v>
      </c>
      <c r="B407" s="765" t="s">
        <v>6202</v>
      </c>
      <c r="C407" s="764">
        <f t="shared" si="6"/>
        <v>1164</v>
      </c>
      <c r="D407" s="165" t="s">
        <v>2142</v>
      </c>
      <c r="E407" s="165" t="s">
        <v>8787</v>
      </c>
      <c r="F407" s="163">
        <v>1</v>
      </c>
      <c r="G407" s="766"/>
      <c r="H407" s="766">
        <v>24575.843873179376</v>
      </c>
      <c r="I407" s="766">
        <v>0</v>
      </c>
      <c r="J407" s="882">
        <v>0</v>
      </c>
      <c r="K407" s="766">
        <v>0</v>
      </c>
      <c r="L407" s="18" t="s">
        <v>961</v>
      </c>
      <c r="M407" s="418"/>
      <c r="N407" s="521"/>
      <c r="P407" s="549"/>
      <c r="T407" s="419"/>
      <c r="U407" s="416"/>
      <c r="V407" s="416"/>
      <c r="W407" s="416"/>
      <c r="X407" s="418"/>
    </row>
    <row r="408" spans="1:24">
      <c r="A408" s="764">
        <v>1165</v>
      </c>
      <c r="B408" s="765" t="s">
        <v>6203</v>
      </c>
      <c r="C408" s="764">
        <f t="shared" si="6"/>
        <v>1165</v>
      </c>
      <c r="D408" s="165" t="s">
        <v>2142</v>
      </c>
      <c r="E408" s="165" t="s">
        <v>8788</v>
      </c>
      <c r="F408" s="163">
        <v>1</v>
      </c>
      <c r="G408" s="766"/>
      <c r="H408" s="766">
        <v>30278.201207085593</v>
      </c>
      <c r="I408" s="766">
        <v>31258.314382370772</v>
      </c>
      <c r="J408" s="882">
        <v>32290.014936664131</v>
      </c>
      <c r="K408" s="766">
        <v>33376.030370405431</v>
      </c>
      <c r="L408" s="18" t="s">
        <v>4424</v>
      </c>
      <c r="M408" s="418"/>
      <c r="N408" s="521"/>
      <c r="P408" s="549"/>
      <c r="T408" s="419"/>
      <c r="U408" s="416"/>
      <c r="V408" s="416"/>
      <c r="W408" s="416"/>
      <c r="X408" s="418"/>
    </row>
    <row r="409" spans="1:24">
      <c r="A409" s="764">
        <v>1166</v>
      </c>
      <c r="B409" s="765" t="s">
        <v>6204</v>
      </c>
      <c r="C409" s="764">
        <f t="shared" si="6"/>
        <v>1166</v>
      </c>
      <c r="D409" s="165" t="s">
        <v>2142</v>
      </c>
      <c r="E409" s="165" t="s">
        <v>8789</v>
      </c>
      <c r="F409" s="163">
        <v>1</v>
      </c>
      <c r="G409" s="766"/>
      <c r="H409" s="766">
        <v>34498.67008058427</v>
      </c>
      <c r="I409" s="766">
        <v>35626.350434837172</v>
      </c>
      <c r="J409" s="882">
        <v>36813.377436590788</v>
      </c>
      <c r="K409" s="766">
        <v>38062.901819111801</v>
      </c>
      <c r="L409" s="18" t="s">
        <v>2929</v>
      </c>
      <c r="M409" s="418"/>
      <c r="N409" s="521"/>
      <c r="P409" s="549"/>
      <c r="T409" s="419"/>
      <c r="U409" s="416"/>
      <c r="V409" s="416"/>
      <c r="W409" s="416"/>
      <c r="X409" s="418"/>
    </row>
    <row r="410" spans="1:24">
      <c r="A410" s="764">
        <v>1167</v>
      </c>
      <c r="B410" s="765" t="s">
        <v>6205</v>
      </c>
      <c r="C410" s="764">
        <f t="shared" si="6"/>
        <v>1167</v>
      </c>
      <c r="D410" s="165" t="s">
        <v>2142</v>
      </c>
      <c r="E410" s="165" t="s">
        <v>8790</v>
      </c>
      <c r="F410" s="163">
        <v>1</v>
      </c>
      <c r="G410" s="766"/>
      <c r="H410" s="766">
        <v>0</v>
      </c>
      <c r="I410" s="766">
        <v>0</v>
      </c>
      <c r="J410" s="882">
        <v>39165.07528788659</v>
      </c>
      <c r="K410" s="766">
        <v>40455.935409831647</v>
      </c>
      <c r="L410" s="18" t="s">
        <v>4425</v>
      </c>
      <c r="M410" s="418"/>
      <c r="N410" s="521"/>
      <c r="P410" s="549"/>
      <c r="T410" s="419"/>
      <c r="U410" s="416"/>
      <c r="V410" s="416"/>
      <c r="W410" s="416"/>
      <c r="X410" s="418"/>
    </row>
    <row r="411" spans="1:24">
      <c r="A411" s="764">
        <v>1168</v>
      </c>
      <c r="B411" s="765" t="s">
        <v>6206</v>
      </c>
      <c r="C411" s="764">
        <f t="shared" si="6"/>
        <v>1168</v>
      </c>
      <c r="D411" s="165" t="s">
        <v>2142</v>
      </c>
      <c r="E411" s="165" t="s">
        <v>8791</v>
      </c>
      <c r="F411" s="163">
        <v>1</v>
      </c>
      <c r="G411" s="766"/>
      <c r="H411" s="766">
        <v>0</v>
      </c>
      <c r="I411" s="766">
        <v>0</v>
      </c>
      <c r="J411" s="882">
        <v>37890.971477019055</v>
      </c>
      <c r="K411" s="766">
        <v>39137.298100403743</v>
      </c>
      <c r="L411" s="18" t="s">
        <v>4426</v>
      </c>
      <c r="M411" s="418"/>
      <c r="N411" s="521"/>
      <c r="P411" s="549"/>
      <c r="T411" s="419"/>
      <c r="U411" s="416"/>
      <c r="V411" s="416"/>
      <c r="W411" s="416"/>
      <c r="X411" s="418"/>
    </row>
    <row r="412" spans="1:24">
      <c r="A412" s="764">
        <v>1169</v>
      </c>
      <c r="B412" s="765" t="s">
        <v>6207</v>
      </c>
      <c r="C412" s="764">
        <f t="shared" si="6"/>
        <v>1169</v>
      </c>
      <c r="D412" s="165" t="s">
        <v>2142</v>
      </c>
      <c r="E412" s="165" t="s">
        <v>8792</v>
      </c>
      <c r="F412" s="163">
        <v>1</v>
      </c>
      <c r="G412" s="766"/>
      <c r="H412" s="766">
        <v>0</v>
      </c>
      <c r="I412" s="766">
        <v>27787.328256839573</v>
      </c>
      <c r="J412" s="882">
        <v>28680.349521529421</v>
      </c>
      <c r="K412" s="766">
        <v>29620.349630001532</v>
      </c>
      <c r="L412" s="18" t="s">
        <v>3776</v>
      </c>
      <c r="M412" s="418"/>
      <c r="N412" s="521"/>
      <c r="P412" s="549"/>
      <c r="T412" s="419"/>
      <c r="U412" s="416"/>
      <c r="V412" s="416"/>
      <c r="W412" s="416"/>
      <c r="X412" s="418"/>
    </row>
    <row r="413" spans="1:24">
      <c r="A413" s="764">
        <v>1170</v>
      </c>
      <c r="B413" s="765" t="s">
        <v>6208</v>
      </c>
      <c r="C413" s="764">
        <f t="shared" si="6"/>
        <v>1170</v>
      </c>
      <c r="D413" s="165" t="s">
        <v>2142</v>
      </c>
      <c r="E413" s="165" t="s">
        <v>8793</v>
      </c>
      <c r="F413" s="163">
        <v>1</v>
      </c>
      <c r="G413" s="766"/>
      <c r="H413" s="766">
        <v>24417.323677094973</v>
      </c>
      <c r="I413" s="766">
        <v>0</v>
      </c>
      <c r="J413" s="882">
        <v>0</v>
      </c>
      <c r="K413" s="766">
        <v>0</v>
      </c>
      <c r="L413" s="18" t="s">
        <v>2930</v>
      </c>
      <c r="M413" s="418"/>
      <c r="N413" s="521"/>
      <c r="P413" s="549"/>
      <c r="T413" s="419"/>
      <c r="U413" s="416"/>
      <c r="V413" s="416"/>
      <c r="W413" s="416"/>
      <c r="X413" s="418"/>
    </row>
    <row r="414" spans="1:24">
      <c r="A414" s="764">
        <v>1171</v>
      </c>
      <c r="B414" s="765" t="s">
        <v>6209</v>
      </c>
      <c r="C414" s="764">
        <f t="shared" si="6"/>
        <v>1171</v>
      </c>
      <c r="D414" s="165" t="s">
        <v>2142</v>
      </c>
      <c r="E414" s="165" t="s">
        <v>8794</v>
      </c>
      <c r="F414" s="163">
        <v>1</v>
      </c>
      <c r="G414" s="766"/>
      <c r="H414" s="766">
        <v>0</v>
      </c>
      <c r="I414" s="766">
        <v>35738.554769167822</v>
      </c>
      <c r="J414" s="882">
        <v>36930.660564843842</v>
      </c>
      <c r="K414" s="766">
        <v>38185.498870635529</v>
      </c>
      <c r="L414" s="18" t="s">
        <v>3777</v>
      </c>
      <c r="M414" s="418"/>
      <c r="N414" s="521"/>
      <c r="P414" s="549"/>
      <c r="T414" s="419"/>
      <c r="U414" s="416"/>
      <c r="V414" s="416"/>
      <c r="W414" s="416"/>
      <c r="X414" s="418"/>
    </row>
    <row r="415" spans="1:24">
      <c r="A415" s="764">
        <v>1172</v>
      </c>
      <c r="B415" s="765" t="s">
        <v>6210</v>
      </c>
      <c r="C415" s="764">
        <f t="shared" si="6"/>
        <v>1172</v>
      </c>
      <c r="D415" s="165" t="s">
        <v>2142</v>
      </c>
      <c r="E415" s="165" t="s">
        <v>8795</v>
      </c>
      <c r="F415" s="163">
        <v>1</v>
      </c>
      <c r="G415" s="766"/>
      <c r="H415" s="766">
        <v>22902.448393203322</v>
      </c>
      <c r="I415" s="766">
        <v>23661.634032863829</v>
      </c>
      <c r="J415" s="882">
        <v>24460.697609989158</v>
      </c>
      <c r="K415" s="766">
        <v>28100.45289517767</v>
      </c>
      <c r="L415" s="18" t="s">
        <v>962</v>
      </c>
      <c r="M415" s="418"/>
      <c r="N415" s="521"/>
      <c r="P415" s="549"/>
      <c r="T415" s="419"/>
      <c r="U415" s="416"/>
      <c r="V415" s="416"/>
      <c r="W415" s="416"/>
      <c r="X415" s="418"/>
    </row>
    <row r="416" spans="1:24">
      <c r="A416" s="764">
        <v>1173</v>
      </c>
      <c r="B416" s="765" t="s">
        <v>6211</v>
      </c>
      <c r="C416" s="764">
        <f t="shared" si="6"/>
        <v>1173</v>
      </c>
      <c r="D416" s="165" t="s">
        <v>2142</v>
      </c>
      <c r="E416" s="165" t="s">
        <v>8796</v>
      </c>
      <c r="F416" s="163">
        <v>1</v>
      </c>
      <c r="G416" s="766"/>
      <c r="H416" s="766">
        <v>0</v>
      </c>
      <c r="I416" s="766">
        <v>0</v>
      </c>
      <c r="J416" s="882">
        <v>0</v>
      </c>
      <c r="K416" s="766">
        <v>26774.415727199896</v>
      </c>
      <c r="L416" s="18" t="s">
        <v>5295</v>
      </c>
      <c r="M416" s="418"/>
      <c r="N416" s="521"/>
      <c r="P416" s="549"/>
      <c r="T416" s="419"/>
      <c r="U416" s="416"/>
      <c r="V416" s="416"/>
      <c r="W416" s="416"/>
      <c r="X416" s="418"/>
    </row>
    <row r="417" spans="1:24">
      <c r="A417" s="764">
        <v>1174</v>
      </c>
      <c r="B417" s="765" t="s">
        <v>6212</v>
      </c>
      <c r="C417" s="764">
        <f t="shared" si="6"/>
        <v>1174</v>
      </c>
      <c r="D417" s="165" t="s">
        <v>2142</v>
      </c>
      <c r="E417" s="165" t="s">
        <v>8797</v>
      </c>
      <c r="F417" s="163">
        <v>1</v>
      </c>
      <c r="G417" s="766"/>
      <c r="H417" s="766">
        <v>20174.205650853426</v>
      </c>
      <c r="I417" s="766">
        <v>20833.085110546395</v>
      </c>
      <c r="J417" s="882">
        <v>21526.62263617283</v>
      </c>
      <c r="K417" s="766">
        <v>22256.6992625188</v>
      </c>
      <c r="L417" s="18" t="s">
        <v>963</v>
      </c>
      <c r="M417" s="418"/>
      <c r="N417" s="521"/>
      <c r="P417" s="549"/>
      <c r="T417" s="419"/>
      <c r="U417" s="416"/>
      <c r="V417" s="416"/>
      <c r="W417" s="416"/>
      <c r="X417" s="418"/>
    </row>
    <row r="418" spans="1:24">
      <c r="A418" s="764">
        <v>1175</v>
      </c>
      <c r="B418" s="765" t="s">
        <v>6213</v>
      </c>
      <c r="C418" s="764">
        <f t="shared" si="6"/>
        <v>1175</v>
      </c>
      <c r="D418" s="165" t="s">
        <v>2142</v>
      </c>
      <c r="E418" s="165" t="s">
        <v>8798</v>
      </c>
      <c r="F418" s="163">
        <v>1</v>
      </c>
      <c r="G418" s="766"/>
      <c r="H418" s="766">
        <v>31434.980496178974</v>
      </c>
      <c r="I418" s="766">
        <v>32437.807166506045</v>
      </c>
      <c r="J418" s="882">
        <v>0</v>
      </c>
      <c r="K418" s="766">
        <v>0</v>
      </c>
      <c r="L418" s="18" t="s">
        <v>4427</v>
      </c>
      <c r="M418" s="418"/>
      <c r="N418" s="521"/>
      <c r="P418" s="549"/>
      <c r="T418" s="419"/>
      <c r="U418" s="416"/>
      <c r="V418" s="416"/>
      <c r="W418" s="416"/>
      <c r="X418" s="418"/>
    </row>
    <row r="419" spans="1:24">
      <c r="A419" s="764">
        <v>1176</v>
      </c>
      <c r="B419" s="765" t="s">
        <v>6214</v>
      </c>
      <c r="C419" s="764">
        <f t="shared" si="6"/>
        <v>1176</v>
      </c>
      <c r="D419" s="165" t="s">
        <v>2142</v>
      </c>
      <c r="E419" s="165" t="s">
        <v>8799</v>
      </c>
      <c r="F419" s="163">
        <v>1</v>
      </c>
      <c r="G419" s="766"/>
      <c r="H419" s="766">
        <v>30203.199967998164</v>
      </c>
      <c r="I419" s="766">
        <v>31163.70335563851</v>
      </c>
      <c r="J419" s="882">
        <v>0</v>
      </c>
      <c r="K419" s="766">
        <v>0</v>
      </c>
      <c r="L419" s="18" t="s">
        <v>4428</v>
      </c>
      <c r="M419" s="418"/>
      <c r="N419" s="521"/>
      <c r="P419" s="549"/>
      <c r="T419" s="419"/>
      <c r="U419" s="416"/>
      <c r="V419" s="416"/>
      <c r="W419" s="416"/>
      <c r="X419" s="418"/>
    </row>
    <row r="420" spans="1:24">
      <c r="A420" s="764">
        <v>1177</v>
      </c>
      <c r="B420" s="765" t="s">
        <v>6215</v>
      </c>
      <c r="C420" s="764">
        <f t="shared" si="6"/>
        <v>1177</v>
      </c>
      <c r="D420" s="165" t="s">
        <v>2142</v>
      </c>
      <c r="E420" s="165" t="s">
        <v>8800</v>
      </c>
      <c r="F420" s="163">
        <v>1</v>
      </c>
      <c r="G420" s="766"/>
      <c r="H420" s="766">
        <v>0</v>
      </c>
      <c r="I420" s="766">
        <v>0</v>
      </c>
      <c r="J420" s="882">
        <v>22315.05238916356</v>
      </c>
      <c r="K420" s="766">
        <v>23016.725390239768</v>
      </c>
      <c r="L420" s="18" t="s">
        <v>4429</v>
      </c>
      <c r="M420" s="418"/>
      <c r="N420" s="521"/>
      <c r="P420" s="549"/>
      <c r="T420" s="419"/>
      <c r="U420" s="416"/>
      <c r="V420" s="416"/>
      <c r="W420" s="416"/>
      <c r="X420" s="418"/>
    </row>
    <row r="421" spans="1:24">
      <c r="A421" s="764">
        <v>1178</v>
      </c>
      <c r="B421" s="765" t="s">
        <v>6216</v>
      </c>
      <c r="C421" s="764">
        <f t="shared" si="6"/>
        <v>1178</v>
      </c>
      <c r="D421" s="165" t="s">
        <v>2142</v>
      </c>
      <c r="E421" s="165" t="s">
        <v>8801</v>
      </c>
      <c r="F421" s="163">
        <v>1</v>
      </c>
      <c r="G421" s="766"/>
      <c r="H421" s="766">
        <v>0</v>
      </c>
      <c r="I421" s="766">
        <v>0</v>
      </c>
      <c r="J421" s="882">
        <v>21040.948578296029</v>
      </c>
      <c r="K421" s="766">
        <v>21698.088080811878</v>
      </c>
      <c r="L421" s="18" t="s">
        <v>4430</v>
      </c>
      <c r="M421" s="418"/>
      <c r="N421" s="521"/>
      <c r="P421" s="549"/>
      <c r="T421" s="419"/>
      <c r="U421" s="416"/>
      <c r="V421" s="416"/>
      <c r="W421" s="416"/>
      <c r="X421" s="418"/>
    </row>
    <row r="422" spans="1:24">
      <c r="A422" s="764">
        <v>1179</v>
      </c>
      <c r="B422" s="765" t="s">
        <v>6217</v>
      </c>
      <c r="C422" s="764">
        <f t="shared" si="6"/>
        <v>1179</v>
      </c>
      <c r="D422" s="165" t="s">
        <v>2142</v>
      </c>
      <c r="E422" s="165" t="s">
        <v>8802</v>
      </c>
      <c r="F422" s="163">
        <v>1</v>
      </c>
      <c r="G422" s="766"/>
      <c r="H422" s="766">
        <v>25489.933003181683</v>
      </c>
      <c r="I422" s="766">
        <v>26332.646668877038</v>
      </c>
      <c r="J422" s="882">
        <v>27219.73142200903</v>
      </c>
      <c r="K422" s="766">
        <v>28153.490065849674</v>
      </c>
      <c r="L422" s="18" t="s">
        <v>964</v>
      </c>
      <c r="M422" s="418"/>
      <c r="N422" s="521"/>
      <c r="P422" s="549"/>
      <c r="T422" s="419"/>
      <c r="U422" s="416"/>
      <c r="V422" s="416"/>
      <c r="W422" s="416"/>
      <c r="X422" s="418"/>
    </row>
    <row r="423" spans="1:24">
      <c r="A423" s="764">
        <v>1180</v>
      </c>
      <c r="B423" s="765" t="s">
        <v>6218</v>
      </c>
      <c r="C423" s="764">
        <f t="shared" si="6"/>
        <v>1180</v>
      </c>
      <c r="D423" s="165" t="s">
        <v>2142</v>
      </c>
      <c r="E423" s="165" t="s">
        <v>8803</v>
      </c>
      <c r="F423" s="163">
        <v>1</v>
      </c>
      <c r="G423" s="766"/>
      <c r="H423" s="766">
        <v>20904.754298384454</v>
      </c>
      <c r="I423" s="766">
        <v>21570.320609934031</v>
      </c>
      <c r="J423" s="882">
        <v>22270.934463965219</v>
      </c>
      <c r="K423" s="766">
        <v>23008.449336282305</v>
      </c>
      <c r="L423" s="18" t="s">
        <v>965</v>
      </c>
      <c r="M423" s="418"/>
      <c r="N423" s="521"/>
      <c r="P423" s="549"/>
      <c r="T423" s="419"/>
      <c r="U423" s="416"/>
      <c r="V423" s="416"/>
      <c r="W423" s="416"/>
      <c r="X423" s="418"/>
    </row>
    <row r="424" spans="1:24">
      <c r="A424" s="764">
        <v>1181</v>
      </c>
      <c r="B424" s="765" t="s">
        <v>6166</v>
      </c>
      <c r="C424" s="764">
        <f t="shared" si="6"/>
        <v>1181</v>
      </c>
      <c r="D424" s="165" t="s">
        <v>2142</v>
      </c>
      <c r="E424" s="165" t="s">
        <v>8751</v>
      </c>
      <c r="F424" s="163">
        <v>1</v>
      </c>
      <c r="G424" s="766"/>
      <c r="H424" s="766">
        <v>32963.192337517663</v>
      </c>
      <c r="I424" s="766">
        <v>33982.997191425318</v>
      </c>
      <c r="J424" s="882">
        <v>0</v>
      </c>
      <c r="K424" s="766">
        <v>0</v>
      </c>
      <c r="L424" s="18" t="s">
        <v>4414</v>
      </c>
      <c r="M424" s="418"/>
      <c r="N424" s="521"/>
      <c r="P424" s="549"/>
      <c r="T424" s="419"/>
      <c r="U424" s="416"/>
      <c r="V424" s="416"/>
      <c r="W424" s="416"/>
      <c r="X424" s="418"/>
    </row>
    <row r="425" spans="1:24">
      <c r="A425" s="764">
        <v>1182</v>
      </c>
      <c r="B425" s="765" t="s">
        <v>6165</v>
      </c>
      <c r="C425" s="764">
        <f t="shared" si="6"/>
        <v>1182</v>
      </c>
      <c r="D425" s="165" t="s">
        <v>2142</v>
      </c>
      <c r="E425" s="165" t="s">
        <v>8750</v>
      </c>
      <c r="F425" s="163">
        <v>1</v>
      </c>
      <c r="G425" s="766"/>
      <c r="H425" s="766">
        <v>31440.751351815019</v>
      </c>
      <c r="I425" s="766">
        <v>32410.006865604981</v>
      </c>
      <c r="J425" s="882">
        <v>0</v>
      </c>
      <c r="K425" s="766">
        <v>0</v>
      </c>
      <c r="L425" s="18" t="s">
        <v>4413</v>
      </c>
      <c r="M425" s="418"/>
      <c r="N425" s="521"/>
      <c r="P425" s="549"/>
      <c r="T425" s="419"/>
      <c r="U425" s="416"/>
      <c r="V425" s="416"/>
      <c r="W425" s="416"/>
      <c r="X425" s="418"/>
    </row>
    <row r="426" spans="1:24">
      <c r="A426" s="764">
        <v>1183</v>
      </c>
      <c r="B426" s="765" t="s">
        <v>6219</v>
      </c>
      <c r="C426" s="764">
        <f t="shared" si="6"/>
        <v>1183</v>
      </c>
      <c r="D426" s="165" t="s">
        <v>2142</v>
      </c>
      <c r="E426" s="165" t="s">
        <v>8804</v>
      </c>
      <c r="F426" s="163">
        <v>1</v>
      </c>
      <c r="G426" s="766"/>
      <c r="H426" s="766">
        <v>0</v>
      </c>
      <c r="I426" s="766">
        <v>43226.281185026834</v>
      </c>
      <c r="J426" s="882">
        <v>44659.159433320659</v>
      </c>
      <c r="K426" s="766">
        <v>46167.420150666498</v>
      </c>
      <c r="L426" s="18" t="s">
        <v>5296</v>
      </c>
      <c r="M426" s="418"/>
      <c r="N426" s="521"/>
      <c r="P426" s="549"/>
      <c r="T426" s="419"/>
      <c r="U426" s="416"/>
      <c r="V426" s="416"/>
      <c r="W426" s="416"/>
      <c r="X426" s="418"/>
    </row>
    <row r="427" spans="1:24">
      <c r="A427" s="764">
        <v>1184</v>
      </c>
      <c r="B427" s="765" t="s">
        <v>6220</v>
      </c>
      <c r="C427" s="764">
        <f t="shared" si="6"/>
        <v>1184</v>
      </c>
      <c r="D427" s="165" t="s">
        <v>2142</v>
      </c>
      <c r="E427" s="165" t="s">
        <v>8805</v>
      </c>
      <c r="F427" s="163">
        <v>1</v>
      </c>
      <c r="G427" s="766"/>
      <c r="H427" s="766">
        <v>0</v>
      </c>
      <c r="I427" s="766">
        <v>41952.177374159313</v>
      </c>
      <c r="J427" s="882">
        <v>43340.475098023118</v>
      </c>
      <c r="K427" s="766">
        <v>44801.851023326009</v>
      </c>
      <c r="L427" s="18" t="s">
        <v>5297</v>
      </c>
      <c r="M427" s="418"/>
      <c r="N427" s="521"/>
      <c r="P427" s="549"/>
      <c r="T427" s="419"/>
      <c r="U427" s="416"/>
      <c r="V427" s="416"/>
      <c r="W427" s="416"/>
      <c r="X427" s="418"/>
    </row>
    <row r="428" spans="1:24">
      <c r="A428" s="764">
        <v>1185</v>
      </c>
      <c r="B428" s="765" t="s">
        <v>6221</v>
      </c>
      <c r="C428" s="764">
        <f t="shared" si="6"/>
        <v>1185</v>
      </c>
      <c r="D428" s="165" t="s">
        <v>2142</v>
      </c>
      <c r="E428" s="165" t="s">
        <v>8806</v>
      </c>
      <c r="F428" s="163">
        <v>1</v>
      </c>
      <c r="G428" s="766"/>
      <c r="H428" s="766">
        <v>0</v>
      </c>
      <c r="I428" s="766">
        <v>0</v>
      </c>
      <c r="J428" s="882">
        <v>0</v>
      </c>
      <c r="K428" s="766">
        <v>32189.356923386877</v>
      </c>
      <c r="L428" s="18" t="s">
        <v>5298</v>
      </c>
      <c r="M428" s="418"/>
      <c r="N428" s="521"/>
      <c r="P428" s="549"/>
      <c r="T428" s="419"/>
      <c r="U428" s="416"/>
      <c r="V428" s="416"/>
      <c r="W428" s="416"/>
      <c r="X428" s="418"/>
    </row>
    <row r="429" spans="1:24">
      <c r="A429" s="764">
        <v>1186</v>
      </c>
      <c r="B429" s="765" t="s">
        <v>6222</v>
      </c>
      <c r="C429" s="764">
        <f t="shared" si="6"/>
        <v>1186</v>
      </c>
      <c r="D429" s="165" t="s">
        <v>2142</v>
      </c>
      <c r="E429" s="165" t="s">
        <v>8807</v>
      </c>
      <c r="F429" s="163">
        <v>1</v>
      </c>
      <c r="G429" s="766"/>
      <c r="H429" s="766">
        <v>0</v>
      </c>
      <c r="I429" s="766">
        <v>0</v>
      </c>
      <c r="J429" s="882">
        <v>0</v>
      </c>
      <c r="K429" s="766">
        <v>30915.253112519356</v>
      </c>
      <c r="L429" s="18" t="s">
        <v>5299</v>
      </c>
      <c r="M429" s="418"/>
      <c r="N429" s="521"/>
      <c r="P429" s="549"/>
      <c r="T429" s="419"/>
      <c r="U429" s="416"/>
      <c r="V429" s="416"/>
      <c r="W429" s="416"/>
      <c r="X429" s="418"/>
    </row>
    <row r="430" spans="1:24">
      <c r="A430" s="764">
        <v>1187</v>
      </c>
      <c r="B430" s="765" t="s">
        <v>6225</v>
      </c>
      <c r="C430" s="764">
        <f t="shared" si="6"/>
        <v>1187</v>
      </c>
      <c r="D430" s="165" t="s">
        <v>2142</v>
      </c>
      <c r="E430" s="165" t="s">
        <v>8810</v>
      </c>
      <c r="F430" s="163">
        <v>1</v>
      </c>
      <c r="G430" s="766"/>
      <c r="H430" s="766">
        <v>0</v>
      </c>
      <c r="I430" s="766">
        <v>36973.616733194445</v>
      </c>
      <c r="J430" s="882">
        <v>38187.871713476517</v>
      </c>
      <c r="K430" s="766">
        <v>39466.034850615542</v>
      </c>
      <c r="L430" s="18" t="s">
        <v>5302</v>
      </c>
      <c r="M430" s="418"/>
      <c r="N430" s="521"/>
      <c r="P430" s="549"/>
      <c r="T430" s="419"/>
      <c r="U430" s="416"/>
      <c r="V430" s="416"/>
      <c r="W430" s="416"/>
      <c r="X430" s="418"/>
    </row>
    <row r="431" spans="1:24">
      <c r="A431" s="764">
        <v>1188</v>
      </c>
      <c r="B431" s="765" t="s">
        <v>6226</v>
      </c>
      <c r="C431" s="764">
        <f t="shared" si="6"/>
        <v>1188</v>
      </c>
      <c r="D431" s="165" t="s">
        <v>2142</v>
      </c>
      <c r="E431" s="165" t="s">
        <v>8811</v>
      </c>
      <c r="F431" s="163">
        <v>1</v>
      </c>
      <c r="G431" s="766"/>
      <c r="H431" s="766">
        <v>0</v>
      </c>
      <c r="I431" s="766">
        <v>35699.512922326918</v>
      </c>
      <c r="J431" s="882">
        <v>36869.187378178976</v>
      </c>
      <c r="K431" s="766">
        <v>38100.418697405403</v>
      </c>
      <c r="L431" s="18" t="s">
        <v>5303</v>
      </c>
      <c r="M431" s="418"/>
      <c r="N431" s="521"/>
      <c r="P431" s="549"/>
      <c r="T431" s="419"/>
      <c r="U431" s="416"/>
      <c r="V431" s="416"/>
      <c r="W431" s="416"/>
      <c r="X431" s="418"/>
    </row>
    <row r="432" spans="1:24">
      <c r="A432" s="764">
        <v>1189</v>
      </c>
      <c r="B432" s="765" t="s">
        <v>6223</v>
      </c>
      <c r="C432" s="764">
        <f t="shared" si="6"/>
        <v>1189</v>
      </c>
      <c r="D432" s="165" t="s">
        <v>2142</v>
      </c>
      <c r="E432" s="165" t="s">
        <v>8808</v>
      </c>
      <c r="F432" s="163">
        <v>1</v>
      </c>
      <c r="G432" s="766"/>
      <c r="H432" s="766">
        <v>0</v>
      </c>
      <c r="I432" s="766">
        <v>35603.955136511853</v>
      </c>
      <c r="J432" s="882">
        <v>36770.290755618618</v>
      </c>
      <c r="K432" s="766">
        <v>37997.995134621146</v>
      </c>
      <c r="L432" s="18" t="s">
        <v>5300</v>
      </c>
      <c r="M432" s="418"/>
      <c r="N432" s="521"/>
      <c r="P432" s="549"/>
      <c r="T432" s="419"/>
      <c r="U432" s="416"/>
      <c r="V432" s="416"/>
      <c r="W432" s="416"/>
      <c r="X432" s="418"/>
    </row>
    <row r="433" spans="1:24">
      <c r="A433" s="764">
        <v>1190</v>
      </c>
      <c r="B433" s="765" t="s">
        <v>6224</v>
      </c>
      <c r="C433" s="764">
        <f t="shared" si="6"/>
        <v>1190</v>
      </c>
      <c r="D433" s="165" t="s">
        <v>2142</v>
      </c>
      <c r="E433" s="165" t="s">
        <v>8809</v>
      </c>
      <c r="F433" s="163">
        <v>1</v>
      </c>
      <c r="G433" s="766"/>
      <c r="H433" s="766">
        <v>0</v>
      </c>
      <c r="I433" s="766">
        <v>34329.851325644318</v>
      </c>
      <c r="J433" s="882">
        <v>35451.653446190736</v>
      </c>
      <c r="K433" s="766">
        <v>36632.473033150294</v>
      </c>
      <c r="L433" s="18" t="s">
        <v>5301</v>
      </c>
      <c r="M433" s="418"/>
      <c r="N433" s="521"/>
      <c r="P433" s="549"/>
      <c r="T433" s="419"/>
      <c r="U433" s="416"/>
      <c r="V433" s="416"/>
      <c r="W433" s="416"/>
      <c r="X433" s="418"/>
    </row>
    <row r="434" spans="1:24">
      <c r="A434" s="764">
        <v>1191</v>
      </c>
      <c r="B434" s="765" t="s">
        <v>6227</v>
      </c>
      <c r="C434" s="764">
        <f t="shared" si="6"/>
        <v>1191</v>
      </c>
      <c r="D434" s="165" t="s">
        <v>2142</v>
      </c>
      <c r="E434" s="165" t="s">
        <v>8812</v>
      </c>
      <c r="F434" s="163">
        <v>1</v>
      </c>
      <c r="G434" s="766"/>
      <c r="H434" s="766">
        <v>0</v>
      </c>
      <c r="I434" s="766">
        <v>32539.735471375447</v>
      </c>
      <c r="J434" s="882">
        <v>33598.946159415158</v>
      </c>
      <c r="K434" s="766">
        <v>34713.882502992397</v>
      </c>
      <c r="L434" s="18" t="s">
        <v>3778</v>
      </c>
      <c r="M434" s="418"/>
      <c r="N434" s="521"/>
      <c r="P434" s="549"/>
      <c r="T434" s="419"/>
      <c r="U434" s="416"/>
      <c r="V434" s="416"/>
      <c r="W434" s="416"/>
      <c r="X434" s="418"/>
    </row>
    <row r="435" spans="1:24">
      <c r="A435" s="764">
        <v>1192</v>
      </c>
      <c r="B435" s="765" t="s">
        <v>6228</v>
      </c>
      <c r="C435" s="764">
        <f t="shared" si="6"/>
        <v>1192</v>
      </c>
      <c r="D435" s="165" t="s">
        <v>2142</v>
      </c>
      <c r="E435" s="165" t="s">
        <v>8813</v>
      </c>
      <c r="F435" s="163">
        <v>1</v>
      </c>
      <c r="G435" s="766"/>
      <c r="H435" s="766">
        <v>0</v>
      </c>
      <c r="I435" s="766">
        <v>31233.779065236227</v>
      </c>
      <c r="J435" s="882">
        <v>32247.327633843928</v>
      </c>
      <c r="K435" s="766">
        <v>33314.20353863691</v>
      </c>
      <c r="L435" s="18" t="s">
        <v>3779</v>
      </c>
      <c r="M435" s="418"/>
      <c r="N435" s="521"/>
      <c r="P435" s="549"/>
      <c r="T435" s="419"/>
      <c r="U435" s="416"/>
      <c r="V435" s="416"/>
      <c r="W435" s="416"/>
      <c r="X435" s="418"/>
    </row>
    <row r="436" spans="1:24">
      <c r="A436" s="764">
        <v>1193</v>
      </c>
      <c r="B436" s="765" t="s">
        <v>6229</v>
      </c>
      <c r="C436" s="764">
        <f t="shared" si="6"/>
        <v>1193</v>
      </c>
      <c r="D436" s="165" t="s">
        <v>2142</v>
      </c>
      <c r="E436" s="165" t="s">
        <v>8814</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6230</v>
      </c>
      <c r="C437" s="764">
        <f t="shared" si="6"/>
        <v>1194</v>
      </c>
      <c r="D437" s="165" t="s">
        <v>2142</v>
      </c>
      <c r="E437" s="165" t="s">
        <v>8815</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6231</v>
      </c>
      <c r="C438" s="764">
        <f t="shared" si="6"/>
        <v>1195</v>
      </c>
      <c r="D438" s="165" t="s">
        <v>2142</v>
      </c>
      <c r="E438" s="165" t="s">
        <v>8816</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6232</v>
      </c>
      <c r="C439" s="764">
        <f t="shared" si="6"/>
        <v>1196</v>
      </c>
      <c r="D439" s="165" t="s">
        <v>2142</v>
      </c>
      <c r="E439" s="165" t="s">
        <v>8817</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c r="A440" s="764">
        <v>1197</v>
      </c>
      <c r="B440" s="765" t="s">
        <v>6233</v>
      </c>
      <c r="C440" s="764">
        <f t="shared" si="6"/>
        <v>1197</v>
      </c>
      <c r="D440" s="165" t="s">
        <v>2142</v>
      </c>
      <c r="E440" s="165" t="s">
        <v>8818</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c r="A441" s="764">
        <v>1198</v>
      </c>
      <c r="B441" s="765" t="s">
        <v>6234</v>
      </c>
      <c r="C441" s="764">
        <f t="shared" si="6"/>
        <v>1198</v>
      </c>
      <c r="D441" s="165" t="s">
        <v>2142</v>
      </c>
      <c r="E441" s="165" t="s">
        <v>8819</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c r="A442" s="764">
        <v>1199</v>
      </c>
      <c r="B442" s="765" t="s">
        <v>6235</v>
      </c>
      <c r="C442" s="764">
        <f t="shared" si="6"/>
        <v>1199</v>
      </c>
      <c r="D442" s="165" t="s">
        <v>2142</v>
      </c>
      <c r="E442" s="165" t="s">
        <v>8820</v>
      </c>
      <c r="F442" s="163">
        <v>1</v>
      </c>
      <c r="G442" s="766"/>
      <c r="H442" s="766">
        <v>0</v>
      </c>
      <c r="I442" s="766">
        <v>40958.376401682639</v>
      </c>
      <c r="J442" s="882">
        <v>42311.922007873676</v>
      </c>
      <c r="K442" s="766">
        <v>43736.711806587373</v>
      </c>
      <c r="L442" s="18" t="s">
        <v>4432</v>
      </c>
      <c r="M442" s="418"/>
      <c r="N442" s="521"/>
      <c r="P442" s="545"/>
      <c r="T442" s="419"/>
      <c r="U442" s="416"/>
      <c r="V442" s="416"/>
      <c r="W442" s="416"/>
      <c r="X442" s="418"/>
    </row>
    <row r="443" spans="1:24">
      <c r="A443" s="764">
        <v>1200</v>
      </c>
      <c r="B443" s="765" t="s">
        <v>6236</v>
      </c>
      <c r="C443" s="764">
        <f t="shared" si="6"/>
        <v>1200</v>
      </c>
      <c r="D443" s="165" t="s">
        <v>2142</v>
      </c>
      <c r="E443" s="165" t="s">
        <v>8821</v>
      </c>
      <c r="F443" s="163">
        <v>1</v>
      </c>
      <c r="G443" s="766"/>
      <c r="H443" s="766">
        <v>0</v>
      </c>
      <c r="I443" s="766">
        <v>40168.43203894476</v>
      </c>
      <c r="J443" s="882">
        <v>41494.373459650131</v>
      </c>
      <c r="K443" s="766">
        <v>42890.101270918953</v>
      </c>
      <c r="L443" s="18" t="s">
        <v>4433</v>
      </c>
      <c r="M443" s="418"/>
      <c r="N443" s="521"/>
      <c r="P443" s="545"/>
      <c r="T443" s="419"/>
      <c r="U443" s="416"/>
      <c r="V443" s="416"/>
      <c r="W443" s="416"/>
      <c r="X443" s="418"/>
    </row>
    <row r="444" spans="1:24">
      <c r="A444" s="764">
        <v>1201</v>
      </c>
      <c r="B444" s="765" t="s">
        <v>6237</v>
      </c>
      <c r="C444" s="764">
        <f t="shared" si="6"/>
        <v>1201</v>
      </c>
      <c r="D444" s="165" t="s">
        <v>2142</v>
      </c>
      <c r="E444" s="165" t="s">
        <v>8822</v>
      </c>
      <c r="F444" s="163">
        <v>1</v>
      </c>
      <c r="G444" s="766"/>
      <c r="H444" s="766">
        <v>0</v>
      </c>
      <c r="I444" s="766">
        <v>38894.32822807724</v>
      </c>
      <c r="J444" s="882">
        <v>40175.736150222248</v>
      </c>
      <c r="K444" s="766">
        <v>41524.579169448101</v>
      </c>
      <c r="L444" s="18" t="s">
        <v>4434</v>
      </c>
      <c r="M444" s="418"/>
      <c r="N444" s="521"/>
      <c r="P444" s="545"/>
      <c r="T444" s="419"/>
      <c r="U444" s="416"/>
      <c r="V444" s="416"/>
      <c r="W444" s="416"/>
      <c r="X444" s="418"/>
    </row>
    <row r="445" spans="1:24">
      <c r="A445" s="764">
        <v>1202</v>
      </c>
      <c r="B445" s="765" t="s">
        <v>6239</v>
      </c>
      <c r="C445" s="764">
        <f t="shared" si="6"/>
        <v>1202</v>
      </c>
      <c r="D445" s="165" t="s">
        <v>2142</v>
      </c>
      <c r="E445" s="165" t="s">
        <v>8824</v>
      </c>
      <c r="F445" s="163">
        <v>1</v>
      </c>
      <c r="G445" s="766"/>
      <c r="H445" s="766">
        <v>0</v>
      </c>
      <c r="I445" s="766">
        <v>0</v>
      </c>
      <c r="J445" s="882">
        <v>21297.180071783736</v>
      </c>
      <c r="K445" s="766">
        <v>21763.143613688997</v>
      </c>
      <c r="L445" s="18" t="s">
        <v>4435</v>
      </c>
      <c r="M445" s="418"/>
      <c r="N445" s="521"/>
      <c r="P445" s="545"/>
      <c r="T445" s="419"/>
      <c r="U445" s="416"/>
      <c r="V445" s="416"/>
      <c r="W445" s="416"/>
      <c r="X445" s="418"/>
    </row>
    <row r="446" spans="1:24">
      <c r="A446" s="764">
        <v>1203</v>
      </c>
      <c r="B446" s="765" t="s">
        <v>6240</v>
      </c>
      <c r="C446" s="764">
        <f t="shared" si="6"/>
        <v>1203</v>
      </c>
      <c r="D446" s="165" t="s">
        <v>2142</v>
      </c>
      <c r="E446" s="165" t="s">
        <v>8825</v>
      </c>
      <c r="F446" s="163">
        <v>1</v>
      </c>
      <c r="G446" s="766"/>
      <c r="H446" s="766">
        <v>20608.400761066932</v>
      </c>
      <c r="I446" s="766">
        <v>0</v>
      </c>
      <c r="J446" s="882">
        <v>0</v>
      </c>
      <c r="K446" s="766">
        <v>0</v>
      </c>
      <c r="L446" s="18" t="s">
        <v>2931</v>
      </c>
      <c r="M446" s="418"/>
      <c r="N446" s="521"/>
      <c r="P446" s="545"/>
      <c r="T446" s="419"/>
      <c r="U446" s="416"/>
      <c r="V446" s="416"/>
      <c r="W446" s="416"/>
      <c r="X446" s="418"/>
    </row>
    <row r="447" spans="1:24">
      <c r="A447" s="764">
        <v>1204</v>
      </c>
      <c r="B447" s="765" t="s">
        <v>6241</v>
      </c>
      <c r="C447" s="764">
        <f t="shared" si="6"/>
        <v>1204</v>
      </c>
      <c r="D447" s="165" t="s">
        <v>2142</v>
      </c>
      <c r="E447" s="165" t="s">
        <v>8826</v>
      </c>
      <c r="F447" s="163">
        <v>1</v>
      </c>
      <c r="G447" s="766"/>
      <c r="H447" s="766">
        <v>0</v>
      </c>
      <c r="I447" s="766">
        <v>27025.923856090376</v>
      </c>
      <c r="J447" s="882">
        <v>27632.288503200201</v>
      </c>
      <c r="K447" s="766">
        <v>28270.582603331848</v>
      </c>
      <c r="L447" s="18" t="s">
        <v>4436</v>
      </c>
      <c r="M447" s="418"/>
      <c r="N447" s="521"/>
      <c r="P447" s="545"/>
      <c r="T447" s="419"/>
      <c r="U447" s="416"/>
      <c r="V447" s="416"/>
      <c r="W447" s="416"/>
      <c r="X447" s="418"/>
    </row>
    <row r="448" spans="1:24">
      <c r="A448" s="764">
        <v>1205</v>
      </c>
      <c r="B448" s="765" t="s">
        <v>6238</v>
      </c>
      <c r="C448" s="764">
        <f t="shared" si="6"/>
        <v>1205</v>
      </c>
      <c r="D448" s="165" t="s">
        <v>2142</v>
      </c>
      <c r="E448" s="165" t="s">
        <v>8823</v>
      </c>
      <c r="F448" s="163">
        <v>1</v>
      </c>
      <c r="G448" s="766"/>
      <c r="H448" s="766">
        <v>0</v>
      </c>
      <c r="I448" s="766">
        <v>23727.308148055807</v>
      </c>
      <c r="J448" s="882">
        <v>24252.829091556072</v>
      </c>
      <c r="K448" s="766">
        <v>24806.002563654918</v>
      </c>
      <c r="L448" s="18" t="s">
        <v>3785</v>
      </c>
      <c r="M448" s="418"/>
      <c r="N448" s="521"/>
      <c r="P448" s="545"/>
      <c r="T448" s="419"/>
      <c r="U448" s="416"/>
      <c r="V448" s="416"/>
      <c r="W448" s="416"/>
      <c r="X448" s="418"/>
    </row>
    <row r="449" spans="1:24">
      <c r="A449" s="764">
        <v>1206</v>
      </c>
      <c r="B449" s="765" t="s">
        <v>6242</v>
      </c>
      <c r="C449" s="764">
        <f t="shared" si="6"/>
        <v>1206</v>
      </c>
      <c r="D449" s="165" t="s">
        <v>2142</v>
      </c>
      <c r="E449" s="165" t="s">
        <v>8827</v>
      </c>
      <c r="F449" s="163">
        <v>1</v>
      </c>
      <c r="G449" s="766"/>
      <c r="H449" s="766">
        <v>0</v>
      </c>
      <c r="I449" s="766">
        <v>0</v>
      </c>
      <c r="J449" s="882">
        <v>27263.433963234107</v>
      </c>
      <c r="K449" s="766">
        <v>27875.624076368695</v>
      </c>
      <c r="L449" s="18" t="s">
        <v>4437</v>
      </c>
      <c r="M449" s="418"/>
      <c r="N449" s="521"/>
      <c r="P449" s="545"/>
      <c r="T449" s="419"/>
      <c r="U449" s="416"/>
      <c r="V449" s="416"/>
      <c r="W449" s="416"/>
      <c r="X449" s="418"/>
    </row>
    <row r="450" spans="1:24">
      <c r="A450" s="764">
        <v>1207</v>
      </c>
      <c r="B450" s="765" t="s">
        <v>6243</v>
      </c>
      <c r="C450" s="764">
        <f t="shared" si="6"/>
        <v>1207</v>
      </c>
      <c r="D450" s="165" t="s">
        <v>2142</v>
      </c>
      <c r="E450" s="165" t="s">
        <v>8828</v>
      </c>
      <c r="F450" s="163">
        <v>1</v>
      </c>
      <c r="G450" s="766"/>
      <c r="H450" s="766">
        <v>0</v>
      </c>
      <c r="I450" s="766">
        <v>30640.827686817865</v>
      </c>
      <c r="J450" s="882">
        <v>31335.803325570268</v>
      </c>
      <c r="K450" s="766">
        <v>32067.378622174489</v>
      </c>
      <c r="L450" s="18" t="s">
        <v>4438</v>
      </c>
      <c r="M450" s="418"/>
      <c r="N450" s="521"/>
      <c r="P450" s="545"/>
      <c r="T450" s="419"/>
      <c r="U450" s="416"/>
      <c r="V450" s="416"/>
      <c r="W450" s="416"/>
      <c r="X450" s="418"/>
    </row>
    <row r="451" spans="1:24">
      <c r="A451" s="764">
        <v>1208</v>
      </c>
      <c r="B451" s="765" t="s">
        <v>6244</v>
      </c>
      <c r="C451" s="764">
        <f t="shared" si="6"/>
        <v>1208</v>
      </c>
      <c r="D451" s="165" t="s">
        <v>2142</v>
      </c>
      <c r="E451" s="165" t="s">
        <v>8829</v>
      </c>
      <c r="F451" s="163">
        <v>1</v>
      </c>
      <c r="G451" s="766"/>
      <c r="H451" s="766">
        <v>27232.557649305414</v>
      </c>
      <c r="I451" s="766">
        <v>0</v>
      </c>
      <c r="J451" s="882">
        <v>0</v>
      </c>
      <c r="K451" s="766">
        <v>0</v>
      </c>
      <c r="L451" s="18" t="s">
        <v>2932</v>
      </c>
      <c r="M451" s="418"/>
      <c r="N451" s="521"/>
      <c r="P451" s="545"/>
      <c r="T451" s="419"/>
      <c r="U451" s="416"/>
      <c r="V451" s="416"/>
      <c r="W451" s="416"/>
      <c r="X451" s="418"/>
    </row>
    <row r="452" spans="1:24">
      <c r="A452" s="764">
        <v>1209</v>
      </c>
      <c r="B452" s="765" t="s">
        <v>6245</v>
      </c>
      <c r="C452" s="764">
        <f t="shared" si="6"/>
        <v>1209</v>
      </c>
      <c r="D452" s="165" t="s">
        <v>2142</v>
      </c>
      <c r="E452" s="165" t="s">
        <v>8830</v>
      </c>
      <c r="F452" s="163">
        <v>1</v>
      </c>
      <c r="G452" s="766"/>
      <c r="H452" s="766">
        <v>0</v>
      </c>
      <c r="I452" s="766">
        <v>28387.206854009277</v>
      </c>
      <c r="J452" s="882">
        <v>29045.459934782757</v>
      </c>
      <c r="K452" s="766">
        <v>29738.346271374379</v>
      </c>
      <c r="L452" s="18" t="s">
        <v>3786</v>
      </c>
      <c r="M452" s="418"/>
      <c r="N452" s="521"/>
      <c r="P452" s="545"/>
      <c r="T452" s="419"/>
      <c r="U452" s="416"/>
      <c r="V452" s="416"/>
      <c r="W452" s="416"/>
      <c r="X452" s="418"/>
    </row>
    <row r="453" spans="1:24">
      <c r="A453" s="764">
        <v>1210</v>
      </c>
      <c r="B453" s="765" t="s">
        <v>6246</v>
      </c>
      <c r="C453" s="764">
        <f t="shared" si="6"/>
        <v>1210</v>
      </c>
      <c r="D453" s="165" t="s">
        <v>2142</v>
      </c>
      <c r="E453" s="165" t="s">
        <v>8831</v>
      </c>
      <c r="F453" s="163">
        <v>1</v>
      </c>
      <c r="G453" s="766"/>
      <c r="H453" s="766">
        <v>25315.851084655562</v>
      </c>
      <c r="I453" s="766">
        <v>0</v>
      </c>
      <c r="J453" s="882">
        <v>0</v>
      </c>
      <c r="K453" s="766">
        <v>0</v>
      </c>
      <c r="L453" s="18" t="s">
        <v>2933</v>
      </c>
      <c r="M453" s="418"/>
      <c r="N453" s="521"/>
      <c r="P453" s="545"/>
      <c r="T453" s="419"/>
      <c r="U453" s="416"/>
      <c r="V453" s="416"/>
      <c r="W453" s="416"/>
      <c r="X453" s="418"/>
    </row>
    <row r="454" spans="1:24">
      <c r="A454" s="764">
        <v>1211</v>
      </c>
      <c r="B454" s="765" t="s">
        <v>6247</v>
      </c>
      <c r="C454" s="764">
        <f t="shared" si="6"/>
        <v>1211</v>
      </c>
      <c r="D454" s="165" t="s">
        <v>2142</v>
      </c>
      <c r="E454" s="165" t="s">
        <v>8832</v>
      </c>
      <c r="F454" s="163">
        <v>1</v>
      </c>
      <c r="G454" s="766"/>
      <c r="H454" s="766">
        <v>32880.641174904405</v>
      </c>
      <c r="I454" s="766">
        <v>0</v>
      </c>
      <c r="J454" s="882">
        <v>0</v>
      </c>
      <c r="K454" s="766">
        <v>0</v>
      </c>
      <c r="L454" s="18" t="s">
        <v>966</v>
      </c>
      <c r="M454" s="418"/>
      <c r="N454" s="521"/>
      <c r="P454" s="545"/>
      <c r="T454" s="419"/>
      <c r="U454" s="416"/>
      <c r="V454" s="416"/>
      <c r="W454" s="416"/>
      <c r="X454" s="418"/>
    </row>
    <row r="455" spans="1:24">
      <c r="A455" s="764">
        <v>1212</v>
      </c>
      <c r="B455" s="765" t="s">
        <v>6248</v>
      </c>
      <c r="C455" s="764">
        <f t="shared" si="6"/>
        <v>1212</v>
      </c>
      <c r="D455" s="165" t="s">
        <v>2142</v>
      </c>
      <c r="E455" s="165" t="s">
        <v>8833</v>
      </c>
      <c r="F455" s="163">
        <v>1</v>
      </c>
      <c r="G455" s="766"/>
      <c r="H455" s="766">
        <v>0</v>
      </c>
      <c r="I455" s="766">
        <v>29690.787258242966</v>
      </c>
      <c r="J455" s="882">
        <v>31855.13223663532</v>
      </c>
      <c r="K455" s="766">
        <v>32640.734429114822</v>
      </c>
      <c r="L455" s="18" t="s">
        <v>4439</v>
      </c>
      <c r="M455" s="418"/>
      <c r="N455" s="521"/>
      <c r="P455" s="545"/>
      <c r="T455" s="419"/>
      <c r="U455" s="416"/>
      <c r="V455" s="416"/>
      <c r="W455" s="416"/>
      <c r="X455" s="418"/>
    </row>
    <row r="456" spans="1:24">
      <c r="A456" s="764">
        <v>1213</v>
      </c>
      <c r="B456" s="765" t="s">
        <v>6249</v>
      </c>
      <c r="C456" s="764">
        <f t="shared" si="6"/>
        <v>1213</v>
      </c>
      <c r="D456" s="165" t="s">
        <v>2142</v>
      </c>
      <c r="E456" s="165" t="s">
        <v>8834</v>
      </c>
      <c r="F456" s="163">
        <v>1</v>
      </c>
      <c r="G456" s="766"/>
      <c r="H456" s="766">
        <v>0</v>
      </c>
      <c r="I456" s="766">
        <v>0</v>
      </c>
      <c r="J456" s="882">
        <v>0</v>
      </c>
      <c r="K456" s="766">
        <v>34951.200147493844</v>
      </c>
      <c r="L456" s="18" t="s">
        <v>5304</v>
      </c>
      <c r="M456" s="418"/>
      <c r="N456" s="521"/>
      <c r="P456" s="545"/>
      <c r="T456" s="419"/>
      <c r="U456" s="416"/>
      <c r="V456" s="416"/>
      <c r="W456" s="416"/>
      <c r="X456" s="418"/>
    </row>
    <row r="457" spans="1:24">
      <c r="A457" s="764">
        <v>1214</v>
      </c>
      <c r="B457" s="765" t="s">
        <v>6250</v>
      </c>
      <c r="C457" s="764">
        <f t="shared" ref="C457:C520" si="7">A457</f>
        <v>1214</v>
      </c>
      <c r="D457" s="165" t="s">
        <v>2142</v>
      </c>
      <c r="E457" s="165" t="s">
        <v>8835</v>
      </c>
      <c r="F457" s="163">
        <v>1</v>
      </c>
      <c r="G457" s="766"/>
      <c r="H457" s="766">
        <v>34279.930898359649</v>
      </c>
      <c r="I457" s="766">
        <v>0</v>
      </c>
      <c r="J457" s="882">
        <v>0</v>
      </c>
      <c r="K457" s="766">
        <v>0</v>
      </c>
      <c r="L457" s="18" t="s">
        <v>967</v>
      </c>
      <c r="M457" s="418"/>
      <c r="N457" s="521"/>
      <c r="P457" s="541"/>
      <c r="T457" s="419"/>
      <c r="U457" s="416"/>
      <c r="V457" s="416"/>
      <c r="W457" s="416"/>
      <c r="X457" s="418"/>
    </row>
    <row r="458" spans="1:24">
      <c r="A458" s="764">
        <v>1215</v>
      </c>
      <c r="B458" s="765" t="s">
        <v>6251</v>
      </c>
      <c r="C458" s="764">
        <f t="shared" si="7"/>
        <v>1215</v>
      </c>
      <c r="D458" s="165" t="s">
        <v>2142</v>
      </c>
      <c r="E458" s="165" t="s">
        <v>8836</v>
      </c>
      <c r="F458" s="163">
        <v>1</v>
      </c>
      <c r="G458" s="766"/>
      <c r="H458" s="766">
        <v>36952.012156299032</v>
      </c>
      <c r="I458" s="766">
        <v>0</v>
      </c>
      <c r="J458" s="882">
        <v>0</v>
      </c>
      <c r="K458" s="766">
        <v>0</v>
      </c>
      <c r="L458" s="18" t="s">
        <v>968</v>
      </c>
      <c r="M458" s="418"/>
      <c r="N458" s="514"/>
      <c r="P458" s="541"/>
      <c r="T458" s="419"/>
      <c r="U458" s="416"/>
      <c r="V458" s="416"/>
      <c r="W458" s="416"/>
      <c r="X458" s="418"/>
    </row>
    <row r="459" spans="1:24">
      <c r="A459" s="764">
        <v>1216</v>
      </c>
      <c r="B459" s="765" t="s">
        <v>6252</v>
      </c>
      <c r="C459" s="764">
        <f t="shared" si="7"/>
        <v>1216</v>
      </c>
      <c r="D459" s="165" t="s">
        <v>2142</v>
      </c>
      <c r="E459" s="165" t="s">
        <v>8837</v>
      </c>
      <c r="F459" s="163">
        <v>1</v>
      </c>
      <c r="G459" s="766"/>
      <c r="H459" s="766">
        <v>38306.054942997907</v>
      </c>
      <c r="I459" s="766">
        <v>39890.934003832983</v>
      </c>
      <c r="J459" s="882">
        <v>41392.398377255689</v>
      </c>
      <c r="K459" s="766">
        <v>42972.884731862883</v>
      </c>
      <c r="L459" s="18" t="s">
        <v>3787</v>
      </c>
      <c r="M459" s="418"/>
      <c r="N459" s="514"/>
      <c r="P459" s="541"/>
      <c r="T459" s="419"/>
      <c r="U459" s="416"/>
      <c r="V459" s="416"/>
      <c r="W459" s="416"/>
      <c r="X459" s="418"/>
    </row>
    <row r="460" spans="1:24">
      <c r="A460" s="764">
        <v>1217</v>
      </c>
      <c r="B460" s="765" t="s">
        <v>6253</v>
      </c>
      <c r="C460" s="764">
        <f t="shared" si="7"/>
        <v>1217</v>
      </c>
      <c r="D460" s="165" t="s">
        <v>2142</v>
      </c>
      <c r="E460" s="165" t="s">
        <v>8838</v>
      </c>
      <c r="F460" s="163">
        <v>1</v>
      </c>
      <c r="G460" s="766"/>
      <c r="H460" s="766">
        <v>38901.949706399508</v>
      </c>
      <c r="I460" s="766">
        <v>40382.712283450412</v>
      </c>
      <c r="J460" s="882">
        <v>41941.422030587491</v>
      </c>
      <c r="K460" s="766">
        <v>43582.191268534727</v>
      </c>
      <c r="L460" s="18" t="s">
        <v>969</v>
      </c>
      <c r="M460" s="418"/>
      <c r="N460" s="514"/>
      <c r="P460" s="541"/>
      <c r="T460" s="419"/>
      <c r="U460" s="416"/>
      <c r="V460" s="416"/>
      <c r="W460" s="416"/>
      <c r="X460" s="418"/>
    </row>
    <row r="461" spans="1:24">
      <c r="A461" s="764">
        <v>1218</v>
      </c>
      <c r="B461" s="765" t="s">
        <v>6254</v>
      </c>
      <c r="C461" s="764">
        <f t="shared" si="7"/>
        <v>1218</v>
      </c>
      <c r="D461" s="165" t="s">
        <v>2142</v>
      </c>
      <c r="E461" s="165" t="s">
        <v>8839</v>
      </c>
      <c r="F461" s="163">
        <v>1</v>
      </c>
      <c r="G461" s="766"/>
      <c r="H461" s="766">
        <v>0</v>
      </c>
      <c r="I461" s="766">
        <v>0</v>
      </c>
      <c r="J461" s="882">
        <v>0</v>
      </c>
      <c r="K461" s="766">
        <v>41088.409691300469</v>
      </c>
      <c r="L461" s="18" t="s">
        <v>5305</v>
      </c>
      <c r="M461" s="418"/>
      <c r="N461" s="514"/>
      <c r="P461" s="541"/>
      <c r="T461" s="419"/>
      <c r="U461" s="416"/>
      <c r="V461" s="416"/>
      <c r="W461" s="416"/>
      <c r="X461" s="418"/>
    </row>
    <row r="462" spans="1:24">
      <c r="A462" s="764">
        <v>1219</v>
      </c>
      <c r="B462" s="765" t="s">
        <v>6255</v>
      </c>
      <c r="C462" s="764">
        <f t="shared" si="7"/>
        <v>1219</v>
      </c>
      <c r="D462" s="165" t="s">
        <v>2142</v>
      </c>
      <c r="E462" s="165" t="s">
        <v>8840</v>
      </c>
      <c r="F462" s="163">
        <v>1</v>
      </c>
      <c r="G462" s="766"/>
      <c r="H462" s="766">
        <v>46992.630094785964</v>
      </c>
      <c r="I462" s="766">
        <v>48777.657674493414</v>
      </c>
      <c r="J462" s="882">
        <v>50656.614398009762</v>
      </c>
      <c r="K462" s="766">
        <v>52634.500473487999</v>
      </c>
      <c r="L462" s="18" t="s">
        <v>4440</v>
      </c>
      <c r="M462" s="418"/>
      <c r="N462" s="514"/>
      <c r="P462" s="541"/>
      <c r="T462" s="419"/>
      <c r="U462" s="416"/>
      <c r="V462" s="416"/>
      <c r="W462" s="416"/>
      <c r="X462" s="418"/>
    </row>
    <row r="463" spans="1:24">
      <c r="A463" s="764">
        <v>1220</v>
      </c>
      <c r="B463" s="765" t="s">
        <v>6256</v>
      </c>
      <c r="C463" s="764">
        <f t="shared" si="7"/>
        <v>1220</v>
      </c>
      <c r="D463" s="165" t="s">
        <v>2142</v>
      </c>
      <c r="E463" s="165" t="s">
        <v>8841</v>
      </c>
      <c r="F463" s="163">
        <v>1</v>
      </c>
      <c r="G463" s="766"/>
      <c r="H463" s="766">
        <v>45257.225567454348</v>
      </c>
      <c r="I463" s="766">
        <v>46995.054920670751</v>
      </c>
      <c r="J463" s="882">
        <v>48824.289948160913</v>
      </c>
      <c r="K463" s="766">
        <v>50749.837396243158</v>
      </c>
      <c r="L463" s="18" t="s">
        <v>970</v>
      </c>
      <c r="M463" s="418"/>
      <c r="N463" s="514"/>
      <c r="P463" s="541"/>
      <c r="T463" s="419"/>
      <c r="U463" s="416"/>
      <c r="V463" s="416"/>
      <c r="W463" s="416"/>
      <c r="X463" s="418"/>
    </row>
    <row r="464" spans="1:24">
      <c r="A464" s="764">
        <v>1221</v>
      </c>
      <c r="B464" s="765" t="s">
        <v>6257</v>
      </c>
      <c r="C464" s="764">
        <f t="shared" si="7"/>
        <v>1221</v>
      </c>
      <c r="D464" s="165" t="s">
        <v>2142</v>
      </c>
      <c r="E464" s="165" t="s">
        <v>8842</v>
      </c>
      <c r="F464" s="163">
        <v>1</v>
      </c>
      <c r="G464" s="766"/>
      <c r="H464" s="766">
        <v>0</v>
      </c>
      <c r="I464" s="766">
        <v>0</v>
      </c>
      <c r="J464" s="882">
        <v>0</v>
      </c>
      <c r="K464" s="766">
        <v>46632.278614761017</v>
      </c>
      <c r="L464" s="18" t="s">
        <v>5306</v>
      </c>
      <c r="M464" s="418"/>
      <c r="N464" s="514"/>
      <c r="P464" s="541"/>
      <c r="T464" s="419"/>
      <c r="U464" s="416"/>
      <c r="V464" s="416"/>
      <c r="W464" s="416"/>
      <c r="X464" s="418"/>
    </row>
    <row r="465" spans="1:24">
      <c r="A465" s="764">
        <v>1222</v>
      </c>
      <c r="B465" s="765" t="s">
        <v>6258</v>
      </c>
      <c r="C465" s="764">
        <f t="shared" si="7"/>
        <v>1222</v>
      </c>
      <c r="D465" s="165" t="s">
        <v>2142</v>
      </c>
      <c r="E465" s="165" t="s">
        <v>8843</v>
      </c>
      <c r="F465" s="163">
        <v>1</v>
      </c>
      <c r="G465" s="766"/>
      <c r="H465" s="766">
        <v>0</v>
      </c>
      <c r="I465" s="766">
        <v>0</v>
      </c>
      <c r="J465" s="882">
        <v>0</v>
      </c>
      <c r="K465" s="766">
        <v>51756.708685502213</v>
      </c>
      <c r="L465" s="18" t="s">
        <v>5307</v>
      </c>
      <c r="M465" s="418"/>
      <c r="N465" s="514"/>
      <c r="P465" s="541"/>
      <c r="T465" s="419"/>
      <c r="U465" s="416"/>
      <c r="V465" s="416"/>
      <c r="W465" s="416"/>
      <c r="X465" s="418"/>
    </row>
    <row r="466" spans="1:24">
      <c r="A466" s="764">
        <v>1223</v>
      </c>
      <c r="B466" s="765" t="s">
        <v>6259</v>
      </c>
      <c r="C466" s="764">
        <f t="shared" si="7"/>
        <v>1223</v>
      </c>
      <c r="D466" s="165" t="s">
        <v>2142</v>
      </c>
      <c r="E466" s="165" t="s">
        <v>8844</v>
      </c>
      <c r="F466" s="163">
        <v>1</v>
      </c>
      <c r="G466" s="766"/>
      <c r="H466" s="766">
        <v>0</v>
      </c>
      <c r="I466" s="766">
        <v>0</v>
      </c>
      <c r="J466" s="882">
        <v>0</v>
      </c>
      <c r="K466" s="766">
        <v>49008.078971672774</v>
      </c>
      <c r="L466" s="18" t="s">
        <v>5308</v>
      </c>
      <c r="M466" s="418"/>
      <c r="N466" s="514"/>
      <c r="P466" s="541"/>
      <c r="T466" s="419"/>
      <c r="U466" s="416"/>
      <c r="V466" s="416"/>
      <c r="W466" s="416"/>
      <c r="X466" s="418"/>
    </row>
    <row r="467" spans="1:24">
      <c r="A467" s="764">
        <v>1224</v>
      </c>
      <c r="B467" s="765" t="s">
        <v>6260</v>
      </c>
      <c r="C467" s="764">
        <f t="shared" si="7"/>
        <v>1224</v>
      </c>
      <c r="D467" s="165" t="s">
        <v>2142</v>
      </c>
      <c r="E467" s="165" t="s">
        <v>8845</v>
      </c>
      <c r="F467" s="163">
        <v>1</v>
      </c>
      <c r="G467" s="766"/>
      <c r="H467" s="766">
        <v>0</v>
      </c>
      <c r="I467" s="766">
        <v>0</v>
      </c>
      <c r="J467" s="882">
        <v>0</v>
      </c>
      <c r="K467" s="766">
        <v>43510.819544013902</v>
      </c>
      <c r="L467" s="18" t="s">
        <v>5309</v>
      </c>
      <c r="M467" s="418"/>
      <c r="N467" s="514"/>
      <c r="P467" s="541"/>
      <c r="T467" s="419"/>
      <c r="U467" s="416"/>
      <c r="V467" s="416"/>
      <c r="W467" s="416"/>
      <c r="X467" s="418"/>
    </row>
    <row r="468" spans="1:24">
      <c r="A468" s="764">
        <v>1225</v>
      </c>
      <c r="B468" s="765" t="s">
        <v>6261</v>
      </c>
      <c r="C468" s="764">
        <f t="shared" si="7"/>
        <v>1225</v>
      </c>
      <c r="D468" s="165" t="s">
        <v>2142</v>
      </c>
      <c r="E468" s="165" t="s">
        <v>8846</v>
      </c>
      <c r="F468" s="163">
        <v>1</v>
      </c>
      <c r="G468" s="766"/>
      <c r="H468" s="766">
        <v>0</v>
      </c>
      <c r="I468" s="766">
        <v>0</v>
      </c>
      <c r="J468" s="882">
        <v>54505.338399331646</v>
      </c>
      <c r="K468" s="766">
        <v>56375.704727585995</v>
      </c>
      <c r="L468" s="18" t="s">
        <v>4441</v>
      </c>
      <c r="M468" s="418"/>
      <c r="N468" s="514"/>
      <c r="P468" s="541"/>
      <c r="T468" s="419"/>
      <c r="U468" s="416"/>
      <c r="V468" s="416"/>
      <c r="W468" s="416"/>
      <c r="X468" s="418"/>
    </row>
    <row r="469" spans="1:24">
      <c r="A469" s="764">
        <v>1226</v>
      </c>
      <c r="B469" s="765" t="s">
        <v>6262</v>
      </c>
      <c r="C469" s="764">
        <f t="shared" si="7"/>
        <v>1226</v>
      </c>
      <c r="D469" s="165" t="s">
        <v>2142</v>
      </c>
      <c r="E469" s="165" t="s">
        <v>8847</v>
      </c>
      <c r="F469" s="163">
        <v>1</v>
      </c>
      <c r="G469" s="766"/>
      <c r="H469" s="766">
        <v>0</v>
      </c>
      <c r="I469" s="766">
        <v>0</v>
      </c>
      <c r="J469" s="882">
        <v>66984.117300117301</v>
      </c>
      <c r="K469" s="766">
        <v>69301.467718330954</v>
      </c>
      <c r="L469" s="18" t="s">
        <v>4442</v>
      </c>
      <c r="M469" s="418"/>
      <c r="N469" s="514"/>
      <c r="P469" s="541"/>
      <c r="T469" s="419"/>
      <c r="U469" s="416"/>
      <c r="V469" s="416"/>
      <c r="W469" s="416"/>
      <c r="X469" s="418"/>
    </row>
    <row r="470" spans="1:24">
      <c r="A470" s="764">
        <v>1227</v>
      </c>
      <c r="B470" s="765" t="s">
        <v>6263</v>
      </c>
      <c r="C470" s="764">
        <f t="shared" si="7"/>
        <v>1227</v>
      </c>
      <c r="D470" s="165" t="s">
        <v>2142</v>
      </c>
      <c r="E470" s="165" t="s">
        <v>8848</v>
      </c>
      <c r="F470" s="163">
        <v>1</v>
      </c>
      <c r="G470" s="766"/>
      <c r="H470" s="766">
        <v>50494.974563612275</v>
      </c>
      <c r="I470" s="766">
        <v>52251.235867507065</v>
      </c>
      <c r="J470" s="882">
        <v>54099.945103706261</v>
      </c>
      <c r="K470" s="766">
        <v>56045.924196736567</v>
      </c>
      <c r="L470" s="18" t="s">
        <v>971</v>
      </c>
      <c r="M470" s="418"/>
      <c r="N470" s="514"/>
      <c r="P470" s="541"/>
      <c r="T470" s="419"/>
      <c r="U470" s="416"/>
      <c r="V470" s="416"/>
      <c r="W470" s="416"/>
      <c r="X470" s="418"/>
    </row>
    <row r="471" spans="1:24">
      <c r="A471" s="764">
        <v>1228</v>
      </c>
      <c r="B471" s="765" t="s">
        <v>6264</v>
      </c>
      <c r="C471" s="764">
        <f t="shared" si="7"/>
        <v>1228</v>
      </c>
      <c r="D471" s="165" t="s">
        <v>2142</v>
      </c>
      <c r="E471" s="165" t="s">
        <v>8849</v>
      </c>
      <c r="F471" s="163">
        <v>1</v>
      </c>
      <c r="G471" s="766"/>
      <c r="H471" s="766">
        <v>50780.229613716481</v>
      </c>
      <c r="I471" s="766">
        <v>0</v>
      </c>
      <c r="J471" s="882">
        <v>0</v>
      </c>
      <c r="K471" s="766">
        <v>0</v>
      </c>
      <c r="L471" s="18" t="s">
        <v>2934</v>
      </c>
      <c r="M471" s="418"/>
      <c r="N471" s="514"/>
      <c r="P471" s="541"/>
      <c r="T471" s="419"/>
      <c r="U471" s="416"/>
      <c r="V471" s="416"/>
      <c r="W471" s="416"/>
      <c r="X471" s="418"/>
    </row>
    <row r="472" spans="1:24">
      <c r="A472" s="764">
        <v>1229</v>
      </c>
      <c r="B472" s="765" t="s">
        <v>6265</v>
      </c>
      <c r="C472" s="764">
        <f t="shared" si="7"/>
        <v>1229</v>
      </c>
      <c r="D472" s="165" t="s">
        <v>2142</v>
      </c>
      <c r="E472" s="165" t="s">
        <v>8850</v>
      </c>
      <c r="F472" s="163">
        <v>1</v>
      </c>
      <c r="G472" s="766"/>
      <c r="H472" s="766">
        <v>0</v>
      </c>
      <c r="I472" s="766">
        <v>54862.660262129481</v>
      </c>
      <c r="J472" s="882">
        <v>56745.829631368433</v>
      </c>
      <c r="K472" s="766">
        <v>58728.139431608302</v>
      </c>
      <c r="L472" s="18" t="s">
        <v>3788</v>
      </c>
      <c r="M472" s="418"/>
      <c r="N472" s="514"/>
      <c r="P472" s="541"/>
      <c r="T472" s="419"/>
      <c r="U472" s="416"/>
      <c r="V472" s="416"/>
      <c r="W472" s="416"/>
      <c r="X472" s="418"/>
    </row>
    <row r="473" spans="1:24">
      <c r="A473" s="764">
        <v>1230</v>
      </c>
      <c r="B473" s="765" t="s">
        <v>6266</v>
      </c>
      <c r="C473" s="764">
        <f t="shared" si="7"/>
        <v>1230</v>
      </c>
      <c r="D473" s="165" t="s">
        <v>2142</v>
      </c>
      <c r="E473" s="165" t="s">
        <v>8851</v>
      </c>
      <c r="F473" s="163">
        <v>1</v>
      </c>
      <c r="G473" s="766"/>
      <c r="H473" s="766">
        <v>53605.514618534718</v>
      </c>
      <c r="I473" s="766">
        <v>55473.469984525706</v>
      </c>
      <c r="J473" s="882">
        <v>57439.775983534833</v>
      </c>
      <c r="K473" s="766">
        <v>59509.587086607818</v>
      </c>
      <c r="L473" s="18" t="s">
        <v>972</v>
      </c>
      <c r="M473" s="418"/>
      <c r="N473" s="514"/>
      <c r="P473" s="541"/>
      <c r="T473" s="419"/>
      <c r="U473" s="416"/>
      <c r="V473" s="416"/>
      <c r="W473" s="416"/>
      <c r="X473" s="418"/>
    </row>
    <row r="474" spans="1:24">
      <c r="A474" s="764">
        <v>1231</v>
      </c>
      <c r="B474" s="765" t="s">
        <v>6267</v>
      </c>
      <c r="C474" s="764">
        <f t="shared" si="7"/>
        <v>1231</v>
      </c>
      <c r="D474" s="165" t="s">
        <v>2142</v>
      </c>
      <c r="E474" s="165" t="s">
        <v>8852</v>
      </c>
      <c r="F474" s="163">
        <v>1</v>
      </c>
      <c r="G474" s="766"/>
      <c r="H474" s="766">
        <v>53391.968229947954</v>
      </c>
      <c r="I474" s="766">
        <v>55252.150321055458</v>
      </c>
      <c r="J474" s="882">
        <v>57210.267362032209</v>
      </c>
      <c r="K474" s="766">
        <v>59271.43225560907</v>
      </c>
      <c r="L474" s="18" t="s">
        <v>973</v>
      </c>
      <c r="M474" s="418"/>
      <c r="N474" s="514"/>
      <c r="P474" s="541"/>
      <c r="T474" s="419"/>
      <c r="U474" s="416"/>
      <c r="V474" s="416"/>
      <c r="W474" s="416"/>
      <c r="X474" s="418"/>
    </row>
    <row r="475" spans="1:24">
      <c r="A475" s="764">
        <v>1232</v>
      </c>
      <c r="B475" s="765" t="s">
        <v>6268</v>
      </c>
      <c r="C475" s="764">
        <f t="shared" si="7"/>
        <v>1232</v>
      </c>
      <c r="D475" s="165" t="s">
        <v>2142</v>
      </c>
      <c r="E475" s="165" t="s">
        <v>8853</v>
      </c>
      <c r="F475" s="163">
        <v>1</v>
      </c>
      <c r="G475" s="766"/>
      <c r="H475" s="766">
        <v>68330.029672757097</v>
      </c>
      <c r="I475" s="766">
        <v>0</v>
      </c>
      <c r="J475" s="882">
        <v>0</v>
      </c>
      <c r="K475" s="766">
        <v>0</v>
      </c>
      <c r="L475" s="18" t="s">
        <v>2935</v>
      </c>
      <c r="M475" s="418"/>
      <c r="N475" s="514"/>
      <c r="P475" s="541"/>
      <c r="T475" s="419"/>
      <c r="U475" s="416"/>
      <c r="V475" s="416"/>
      <c r="W475" s="416"/>
      <c r="X475" s="418"/>
    </row>
    <row r="476" spans="1:24">
      <c r="A476" s="764">
        <v>1233</v>
      </c>
      <c r="B476" s="765" t="s">
        <v>6269</v>
      </c>
      <c r="C476" s="764">
        <f t="shared" si="7"/>
        <v>1233</v>
      </c>
      <c r="D476" s="165" t="s">
        <v>2142</v>
      </c>
      <c r="E476" s="165" t="s">
        <v>8854</v>
      </c>
      <c r="F476" s="163">
        <v>1</v>
      </c>
      <c r="G476" s="766"/>
      <c r="H476" s="766">
        <v>66754.512419552513</v>
      </c>
      <c r="I476" s="766">
        <v>69103.122210559726</v>
      </c>
      <c r="J476" s="882">
        <v>71575.314601720311</v>
      </c>
      <c r="K476" s="766">
        <v>74177.657386786072</v>
      </c>
      <c r="L476" s="18" t="s">
        <v>2936</v>
      </c>
      <c r="M476" s="418"/>
      <c r="N476" s="514"/>
      <c r="P476" s="541"/>
      <c r="T476" s="419"/>
      <c r="U476" s="416"/>
      <c r="V476" s="416"/>
      <c r="W476" s="416"/>
      <c r="X476" s="418"/>
    </row>
    <row r="477" spans="1:24">
      <c r="A477" s="764">
        <v>1234</v>
      </c>
      <c r="B477" s="765" t="s">
        <v>6270</v>
      </c>
      <c r="C477" s="764">
        <f t="shared" si="7"/>
        <v>1234</v>
      </c>
      <c r="D477" s="165" t="s">
        <v>2142</v>
      </c>
      <c r="E477" s="165" t="s">
        <v>8855</v>
      </c>
      <c r="F477" s="163">
        <v>1</v>
      </c>
      <c r="G477" s="766"/>
      <c r="H477" s="766">
        <v>67688.185025865154</v>
      </c>
      <c r="I477" s="766">
        <v>0</v>
      </c>
      <c r="J477" s="882">
        <v>0</v>
      </c>
      <c r="K477" s="766">
        <v>0</v>
      </c>
      <c r="L477" s="18" t="s">
        <v>2937</v>
      </c>
      <c r="M477" s="418"/>
      <c r="N477" s="514"/>
      <c r="P477" s="541"/>
      <c r="T477" s="419"/>
      <c r="U477" s="416"/>
      <c r="V477" s="416"/>
      <c r="W477" s="416"/>
      <c r="X477" s="418"/>
    </row>
    <row r="478" spans="1:24">
      <c r="A478" s="764">
        <v>1235</v>
      </c>
      <c r="B478" s="765" t="s">
        <v>6271</v>
      </c>
      <c r="C478" s="764">
        <f t="shared" si="7"/>
        <v>1235</v>
      </c>
      <c r="D478" s="165" t="s">
        <v>2142</v>
      </c>
      <c r="E478" s="165" t="s">
        <v>8856</v>
      </c>
      <c r="F478" s="163">
        <v>1</v>
      </c>
      <c r="G478" s="766"/>
      <c r="H478" s="766">
        <v>66112.709340975474</v>
      </c>
      <c r="I478" s="766">
        <v>0</v>
      </c>
      <c r="J478" s="882">
        <v>0</v>
      </c>
      <c r="K478" s="766">
        <v>0</v>
      </c>
      <c r="L478" s="18" t="s">
        <v>2938</v>
      </c>
      <c r="M478" s="418"/>
      <c r="N478" s="514"/>
      <c r="P478" s="541"/>
      <c r="T478" s="419"/>
      <c r="U478" s="416"/>
      <c r="V478" s="416"/>
      <c r="W478" s="416"/>
      <c r="X478" s="418"/>
    </row>
    <row r="479" spans="1:24">
      <c r="A479" s="764">
        <v>1236</v>
      </c>
      <c r="B479" s="765" t="s">
        <v>6272</v>
      </c>
      <c r="C479" s="764">
        <f t="shared" si="7"/>
        <v>1236</v>
      </c>
      <c r="D479" s="165" t="s">
        <v>2142</v>
      </c>
      <c r="E479" s="165" t="s">
        <v>8857</v>
      </c>
      <c r="F479" s="163">
        <v>1</v>
      </c>
      <c r="G479" s="766"/>
      <c r="H479" s="766">
        <v>199895.50221135412</v>
      </c>
      <c r="I479" s="766">
        <v>0</v>
      </c>
      <c r="J479" s="882">
        <v>0</v>
      </c>
      <c r="K479" s="766">
        <v>0</v>
      </c>
      <c r="L479" s="18" t="s">
        <v>2939</v>
      </c>
      <c r="M479" s="418"/>
      <c r="N479" s="514"/>
      <c r="P479" s="541"/>
      <c r="T479" s="419"/>
      <c r="U479" s="416"/>
      <c r="V479" s="416"/>
      <c r="W479" s="416"/>
      <c r="X479" s="418"/>
    </row>
    <row r="480" spans="1:24">
      <c r="A480" s="764">
        <v>1237</v>
      </c>
      <c r="B480" s="765" t="s">
        <v>6273</v>
      </c>
      <c r="C480" s="764">
        <f t="shared" si="7"/>
        <v>1237</v>
      </c>
      <c r="D480" s="165" t="s">
        <v>2142</v>
      </c>
      <c r="E480" s="165" t="s">
        <v>8858</v>
      </c>
      <c r="F480" s="163">
        <v>1</v>
      </c>
      <c r="G480" s="766"/>
      <c r="H480" s="766">
        <v>49474.231639656195</v>
      </c>
      <c r="I480" s="766">
        <v>50667.983378957491</v>
      </c>
      <c r="J480" s="882">
        <v>51924.57198255448</v>
      </c>
      <c r="K480" s="766">
        <v>53247.305632004318</v>
      </c>
      <c r="L480" s="18" t="s">
        <v>2940</v>
      </c>
      <c r="M480" s="418"/>
      <c r="N480" s="514"/>
      <c r="P480" s="541"/>
      <c r="T480" s="419"/>
      <c r="U480" s="416"/>
      <c r="V480" s="416"/>
      <c r="W480" s="416"/>
      <c r="X480" s="418"/>
    </row>
    <row r="481" spans="1:24">
      <c r="A481" s="764">
        <v>1238</v>
      </c>
      <c r="B481" s="765" t="s">
        <v>6274</v>
      </c>
      <c r="C481" s="764">
        <f t="shared" si="7"/>
        <v>1238</v>
      </c>
      <c r="D481" s="165" t="s">
        <v>2142</v>
      </c>
      <c r="E481" s="165" t="s">
        <v>8859</v>
      </c>
      <c r="F481" s="163">
        <v>1</v>
      </c>
      <c r="G481" s="766"/>
      <c r="H481" s="766">
        <v>37077.190411728632</v>
      </c>
      <c r="I481" s="766">
        <v>38005.525629584488</v>
      </c>
      <c r="J481" s="882">
        <v>38982.740159211331</v>
      </c>
      <c r="K481" s="766">
        <v>40011.380185290771</v>
      </c>
      <c r="L481" s="18" t="s">
        <v>974</v>
      </c>
      <c r="M481" s="418"/>
      <c r="N481" s="514"/>
      <c r="P481" s="541"/>
      <c r="T481" s="419"/>
      <c r="U481" s="416"/>
      <c r="V481" s="416"/>
      <c r="W481" s="416"/>
      <c r="X481" s="418"/>
    </row>
    <row r="482" spans="1:24">
      <c r="A482" s="764">
        <v>1239</v>
      </c>
      <c r="B482" s="765" t="s">
        <v>6275</v>
      </c>
      <c r="C482" s="764">
        <f t="shared" si="7"/>
        <v>1239</v>
      </c>
      <c r="D482" s="165" t="s">
        <v>2142</v>
      </c>
      <c r="E482" s="165" t="s">
        <v>8860</v>
      </c>
      <c r="F482" s="163">
        <v>1</v>
      </c>
      <c r="G482" s="766"/>
      <c r="H482" s="766">
        <v>0</v>
      </c>
      <c r="I482" s="766">
        <v>0</v>
      </c>
      <c r="J482" s="882">
        <v>0</v>
      </c>
      <c r="K482" s="766">
        <v>39518.255347959996</v>
      </c>
      <c r="L482" s="18" t="s">
        <v>5310</v>
      </c>
      <c r="M482" s="418"/>
      <c r="N482" s="514"/>
      <c r="P482" s="541"/>
      <c r="T482" s="419"/>
      <c r="U482" s="416"/>
      <c r="V482" s="416"/>
      <c r="W482" s="416"/>
      <c r="X482" s="418"/>
    </row>
    <row r="483" spans="1:24">
      <c r="A483" s="764">
        <v>1240</v>
      </c>
      <c r="B483" s="765" t="s">
        <v>6276</v>
      </c>
      <c r="C483" s="764">
        <f t="shared" si="7"/>
        <v>1240</v>
      </c>
      <c r="D483" s="165" t="s">
        <v>2142</v>
      </c>
      <c r="E483" s="165" t="s">
        <v>8861</v>
      </c>
      <c r="F483" s="163">
        <v>1</v>
      </c>
      <c r="G483" s="766"/>
      <c r="H483" s="766">
        <v>0</v>
      </c>
      <c r="I483" s="766">
        <v>42218.652971992247</v>
      </c>
      <c r="J483" s="882">
        <v>43228.856390742105</v>
      </c>
      <c r="K483" s="766">
        <v>0</v>
      </c>
      <c r="L483" s="18" t="s">
        <v>4443</v>
      </c>
      <c r="M483" s="418"/>
      <c r="N483" s="514"/>
      <c r="P483" s="541"/>
      <c r="T483" s="419"/>
      <c r="U483" s="416"/>
      <c r="V483" s="416"/>
      <c r="W483" s="416"/>
      <c r="X483" s="418"/>
    </row>
    <row r="484" spans="1:24">
      <c r="A484" s="764">
        <v>1241</v>
      </c>
      <c r="B484" s="765" t="s">
        <v>6277</v>
      </c>
      <c r="C484" s="764">
        <f t="shared" si="7"/>
        <v>1241</v>
      </c>
      <c r="D484" s="165" t="s">
        <v>2142</v>
      </c>
      <c r="E484" s="165" t="s">
        <v>8862</v>
      </c>
      <c r="F484" s="163">
        <v>1</v>
      </c>
      <c r="G484" s="766"/>
      <c r="H484" s="766">
        <v>0</v>
      </c>
      <c r="I484" s="766">
        <v>0</v>
      </c>
      <c r="J484" s="882">
        <v>0</v>
      </c>
      <c r="K484" s="766">
        <v>41606.191655201437</v>
      </c>
      <c r="L484" s="18" t="s">
        <v>5311</v>
      </c>
      <c r="M484" s="418"/>
      <c r="N484" s="514"/>
      <c r="P484" s="541"/>
      <c r="T484" s="419"/>
      <c r="U484" s="416"/>
      <c r="V484" s="416"/>
      <c r="W484" s="416"/>
      <c r="X484" s="418"/>
    </row>
    <row r="485" spans="1:24">
      <c r="A485" s="764">
        <v>1242</v>
      </c>
      <c r="B485" s="765" t="s">
        <v>6278</v>
      </c>
      <c r="C485" s="764">
        <f t="shared" si="7"/>
        <v>1242</v>
      </c>
      <c r="D485" s="165" t="s">
        <v>2142</v>
      </c>
      <c r="E485" s="165" t="s">
        <v>8863</v>
      </c>
      <c r="F485" s="163">
        <v>1</v>
      </c>
      <c r="G485" s="766"/>
      <c r="H485" s="766">
        <v>44701.943634818279</v>
      </c>
      <c r="I485" s="766">
        <v>45833.75060372689</v>
      </c>
      <c r="J485" s="882">
        <v>47025.123425953403</v>
      </c>
      <c r="K485" s="766">
        <v>48279.203015448082</v>
      </c>
      <c r="L485" s="18" t="s">
        <v>975</v>
      </c>
      <c r="M485" s="418"/>
      <c r="N485" s="514"/>
      <c r="P485" s="541"/>
      <c r="T485" s="419"/>
      <c r="U485" s="416"/>
      <c r="V485" s="416"/>
      <c r="W485" s="416"/>
      <c r="X485" s="418"/>
    </row>
    <row r="486" spans="1:24">
      <c r="A486" s="764">
        <v>1243</v>
      </c>
      <c r="B486" s="765" t="s">
        <v>6279</v>
      </c>
      <c r="C486" s="764">
        <f t="shared" si="7"/>
        <v>1243</v>
      </c>
      <c r="D486" s="165" t="s">
        <v>2142</v>
      </c>
      <c r="E486" s="165" t="s">
        <v>8864</v>
      </c>
      <c r="F486" s="163">
        <v>1</v>
      </c>
      <c r="G486" s="766"/>
      <c r="H486" s="766">
        <v>0</v>
      </c>
      <c r="I486" s="766">
        <v>0</v>
      </c>
      <c r="J486" s="882">
        <v>0</v>
      </c>
      <c r="K486" s="766">
        <v>47174.021807845231</v>
      </c>
      <c r="L486" s="18" t="s">
        <v>5312</v>
      </c>
      <c r="M486" s="418"/>
      <c r="N486" s="514"/>
      <c r="P486" s="541"/>
      <c r="T486" s="419"/>
      <c r="U486" s="416"/>
      <c r="V486" s="416"/>
      <c r="W486" s="416"/>
      <c r="X486" s="418"/>
    </row>
    <row r="487" spans="1:24">
      <c r="A487" s="764">
        <v>1244</v>
      </c>
      <c r="B487" s="765" t="s">
        <v>6280</v>
      </c>
      <c r="C487" s="764">
        <f t="shared" si="7"/>
        <v>1244</v>
      </c>
      <c r="D487" s="165" t="s">
        <v>2142</v>
      </c>
      <c r="E487" s="165" t="s">
        <v>8865</v>
      </c>
      <c r="F487" s="163">
        <v>1</v>
      </c>
      <c r="G487" s="766"/>
      <c r="H487" s="766">
        <v>0</v>
      </c>
      <c r="I487" s="766">
        <v>49519.470259646427</v>
      </c>
      <c r="J487" s="882">
        <v>50714.374286905819</v>
      </c>
      <c r="K487" s="766">
        <v>0</v>
      </c>
      <c r="L487" s="18" t="s">
        <v>4444</v>
      </c>
      <c r="M487" s="418"/>
      <c r="N487" s="514"/>
      <c r="P487" s="541"/>
      <c r="T487" s="419"/>
      <c r="U487" s="416"/>
      <c r="V487" s="416"/>
      <c r="W487" s="416"/>
      <c r="X487" s="418"/>
    </row>
    <row r="488" spans="1:24">
      <c r="A488" s="764">
        <v>1245</v>
      </c>
      <c r="B488" s="765" t="s">
        <v>6281</v>
      </c>
      <c r="C488" s="764">
        <f t="shared" si="7"/>
        <v>1245</v>
      </c>
      <c r="D488" s="165" t="s">
        <v>2142</v>
      </c>
      <c r="E488" s="165" t="s">
        <v>8866</v>
      </c>
      <c r="F488" s="163">
        <v>1</v>
      </c>
      <c r="G488" s="766"/>
      <c r="H488" s="766">
        <v>0</v>
      </c>
      <c r="I488" s="766">
        <v>0</v>
      </c>
      <c r="J488" s="882">
        <v>0</v>
      </c>
      <c r="K488" s="766">
        <v>49261.958115086665</v>
      </c>
      <c r="L488" s="18" t="s">
        <v>5313</v>
      </c>
      <c r="M488" s="418"/>
      <c r="N488" s="514"/>
      <c r="P488" s="541"/>
      <c r="T488" s="419"/>
      <c r="U488" s="416"/>
      <c r="V488" s="416"/>
      <c r="W488" s="416"/>
      <c r="X488" s="418"/>
    </row>
    <row r="489" spans="1:24">
      <c r="A489" s="764">
        <v>1246</v>
      </c>
      <c r="B489" s="765" t="s">
        <v>6282</v>
      </c>
      <c r="C489" s="764">
        <f t="shared" si="7"/>
        <v>1246</v>
      </c>
      <c r="D489" s="165" t="s">
        <v>2142</v>
      </c>
      <c r="E489" s="165" t="s">
        <v>8867</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6283</v>
      </c>
      <c r="C490" s="764">
        <f t="shared" si="7"/>
        <v>1247</v>
      </c>
      <c r="D490" s="165" t="s">
        <v>2142</v>
      </c>
      <c r="E490" s="165" t="s">
        <v>8868</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6284</v>
      </c>
      <c r="C491" s="764">
        <f t="shared" si="7"/>
        <v>1248</v>
      </c>
      <c r="D491" s="165" t="s">
        <v>2142</v>
      </c>
      <c r="E491" s="165" t="s">
        <v>8869</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6285</v>
      </c>
      <c r="C492" s="764">
        <f t="shared" si="7"/>
        <v>1249</v>
      </c>
      <c r="D492" s="165" t="s">
        <v>2142</v>
      </c>
      <c r="E492" s="165" t="s">
        <v>8870</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6286</v>
      </c>
      <c r="C493" s="764">
        <f t="shared" si="7"/>
        <v>1250</v>
      </c>
      <c r="D493" s="165" t="s">
        <v>2142</v>
      </c>
      <c r="E493" s="165" t="s">
        <v>8871</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6287</v>
      </c>
      <c r="C494" s="764">
        <f t="shared" si="7"/>
        <v>1251</v>
      </c>
      <c r="D494" s="165" t="s">
        <v>2143</v>
      </c>
      <c r="E494" s="165" t="s">
        <v>8872</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c r="A495" s="764">
        <v>1252</v>
      </c>
      <c r="B495" s="765" t="s">
        <v>6288</v>
      </c>
      <c r="C495" s="764">
        <f t="shared" si="7"/>
        <v>1252</v>
      </c>
      <c r="D495" s="165" t="s">
        <v>2143</v>
      </c>
      <c r="E495" s="165" t="s">
        <v>8873</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c r="A496" s="764">
        <v>1253</v>
      </c>
      <c r="B496" s="765" t="s">
        <v>6289</v>
      </c>
      <c r="C496" s="764">
        <f t="shared" si="7"/>
        <v>1253</v>
      </c>
      <c r="D496" s="165" t="s">
        <v>2143</v>
      </c>
      <c r="E496" s="165" t="s">
        <v>8874</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c r="A497" s="764">
        <v>1254</v>
      </c>
      <c r="B497" s="765" t="s">
        <v>6290</v>
      </c>
      <c r="C497" s="764">
        <f t="shared" si="7"/>
        <v>1254</v>
      </c>
      <c r="D497" s="165" t="s">
        <v>2143</v>
      </c>
      <c r="E497" s="165" t="s">
        <v>8875</v>
      </c>
      <c r="F497" s="163">
        <v>2</v>
      </c>
      <c r="G497" s="766"/>
      <c r="H497" s="766">
        <v>15322.281177938235</v>
      </c>
      <c r="I497" s="766">
        <v>15844.342169089603</v>
      </c>
      <c r="J497" s="882">
        <v>16393.892858283889</v>
      </c>
      <c r="K497" s="766">
        <v>16972.392875505673</v>
      </c>
      <c r="L497" s="18" t="s">
        <v>983</v>
      </c>
      <c r="M497" s="418"/>
      <c r="N497" s="508"/>
      <c r="P497" s="541"/>
      <c r="T497" s="419"/>
      <c r="U497" s="416"/>
      <c r="V497" s="416"/>
      <c r="W497" s="416"/>
      <c r="X497" s="418"/>
    </row>
    <row r="498" spans="1:24">
      <c r="A498" s="764">
        <v>1255</v>
      </c>
      <c r="B498" s="765" t="s">
        <v>6291</v>
      </c>
      <c r="C498" s="764">
        <f t="shared" si="7"/>
        <v>1255</v>
      </c>
      <c r="D498" s="165" t="s">
        <v>2143</v>
      </c>
      <c r="E498" s="165" t="s">
        <v>8876</v>
      </c>
      <c r="F498" s="163">
        <v>2</v>
      </c>
      <c r="G498" s="766"/>
      <c r="H498" s="766">
        <v>19449.230089568657</v>
      </c>
      <c r="I498" s="766">
        <v>20161.432213377946</v>
      </c>
      <c r="J498" s="882">
        <v>20911.098173458129</v>
      </c>
      <c r="K498" s="766">
        <v>21700.222797454775</v>
      </c>
      <c r="L498" s="18" t="s">
        <v>984</v>
      </c>
      <c r="M498" s="418"/>
      <c r="N498" s="508"/>
      <c r="P498" s="541"/>
      <c r="T498" s="419"/>
      <c r="U498" s="416"/>
      <c r="V498" s="416"/>
      <c r="W498" s="416"/>
      <c r="X498" s="418"/>
    </row>
    <row r="499" spans="1:24">
      <c r="A499" s="764">
        <v>1256</v>
      </c>
      <c r="B499" s="765" t="s">
        <v>6292</v>
      </c>
      <c r="C499" s="764">
        <f t="shared" si="7"/>
        <v>1256</v>
      </c>
      <c r="D499" s="165" t="s">
        <v>2143</v>
      </c>
      <c r="E499" s="165" t="s">
        <v>8877</v>
      </c>
      <c r="F499" s="163">
        <v>2</v>
      </c>
      <c r="G499" s="766"/>
      <c r="H499" s="766">
        <v>22171.7562702545</v>
      </c>
      <c r="I499" s="766">
        <v>23009.340609739193</v>
      </c>
      <c r="J499" s="882">
        <v>23891.00577475821</v>
      </c>
      <c r="K499" s="766">
        <v>24819.087173286851</v>
      </c>
      <c r="L499" s="18" t="s">
        <v>985</v>
      </c>
      <c r="M499" s="418"/>
      <c r="N499" s="508"/>
      <c r="P499" s="541"/>
      <c r="T499" s="419"/>
      <c r="U499" s="416"/>
      <c r="V499" s="416"/>
      <c r="W499" s="416"/>
      <c r="X499" s="418"/>
    </row>
    <row r="500" spans="1:24">
      <c r="A500" s="764">
        <v>1257</v>
      </c>
      <c r="B500" s="765" t="s">
        <v>6293</v>
      </c>
      <c r="C500" s="764">
        <f t="shared" si="7"/>
        <v>1257</v>
      </c>
      <c r="D500" s="165" t="s">
        <v>2143</v>
      </c>
      <c r="E500" s="165" t="s">
        <v>8878</v>
      </c>
      <c r="F500" s="163">
        <v>1</v>
      </c>
      <c r="G500" s="766"/>
      <c r="H500" s="766">
        <v>12190.988782416205</v>
      </c>
      <c r="I500" s="766">
        <v>12525.021657999187</v>
      </c>
      <c r="J500" s="882">
        <v>12876.656606738719</v>
      </c>
      <c r="K500" s="766">
        <v>13246.787960296349</v>
      </c>
      <c r="L500" s="18" t="s">
        <v>3790</v>
      </c>
      <c r="M500" s="418"/>
      <c r="N500" s="508"/>
      <c r="P500" s="541"/>
      <c r="T500" s="419"/>
      <c r="U500" s="416"/>
      <c r="V500" s="416"/>
      <c r="W500" s="416"/>
      <c r="X500" s="418"/>
    </row>
    <row r="501" spans="1:24">
      <c r="A501" s="764">
        <v>1258</v>
      </c>
      <c r="B501" s="765" t="s">
        <v>6294</v>
      </c>
      <c r="C501" s="764">
        <f t="shared" si="7"/>
        <v>1258</v>
      </c>
      <c r="D501" s="165" t="s">
        <v>2144</v>
      </c>
      <c r="E501" s="165" t="s">
        <v>8879</v>
      </c>
      <c r="F501" s="163">
        <v>1</v>
      </c>
      <c r="G501" s="766"/>
      <c r="H501" s="766">
        <v>0</v>
      </c>
      <c r="I501" s="766">
        <v>0</v>
      </c>
      <c r="J501" s="882">
        <v>0</v>
      </c>
      <c r="K501" s="766">
        <v>23145.749617128466</v>
      </c>
      <c r="L501" s="18" t="s">
        <v>5314</v>
      </c>
      <c r="M501" s="418"/>
      <c r="N501" s="508"/>
      <c r="P501" s="541"/>
      <c r="T501" s="419"/>
      <c r="U501" s="416"/>
      <c r="V501" s="416"/>
      <c r="W501" s="416"/>
      <c r="X501" s="418"/>
    </row>
    <row r="502" spans="1:24">
      <c r="A502" s="764">
        <v>1259</v>
      </c>
      <c r="B502" s="765" t="s">
        <v>6295</v>
      </c>
      <c r="C502" s="764">
        <f t="shared" si="7"/>
        <v>1259</v>
      </c>
      <c r="D502" s="165" t="s">
        <v>2144</v>
      </c>
      <c r="E502" s="165" t="s">
        <v>8880</v>
      </c>
      <c r="F502" s="163">
        <v>1</v>
      </c>
      <c r="G502" s="766"/>
      <c r="H502" s="766">
        <v>0</v>
      </c>
      <c r="I502" s="766">
        <v>0</v>
      </c>
      <c r="J502" s="882">
        <v>0</v>
      </c>
      <c r="K502" s="766">
        <v>27340.405261231077</v>
      </c>
      <c r="L502" s="18" t="s">
        <v>5315</v>
      </c>
      <c r="M502" s="418"/>
      <c r="N502" s="508"/>
      <c r="P502" s="541"/>
      <c r="T502" s="419"/>
      <c r="U502" s="416"/>
      <c r="V502" s="416"/>
      <c r="W502" s="416"/>
      <c r="X502" s="418"/>
    </row>
    <row r="503" spans="1:24">
      <c r="A503" s="764">
        <v>1260</v>
      </c>
      <c r="B503" s="765" t="s">
        <v>6296</v>
      </c>
      <c r="C503" s="764">
        <f t="shared" si="7"/>
        <v>1260</v>
      </c>
      <c r="D503" s="165" t="s">
        <v>2144</v>
      </c>
      <c r="E503" s="165" t="s">
        <v>8881</v>
      </c>
      <c r="F503" s="163">
        <v>1</v>
      </c>
      <c r="G503" s="766"/>
      <c r="H503" s="766">
        <v>28974.686681011321</v>
      </c>
      <c r="I503" s="766">
        <v>29626.015014454704</v>
      </c>
      <c r="J503" s="882">
        <v>30311.642991227876</v>
      </c>
      <c r="K503" s="766">
        <v>31033.366991996241</v>
      </c>
      <c r="L503" s="18" t="s">
        <v>2941</v>
      </c>
      <c r="M503" s="418"/>
      <c r="N503" s="508"/>
      <c r="P503" s="541"/>
      <c r="T503" s="419"/>
      <c r="U503" s="416"/>
      <c r="V503" s="416"/>
      <c r="W503" s="416"/>
      <c r="X503" s="418"/>
    </row>
    <row r="504" spans="1:24">
      <c r="A504" s="764">
        <v>1261</v>
      </c>
      <c r="B504" s="765" t="s">
        <v>6297</v>
      </c>
      <c r="C504" s="764">
        <f t="shared" si="7"/>
        <v>1261</v>
      </c>
      <c r="D504" s="165" t="s">
        <v>2144</v>
      </c>
      <c r="E504" s="165" t="s">
        <v>8882</v>
      </c>
      <c r="F504" s="163">
        <v>1</v>
      </c>
      <c r="G504" s="766"/>
      <c r="H504" s="766">
        <v>0</v>
      </c>
      <c r="I504" s="766">
        <v>0</v>
      </c>
      <c r="J504" s="882">
        <v>0</v>
      </c>
      <c r="K504" s="766">
        <v>20258.519108850043</v>
      </c>
      <c r="L504" s="18" t="s">
        <v>5316</v>
      </c>
      <c r="M504" s="418"/>
      <c r="N504" s="508"/>
      <c r="P504" s="541"/>
      <c r="T504" s="419"/>
      <c r="U504" s="416"/>
      <c r="V504" s="416"/>
      <c r="W504" s="416"/>
      <c r="X504" s="418"/>
    </row>
    <row r="505" spans="1:24">
      <c r="A505" s="764">
        <v>1262</v>
      </c>
      <c r="B505" s="765" t="s">
        <v>6298</v>
      </c>
      <c r="C505" s="764">
        <f t="shared" si="7"/>
        <v>1262</v>
      </c>
      <c r="D505" s="165" t="s">
        <v>2144</v>
      </c>
      <c r="E505" s="165" t="s">
        <v>8883</v>
      </c>
      <c r="F505" s="163">
        <v>1</v>
      </c>
      <c r="G505" s="766"/>
      <c r="H505" s="766">
        <v>20258.519108850043</v>
      </c>
      <c r="I505" s="766">
        <v>20697.116675684189</v>
      </c>
      <c r="J505" s="882">
        <v>21158.814575137338</v>
      </c>
      <c r="K505" s="766">
        <v>21644.819750469047</v>
      </c>
      <c r="L505" s="18" t="s">
        <v>2942</v>
      </c>
      <c r="M505" s="418"/>
      <c r="N505" s="508"/>
      <c r="P505" s="541"/>
      <c r="T505" s="419"/>
      <c r="U505" s="416"/>
      <c r="V505" s="416"/>
      <c r="W505" s="416"/>
      <c r="X505" s="418"/>
    </row>
    <row r="506" spans="1:24">
      <c r="A506" s="764">
        <v>1263</v>
      </c>
      <c r="B506" s="765" t="s">
        <v>6299</v>
      </c>
      <c r="C506" s="764">
        <f t="shared" si="7"/>
        <v>1263</v>
      </c>
      <c r="D506" s="165" t="s">
        <v>2144</v>
      </c>
      <c r="E506" s="165" t="s">
        <v>8884</v>
      </c>
      <c r="F506" s="163">
        <v>1</v>
      </c>
      <c r="G506" s="766"/>
      <c r="H506" s="766">
        <v>22437.561001890361</v>
      </c>
      <c r="I506" s="766">
        <v>22929.348277488796</v>
      </c>
      <c r="J506" s="882">
        <v>23447.042730495898</v>
      </c>
      <c r="K506" s="766">
        <v>23991.963577962815</v>
      </c>
      <c r="L506" s="18" t="s">
        <v>2943</v>
      </c>
      <c r="M506" s="418"/>
      <c r="N506" s="508"/>
      <c r="P506" s="541"/>
      <c r="T506" s="419"/>
      <c r="U506" s="416"/>
      <c r="V506" s="416"/>
      <c r="W506" s="416"/>
      <c r="X506" s="418"/>
    </row>
    <row r="507" spans="1:24">
      <c r="A507" s="764">
        <v>1264</v>
      </c>
      <c r="B507" s="765" t="s">
        <v>6300</v>
      </c>
      <c r="C507" s="764">
        <f t="shared" si="7"/>
        <v>1264</v>
      </c>
      <c r="D507" s="165" t="s">
        <v>2144</v>
      </c>
      <c r="E507" s="165" t="s">
        <v>8885</v>
      </c>
      <c r="F507" s="163">
        <v>1</v>
      </c>
      <c r="G507" s="766"/>
      <c r="H507" s="766">
        <v>18079.477215809726</v>
      </c>
      <c r="I507" s="766">
        <v>18464.913142327485</v>
      </c>
      <c r="J507" s="882">
        <v>18870.642556674567</v>
      </c>
      <c r="K507" s="766">
        <v>19297.732059871065</v>
      </c>
      <c r="L507" s="18" t="s">
        <v>2944</v>
      </c>
      <c r="M507" s="418"/>
      <c r="N507" s="508"/>
      <c r="P507" s="541"/>
      <c r="T507" s="419"/>
      <c r="U507" s="416"/>
      <c r="V507" s="416"/>
      <c r="W507" s="416"/>
      <c r="X507" s="418"/>
    </row>
    <row r="508" spans="1:24">
      <c r="A508" s="764">
        <v>1265</v>
      </c>
      <c r="B508" s="765" t="s">
        <v>6301</v>
      </c>
      <c r="C508" s="764">
        <f t="shared" si="7"/>
        <v>1265</v>
      </c>
      <c r="D508" s="165" t="s">
        <v>2144</v>
      </c>
      <c r="E508" s="165" t="s">
        <v>8886</v>
      </c>
      <c r="F508" s="163">
        <v>1</v>
      </c>
      <c r="G508" s="766"/>
      <c r="H508" s="766">
        <v>0</v>
      </c>
      <c r="I508" s="766">
        <v>30446.616120682676</v>
      </c>
      <c r="J508" s="882">
        <v>0</v>
      </c>
      <c r="K508" s="766">
        <v>0</v>
      </c>
      <c r="L508" s="18" t="s">
        <v>4445</v>
      </c>
      <c r="M508" s="418"/>
      <c r="N508" s="508"/>
      <c r="P508" s="541"/>
      <c r="T508" s="419"/>
      <c r="U508" s="416"/>
      <c r="V508" s="416"/>
      <c r="W508" s="416"/>
      <c r="X508" s="418"/>
    </row>
    <row r="509" spans="1:24">
      <c r="A509" s="764">
        <v>1266</v>
      </c>
      <c r="B509" s="765" t="s">
        <v>6302</v>
      </c>
      <c r="C509" s="764">
        <f t="shared" si="7"/>
        <v>1266</v>
      </c>
      <c r="D509" s="165" t="s">
        <v>2144</v>
      </c>
      <c r="E509" s="165" t="s">
        <v>8887</v>
      </c>
      <c r="F509" s="163">
        <v>1</v>
      </c>
      <c r="G509" s="766"/>
      <c r="H509" s="766">
        <v>33877.53094035203</v>
      </c>
      <c r="I509" s="766">
        <v>34648.515067179142</v>
      </c>
      <c r="J509" s="882">
        <v>35460.114238112794</v>
      </c>
      <c r="K509" s="766">
        <v>36314.405518297368</v>
      </c>
      <c r="L509" s="18" t="s">
        <v>2945</v>
      </c>
      <c r="M509" s="418"/>
      <c r="N509" s="508"/>
      <c r="P509" s="541"/>
      <c r="T509" s="419"/>
      <c r="U509" s="416"/>
      <c r="V509" s="416"/>
      <c r="W509" s="416"/>
      <c r="X509" s="418"/>
    </row>
    <row r="510" spans="1:24">
      <c r="A510" s="764">
        <v>1267</v>
      </c>
      <c r="B510" s="765" t="s">
        <v>6303</v>
      </c>
      <c r="C510" s="764">
        <f t="shared" si="7"/>
        <v>1267</v>
      </c>
      <c r="D510" s="165" t="s">
        <v>2144</v>
      </c>
      <c r="E510" s="165" t="s">
        <v>8888</v>
      </c>
      <c r="F510" s="163">
        <v>1</v>
      </c>
      <c r="G510" s="766"/>
      <c r="H510" s="766">
        <v>32618.233721277065</v>
      </c>
      <c r="I510" s="766">
        <v>33440.274354828296</v>
      </c>
      <c r="J510" s="882">
        <v>34305.596535036282</v>
      </c>
      <c r="K510" s="766">
        <v>35216.445737732742</v>
      </c>
      <c r="L510" s="18" t="s">
        <v>4446</v>
      </c>
      <c r="M510" s="418"/>
      <c r="N510" s="508"/>
      <c r="P510" s="541"/>
      <c r="T510" s="419"/>
      <c r="U510" s="416"/>
      <c r="V510" s="416"/>
      <c r="W510" s="416"/>
      <c r="X510" s="418"/>
    </row>
    <row r="511" spans="1:24">
      <c r="A511" s="764">
        <v>1268</v>
      </c>
      <c r="B511" s="765" t="s">
        <v>6304</v>
      </c>
      <c r="C511" s="764">
        <f t="shared" si="7"/>
        <v>1268</v>
      </c>
      <c r="D511" s="165" t="s">
        <v>2144</v>
      </c>
      <c r="E511" s="165" t="s">
        <v>8889</v>
      </c>
      <c r="F511" s="163">
        <v>1</v>
      </c>
      <c r="G511" s="766"/>
      <c r="H511" s="766">
        <v>28429.926207751229</v>
      </c>
      <c r="I511" s="766">
        <v>29067.978165339468</v>
      </c>
      <c r="J511" s="882">
        <v>29739.628055060082</v>
      </c>
      <c r="K511" s="766">
        <v>30446.616120682676</v>
      </c>
      <c r="L511" s="18" t="s">
        <v>2946</v>
      </c>
      <c r="M511" s="418"/>
      <c r="N511" s="508"/>
      <c r="P511" s="541"/>
      <c r="T511" s="419"/>
      <c r="U511" s="416"/>
      <c r="V511" s="416"/>
      <c r="W511" s="416"/>
      <c r="X511" s="418"/>
    </row>
    <row r="512" spans="1:24">
      <c r="A512" s="764">
        <v>1269</v>
      </c>
      <c r="B512" s="765" t="s">
        <v>6306</v>
      </c>
      <c r="C512" s="764">
        <f t="shared" si="7"/>
        <v>1269</v>
      </c>
      <c r="D512" s="165" t="s">
        <v>2144</v>
      </c>
      <c r="E512" s="165" t="s">
        <v>8891</v>
      </c>
      <c r="F512" s="163">
        <v>1</v>
      </c>
      <c r="G512" s="766"/>
      <c r="H512" s="766">
        <v>9350.1010329825513</v>
      </c>
      <c r="I512" s="766">
        <v>9573.1354338778419</v>
      </c>
      <c r="J512" s="882">
        <v>9807.9591891602431</v>
      </c>
      <c r="K512" s="766">
        <v>10055.122774520964</v>
      </c>
      <c r="L512" s="18" t="s">
        <v>987</v>
      </c>
      <c r="M512" s="418"/>
      <c r="N512" s="508"/>
      <c r="P512" s="541"/>
      <c r="T512" s="419"/>
      <c r="U512" s="416"/>
      <c r="V512" s="416"/>
      <c r="W512" s="416"/>
      <c r="X512" s="418"/>
    </row>
    <row r="513" spans="1:24">
      <c r="A513" s="764">
        <v>1270</v>
      </c>
      <c r="B513" s="765" t="s">
        <v>6305</v>
      </c>
      <c r="C513" s="764">
        <f t="shared" si="7"/>
        <v>1270</v>
      </c>
      <c r="D513" s="165" t="s">
        <v>2144</v>
      </c>
      <c r="E513" s="165" t="s">
        <v>8890</v>
      </c>
      <c r="F513" s="163">
        <v>1</v>
      </c>
      <c r="G513" s="766"/>
      <c r="H513" s="766">
        <v>8680.5966516878234</v>
      </c>
      <c r="I513" s="766">
        <v>0</v>
      </c>
      <c r="J513" s="882">
        <v>0</v>
      </c>
      <c r="K513" s="766">
        <v>0</v>
      </c>
      <c r="L513" s="18" t="s">
        <v>986</v>
      </c>
      <c r="M513" s="418"/>
      <c r="N513" s="508"/>
      <c r="P513" s="541"/>
      <c r="T513" s="419"/>
      <c r="U513" s="416"/>
      <c r="V513" s="416"/>
      <c r="W513" s="416"/>
      <c r="X513" s="418"/>
    </row>
    <row r="514" spans="1:24">
      <c r="A514" s="764">
        <v>1271</v>
      </c>
      <c r="B514" s="765" t="s">
        <v>6307</v>
      </c>
      <c r="C514" s="764">
        <f t="shared" si="7"/>
        <v>1271</v>
      </c>
      <c r="D514" s="165" t="s">
        <v>2144</v>
      </c>
      <c r="E514" s="165" t="s">
        <v>8892</v>
      </c>
      <c r="F514" s="163">
        <v>1</v>
      </c>
      <c r="G514" s="766"/>
      <c r="H514" s="766">
        <v>10119.998960389499</v>
      </c>
      <c r="I514" s="766">
        <v>0</v>
      </c>
      <c r="J514" s="882">
        <v>0</v>
      </c>
      <c r="K514" s="766">
        <v>0</v>
      </c>
      <c r="L514" s="18" t="s">
        <v>988</v>
      </c>
      <c r="M514" s="418"/>
      <c r="N514" s="508"/>
      <c r="P514" s="541"/>
      <c r="T514" s="419"/>
      <c r="U514" s="416"/>
      <c r="V514" s="416"/>
      <c r="W514" s="416"/>
      <c r="X514" s="418"/>
    </row>
    <row r="515" spans="1:24">
      <c r="A515" s="764">
        <v>1272</v>
      </c>
      <c r="B515" s="765" t="s">
        <v>6308</v>
      </c>
      <c r="C515" s="764">
        <f t="shared" si="7"/>
        <v>1272</v>
      </c>
      <c r="D515" s="165" t="s">
        <v>2144</v>
      </c>
      <c r="E515" s="165" t="s">
        <v>8893</v>
      </c>
      <c r="F515" s="163">
        <v>2</v>
      </c>
      <c r="G515" s="766"/>
      <c r="H515" s="766">
        <v>19069.725816403989</v>
      </c>
      <c r="I515" s="766">
        <v>19535.311896719551</v>
      </c>
      <c r="J515" s="882">
        <v>20025.404041219961</v>
      </c>
      <c r="K515" s="766">
        <v>20541.28437454746</v>
      </c>
      <c r="L515" s="18" t="s">
        <v>989</v>
      </c>
      <c r="M515" s="418"/>
      <c r="N515" s="508"/>
      <c r="P515" s="541"/>
      <c r="T515" s="419"/>
      <c r="U515" s="416"/>
      <c r="V515" s="416"/>
      <c r="W515" s="416"/>
      <c r="X515" s="418"/>
    </row>
    <row r="516" spans="1:24">
      <c r="A516" s="764">
        <v>1273</v>
      </c>
      <c r="B516" s="765" t="s">
        <v>6309</v>
      </c>
      <c r="C516" s="764">
        <f t="shared" si="7"/>
        <v>1273</v>
      </c>
      <c r="D516" s="165" t="s">
        <v>2144</v>
      </c>
      <c r="E516" s="165" t="s">
        <v>8894</v>
      </c>
      <c r="F516" s="163">
        <v>1</v>
      </c>
      <c r="G516" s="766"/>
      <c r="H516" s="766">
        <v>0</v>
      </c>
      <c r="I516" s="766">
        <v>0</v>
      </c>
      <c r="J516" s="882">
        <v>16644.432932800002</v>
      </c>
      <c r="K516" s="766">
        <v>17148.098562080013</v>
      </c>
      <c r="L516" s="18" t="s">
        <v>4447</v>
      </c>
      <c r="M516" s="418"/>
      <c r="N516" s="508"/>
      <c r="P516" s="541"/>
      <c r="T516" s="419"/>
      <c r="U516" s="416"/>
      <c r="V516" s="416"/>
      <c r="W516" s="416"/>
      <c r="X516" s="418"/>
    </row>
    <row r="517" spans="1:24">
      <c r="A517" s="764">
        <v>1274</v>
      </c>
      <c r="B517" s="765" t="s">
        <v>6310</v>
      </c>
      <c r="C517" s="764">
        <f t="shared" si="7"/>
        <v>1274</v>
      </c>
      <c r="D517" s="165" t="s">
        <v>2144</v>
      </c>
      <c r="E517" s="165" t="s">
        <v>8895</v>
      </c>
      <c r="F517" s="163">
        <v>1</v>
      </c>
      <c r="G517" s="766"/>
      <c r="H517" s="766">
        <v>0</v>
      </c>
      <c r="I517" s="766">
        <v>17210.806180800006</v>
      </c>
      <c r="J517" s="882">
        <v>17734.335608320005</v>
      </c>
      <c r="K517" s="766">
        <v>18285.428677440006</v>
      </c>
      <c r="L517" s="18" t="s">
        <v>3791</v>
      </c>
      <c r="M517" s="418"/>
      <c r="N517" s="508"/>
      <c r="P517" s="541"/>
      <c r="T517" s="419"/>
      <c r="U517" s="416"/>
      <c r="V517" s="416"/>
      <c r="W517" s="416"/>
      <c r="X517" s="418"/>
    </row>
    <row r="518" spans="1:24">
      <c r="A518" s="764">
        <v>1275</v>
      </c>
      <c r="B518" s="765" t="s">
        <v>6311</v>
      </c>
      <c r="C518" s="764">
        <f t="shared" si="7"/>
        <v>1275</v>
      </c>
      <c r="D518" s="165" t="s">
        <v>2144</v>
      </c>
      <c r="E518" s="165" t="s">
        <v>8896</v>
      </c>
      <c r="F518" s="163">
        <v>1</v>
      </c>
      <c r="G518" s="766"/>
      <c r="H518" s="766">
        <v>0</v>
      </c>
      <c r="I518" s="766">
        <v>14419.395172799999</v>
      </c>
      <c r="J518" s="882">
        <v>14845.013751679999</v>
      </c>
      <c r="K518" s="766">
        <v>15293.012809120006</v>
      </c>
      <c r="L518" s="18" t="s">
        <v>3792</v>
      </c>
      <c r="M518" s="418"/>
      <c r="N518" s="508"/>
      <c r="P518" s="541"/>
      <c r="T518" s="419"/>
      <c r="U518" s="416"/>
      <c r="V518" s="416"/>
      <c r="W518" s="416"/>
      <c r="X518" s="418"/>
    </row>
    <row r="519" spans="1:24">
      <c r="A519" s="764">
        <v>1276</v>
      </c>
      <c r="B519" s="765" t="s">
        <v>6312</v>
      </c>
      <c r="C519" s="764">
        <f t="shared" si="7"/>
        <v>1276</v>
      </c>
      <c r="D519" s="165" t="s">
        <v>2144</v>
      </c>
      <c r="E519" s="165" t="s">
        <v>8897</v>
      </c>
      <c r="F519" s="163">
        <v>1</v>
      </c>
      <c r="G519" s="766"/>
      <c r="H519" s="766">
        <v>0</v>
      </c>
      <c r="I519" s="766">
        <v>13610.290532800003</v>
      </c>
      <c r="J519" s="882">
        <v>14007.506576639998</v>
      </c>
      <c r="K519" s="766">
        <v>14425.635035520005</v>
      </c>
      <c r="L519" s="18" t="s">
        <v>3793</v>
      </c>
      <c r="M519" s="418"/>
      <c r="N519" s="508"/>
      <c r="P519" s="541"/>
      <c r="T519" s="419"/>
      <c r="U519" s="416"/>
      <c r="V519" s="416"/>
      <c r="W519" s="416"/>
      <c r="X519" s="418"/>
    </row>
    <row r="520" spans="1:24">
      <c r="A520" s="764">
        <v>1277</v>
      </c>
      <c r="B520" s="765" t="s">
        <v>6313</v>
      </c>
      <c r="C520" s="764">
        <f t="shared" si="7"/>
        <v>1277</v>
      </c>
      <c r="D520" s="165" t="s">
        <v>2144</v>
      </c>
      <c r="E520" s="165" t="s">
        <v>8898</v>
      </c>
      <c r="F520" s="163">
        <v>1</v>
      </c>
      <c r="G520" s="766"/>
      <c r="H520" s="766">
        <v>10816.239343948651</v>
      </c>
      <c r="I520" s="766">
        <v>11094.069709018882</v>
      </c>
      <c r="J520" s="882">
        <v>11401.966117774286</v>
      </c>
      <c r="K520" s="766">
        <v>11726.114442035188</v>
      </c>
      <c r="L520" s="18" t="s">
        <v>990</v>
      </c>
      <c r="M520" s="418"/>
      <c r="N520" s="508"/>
      <c r="P520" s="541"/>
      <c r="T520" s="419"/>
      <c r="U520" s="416"/>
      <c r="V520" s="416"/>
      <c r="W520" s="416"/>
      <c r="X520" s="418"/>
    </row>
    <row r="521" spans="1:24">
      <c r="A521" s="764">
        <v>1278</v>
      </c>
      <c r="B521" s="765" t="s">
        <v>6314</v>
      </c>
      <c r="C521" s="764">
        <f t="shared" ref="C521:C584" si="8">A521</f>
        <v>1278</v>
      </c>
      <c r="D521" s="165" t="s">
        <v>2144</v>
      </c>
      <c r="E521" s="165" t="s">
        <v>8899</v>
      </c>
      <c r="F521" s="163">
        <v>1</v>
      </c>
      <c r="G521" s="766"/>
      <c r="H521" s="766">
        <v>10038.206983732272</v>
      </c>
      <c r="I521" s="766">
        <v>10304.738398022491</v>
      </c>
      <c r="J521" s="882">
        <v>10585.277415676966</v>
      </c>
      <c r="K521" s="766">
        <v>10880.636632470983</v>
      </c>
      <c r="L521" s="18" t="s">
        <v>991</v>
      </c>
      <c r="M521" s="418"/>
      <c r="N521" s="508"/>
      <c r="P521" s="541"/>
      <c r="T521" s="419"/>
      <c r="U521" s="416"/>
      <c r="V521" s="416"/>
      <c r="W521" s="416"/>
      <c r="X521" s="418"/>
    </row>
    <row r="522" spans="1:24">
      <c r="A522" s="764">
        <v>1279</v>
      </c>
      <c r="B522" s="765" t="s">
        <v>6315</v>
      </c>
      <c r="C522" s="764">
        <f t="shared" si="8"/>
        <v>1279</v>
      </c>
      <c r="D522" s="165" t="s">
        <v>2144</v>
      </c>
      <c r="E522" s="165" t="s">
        <v>8900</v>
      </c>
      <c r="F522" s="163">
        <v>1</v>
      </c>
      <c r="G522" s="766"/>
      <c r="H522" s="766">
        <v>9477.1181413091654</v>
      </c>
      <c r="I522" s="766">
        <v>9724.3407321773648</v>
      </c>
      <c r="J522" s="882">
        <v>9984.6035504868814</v>
      </c>
      <c r="K522" s="766">
        <v>10258.564411865322</v>
      </c>
      <c r="L522" s="18" t="s">
        <v>992</v>
      </c>
      <c r="M522" s="418"/>
      <c r="N522" s="508"/>
      <c r="P522" s="541"/>
      <c r="T522" s="419"/>
      <c r="U522" s="416"/>
      <c r="V522" s="416"/>
      <c r="W522" s="416"/>
      <c r="X522" s="418"/>
    </row>
    <row r="523" spans="1:24">
      <c r="A523" s="764">
        <v>1280</v>
      </c>
      <c r="B523" s="765" t="s">
        <v>6316</v>
      </c>
      <c r="C523" s="764">
        <f t="shared" si="8"/>
        <v>1280</v>
      </c>
      <c r="D523" s="165" t="s">
        <v>2144</v>
      </c>
      <c r="E523" s="165" t="s">
        <v>8901</v>
      </c>
      <c r="F523" s="163">
        <v>1</v>
      </c>
      <c r="G523" s="766"/>
      <c r="H523" s="766">
        <v>12158.033945875251</v>
      </c>
      <c r="I523" s="766">
        <v>12509.346186052489</v>
      </c>
      <c r="J523" s="882">
        <v>12879.115958839555</v>
      </c>
      <c r="K523" s="766">
        <v>13268.38803023322</v>
      </c>
      <c r="L523" s="18" t="s">
        <v>993</v>
      </c>
      <c r="M523" s="418"/>
      <c r="N523" s="508"/>
      <c r="P523" s="541"/>
      <c r="T523" s="419"/>
      <c r="U523" s="416"/>
      <c r="V523" s="416"/>
      <c r="W523" s="416"/>
      <c r="X523" s="418"/>
    </row>
    <row r="524" spans="1:24">
      <c r="A524" s="764">
        <v>1281</v>
      </c>
      <c r="B524" s="765" t="s">
        <v>6317</v>
      </c>
      <c r="C524" s="764">
        <f t="shared" si="8"/>
        <v>1281</v>
      </c>
      <c r="D524" s="165" t="s">
        <v>2144</v>
      </c>
      <c r="E524" s="165" t="s">
        <v>8902</v>
      </c>
      <c r="F524" s="163">
        <v>1</v>
      </c>
      <c r="G524" s="766"/>
      <c r="H524" s="766">
        <v>11160.568467147661</v>
      </c>
      <c r="I524" s="766">
        <v>11297.278032578457</v>
      </c>
      <c r="J524" s="882">
        <v>11621.503746913195</v>
      </c>
      <c r="K524" s="766">
        <v>11962.793972528711</v>
      </c>
      <c r="L524" s="18" t="s">
        <v>994</v>
      </c>
      <c r="M524" s="418"/>
      <c r="N524" s="508"/>
      <c r="P524" s="541"/>
      <c r="T524" s="419"/>
      <c r="U524" s="416"/>
      <c r="V524" s="416"/>
      <c r="W524" s="416"/>
      <c r="X524" s="418"/>
    </row>
    <row r="525" spans="1:24">
      <c r="A525" s="764">
        <v>1282</v>
      </c>
      <c r="B525" s="765" t="s">
        <v>6318</v>
      </c>
      <c r="C525" s="764">
        <f t="shared" si="8"/>
        <v>1282</v>
      </c>
      <c r="D525" s="165" t="s">
        <v>2144</v>
      </c>
      <c r="E525" s="165" t="s">
        <v>8903</v>
      </c>
      <c r="F525" s="163">
        <v>1</v>
      </c>
      <c r="G525" s="766"/>
      <c r="H525" s="766">
        <v>15987.820428751911</v>
      </c>
      <c r="I525" s="766">
        <v>16908.68491732312</v>
      </c>
      <c r="J525" s="882">
        <v>17393.340254719307</v>
      </c>
      <c r="K525" s="766">
        <v>17903.495621444348</v>
      </c>
      <c r="L525" s="18" t="s">
        <v>2947</v>
      </c>
      <c r="M525" s="418"/>
      <c r="N525" s="508"/>
      <c r="P525" s="541"/>
      <c r="T525" s="419"/>
      <c r="U525" s="416"/>
      <c r="V525" s="416"/>
      <c r="W525" s="416"/>
      <c r="X525" s="418"/>
    </row>
    <row r="526" spans="1:24">
      <c r="A526" s="764">
        <v>1283</v>
      </c>
      <c r="B526" s="765" t="s">
        <v>6319</v>
      </c>
      <c r="C526" s="764">
        <f t="shared" si="8"/>
        <v>1283</v>
      </c>
      <c r="D526" s="165" t="s">
        <v>2144</v>
      </c>
      <c r="E526" s="165" t="s">
        <v>8904</v>
      </c>
      <c r="F526" s="163">
        <v>1</v>
      </c>
      <c r="G526" s="766"/>
      <c r="H526" s="766">
        <v>0</v>
      </c>
      <c r="I526" s="766">
        <v>0</v>
      </c>
      <c r="J526" s="882">
        <v>0</v>
      </c>
      <c r="K526" s="766">
        <v>12326.793228896611</v>
      </c>
      <c r="L526" s="18" t="s">
        <v>5317</v>
      </c>
      <c r="M526" s="418"/>
      <c r="N526" s="508"/>
      <c r="P526" s="541"/>
      <c r="T526" s="419"/>
      <c r="U526" s="416"/>
      <c r="V526" s="416"/>
      <c r="W526" s="416"/>
      <c r="X526" s="418"/>
    </row>
    <row r="527" spans="1:24">
      <c r="A527" s="764">
        <v>1284</v>
      </c>
      <c r="B527" s="765" t="s">
        <v>6320</v>
      </c>
      <c r="C527" s="764">
        <f t="shared" si="8"/>
        <v>1284</v>
      </c>
      <c r="D527" s="165" t="s">
        <v>2144</v>
      </c>
      <c r="E527" s="165" t="s">
        <v>8905</v>
      </c>
      <c r="F527" s="163">
        <v>1</v>
      </c>
      <c r="G527" s="766"/>
      <c r="H527" s="766">
        <v>0</v>
      </c>
      <c r="I527" s="766">
        <v>0</v>
      </c>
      <c r="J527" s="882">
        <v>0</v>
      </c>
      <c r="K527" s="766">
        <v>11198.077980678889</v>
      </c>
      <c r="L527" s="18" t="s">
        <v>5318</v>
      </c>
      <c r="M527" s="418"/>
      <c r="N527" s="508"/>
      <c r="P527" s="541"/>
      <c r="T527" s="419"/>
      <c r="U527" s="416"/>
      <c r="V527" s="416"/>
      <c r="W527" s="416"/>
      <c r="X527" s="418"/>
    </row>
    <row r="528" spans="1:24">
      <c r="A528" s="764">
        <v>1285</v>
      </c>
      <c r="B528" s="765" t="s">
        <v>6321</v>
      </c>
      <c r="C528" s="764">
        <f t="shared" si="8"/>
        <v>1285</v>
      </c>
      <c r="D528" s="165" t="s">
        <v>2144</v>
      </c>
      <c r="E528" s="165" t="s">
        <v>8906</v>
      </c>
      <c r="F528" s="163">
        <v>1</v>
      </c>
      <c r="G528" s="766"/>
      <c r="H528" s="766">
        <v>0</v>
      </c>
      <c r="I528" s="766">
        <v>0</v>
      </c>
      <c r="J528" s="882">
        <v>0</v>
      </c>
      <c r="K528" s="766">
        <v>13568.380001936099</v>
      </c>
      <c r="L528" s="18" t="s">
        <v>5319</v>
      </c>
      <c r="M528" s="418"/>
      <c r="N528" s="508"/>
      <c r="P528" s="541"/>
      <c r="T528" s="419"/>
      <c r="U528" s="416"/>
      <c r="V528" s="416"/>
      <c r="W528" s="416"/>
      <c r="X528" s="418"/>
    </row>
    <row r="529" spans="1:24">
      <c r="A529" s="764">
        <v>1286</v>
      </c>
      <c r="B529" s="765" t="s">
        <v>6322</v>
      </c>
      <c r="C529" s="764">
        <f t="shared" si="8"/>
        <v>1286</v>
      </c>
      <c r="D529" s="165" t="s">
        <v>2144</v>
      </c>
      <c r="E529" s="165" t="s">
        <v>8907</v>
      </c>
      <c r="F529" s="163">
        <v>1</v>
      </c>
      <c r="G529" s="766"/>
      <c r="H529" s="766">
        <v>0</v>
      </c>
      <c r="I529" s="766">
        <v>0</v>
      </c>
      <c r="J529" s="882">
        <v>0</v>
      </c>
      <c r="K529" s="766">
        <v>12891.150853005469</v>
      </c>
      <c r="L529" s="18" t="s">
        <v>5320</v>
      </c>
      <c r="M529" s="418"/>
      <c r="N529" s="508"/>
      <c r="P529" s="541"/>
      <c r="T529" s="419"/>
      <c r="U529" s="416"/>
      <c r="V529" s="416"/>
      <c r="W529" s="416"/>
      <c r="X529" s="418"/>
    </row>
    <row r="530" spans="1:24">
      <c r="A530" s="764">
        <v>1287</v>
      </c>
      <c r="B530" s="765" t="s">
        <v>6323</v>
      </c>
      <c r="C530" s="764">
        <f t="shared" si="8"/>
        <v>1287</v>
      </c>
      <c r="D530" s="165" t="s">
        <v>2144</v>
      </c>
      <c r="E530" s="165" t="s">
        <v>8908</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6324</v>
      </c>
      <c r="C531" s="764">
        <f t="shared" si="8"/>
        <v>1288</v>
      </c>
      <c r="D531" s="165" t="s">
        <v>2144</v>
      </c>
      <c r="E531" s="165" t="s">
        <v>8909</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c r="A532" s="764">
        <v>1289</v>
      </c>
      <c r="B532" s="765" t="s">
        <v>6325</v>
      </c>
      <c r="C532" s="764">
        <f t="shared" si="8"/>
        <v>1289</v>
      </c>
      <c r="D532" s="165" t="s">
        <v>2144</v>
      </c>
      <c r="E532" s="165" t="s">
        <v>8910</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c r="A533" s="764">
        <v>1290</v>
      </c>
      <c r="B533" s="765" t="s">
        <v>6326</v>
      </c>
      <c r="C533" s="764">
        <f t="shared" si="8"/>
        <v>1290</v>
      </c>
      <c r="D533" s="165" t="s">
        <v>2144</v>
      </c>
      <c r="E533" s="165" t="s">
        <v>8911</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c r="A534" s="764">
        <v>1291</v>
      </c>
      <c r="B534" s="765" t="s">
        <v>6327</v>
      </c>
      <c r="C534" s="764">
        <f t="shared" si="8"/>
        <v>1291</v>
      </c>
      <c r="D534" s="165" t="s">
        <v>2144</v>
      </c>
      <c r="E534" s="165" t="s">
        <v>8912</v>
      </c>
      <c r="F534" s="163">
        <v>1</v>
      </c>
      <c r="G534" s="766"/>
      <c r="H534" s="766">
        <v>18933.11980284192</v>
      </c>
      <c r="I534" s="766">
        <v>19418.316309737173</v>
      </c>
      <c r="J534" s="882">
        <v>19929.051301154705</v>
      </c>
      <c r="K534" s="766">
        <v>20466.67803918197</v>
      </c>
      <c r="L534" s="18" t="s">
        <v>997</v>
      </c>
      <c r="M534" s="418"/>
      <c r="N534" s="502"/>
      <c r="P534" s="541"/>
      <c r="T534" s="419"/>
      <c r="U534" s="416"/>
      <c r="V534" s="416"/>
      <c r="W534" s="416"/>
      <c r="X534" s="418"/>
    </row>
    <row r="535" spans="1:24">
      <c r="A535" s="764">
        <v>1292</v>
      </c>
      <c r="B535" s="765" t="s">
        <v>6328</v>
      </c>
      <c r="C535" s="764">
        <f t="shared" si="8"/>
        <v>1292</v>
      </c>
      <c r="D535" s="165" t="s">
        <v>2144</v>
      </c>
      <c r="E535" s="165" t="s">
        <v>8913</v>
      </c>
      <c r="F535" s="163">
        <v>1</v>
      </c>
      <c r="G535" s="766"/>
      <c r="H535" s="766">
        <v>15534.158240979918</v>
      </c>
      <c r="I535" s="766">
        <v>0</v>
      </c>
      <c r="J535" s="882">
        <v>0</v>
      </c>
      <c r="K535" s="766">
        <v>0</v>
      </c>
      <c r="L535" s="18" t="s">
        <v>998</v>
      </c>
      <c r="M535" s="418"/>
      <c r="N535" s="502"/>
      <c r="P535" s="541"/>
      <c r="T535" s="419"/>
      <c r="U535" s="416"/>
      <c r="V535" s="416"/>
      <c r="W535" s="416"/>
      <c r="X535" s="418"/>
    </row>
    <row r="536" spans="1:24">
      <c r="A536" s="764">
        <v>1293</v>
      </c>
      <c r="B536" s="765" t="s">
        <v>6329</v>
      </c>
      <c r="C536" s="764">
        <f t="shared" si="8"/>
        <v>1293</v>
      </c>
      <c r="D536" s="165" t="s">
        <v>2144</v>
      </c>
      <c r="E536" s="165" t="s">
        <v>8914</v>
      </c>
      <c r="F536" s="163">
        <v>1</v>
      </c>
      <c r="G536" s="766"/>
      <c r="H536" s="766">
        <v>15534.158240979918</v>
      </c>
      <c r="I536" s="766">
        <v>0</v>
      </c>
      <c r="J536" s="882">
        <v>0</v>
      </c>
      <c r="K536" s="766">
        <v>0</v>
      </c>
      <c r="L536" s="18" t="s">
        <v>999</v>
      </c>
      <c r="M536" s="418"/>
      <c r="N536" s="502"/>
      <c r="P536" s="541"/>
      <c r="T536" s="419"/>
      <c r="U536" s="416"/>
      <c r="V536" s="416"/>
      <c r="W536" s="416"/>
      <c r="X536" s="418"/>
    </row>
    <row r="537" spans="1:24">
      <c r="A537" s="764">
        <v>1294</v>
      </c>
      <c r="B537" s="765" t="s">
        <v>6330</v>
      </c>
      <c r="C537" s="764">
        <f t="shared" si="8"/>
        <v>1294</v>
      </c>
      <c r="D537" s="165" t="s">
        <v>2144</v>
      </c>
      <c r="E537" s="165" t="s">
        <v>8915</v>
      </c>
      <c r="F537" s="163">
        <v>1</v>
      </c>
      <c r="G537" s="766"/>
      <c r="H537" s="766">
        <v>13736.876864555372</v>
      </c>
      <c r="I537" s="766">
        <v>0</v>
      </c>
      <c r="J537" s="882">
        <v>0</v>
      </c>
      <c r="K537" s="766">
        <v>0</v>
      </c>
      <c r="L537" s="18" t="s">
        <v>1000</v>
      </c>
      <c r="M537" s="418"/>
      <c r="N537" s="499"/>
      <c r="P537" s="541"/>
      <c r="T537" s="419"/>
      <c r="U537" s="416"/>
      <c r="V537" s="416"/>
      <c r="W537" s="416"/>
      <c r="X537" s="418"/>
    </row>
    <row r="538" spans="1:24">
      <c r="A538" s="764">
        <v>1295</v>
      </c>
      <c r="B538" s="765" t="s">
        <v>6331</v>
      </c>
      <c r="C538" s="764">
        <f t="shared" si="8"/>
        <v>1295</v>
      </c>
      <c r="D538" s="165" t="s">
        <v>2144</v>
      </c>
      <c r="E538" s="165" t="s">
        <v>8916</v>
      </c>
      <c r="F538" s="163">
        <v>1</v>
      </c>
      <c r="G538" s="766"/>
      <c r="H538" s="766">
        <v>0</v>
      </c>
      <c r="I538" s="766">
        <v>0</v>
      </c>
      <c r="J538" s="882">
        <v>0</v>
      </c>
      <c r="K538" s="766">
        <v>28817.836212189883</v>
      </c>
      <c r="L538" s="18" t="s">
        <v>5321</v>
      </c>
      <c r="M538" s="418"/>
      <c r="N538" s="499"/>
      <c r="P538" s="541"/>
      <c r="T538" s="419"/>
      <c r="U538" s="416"/>
      <c r="V538" s="416"/>
      <c r="W538" s="416"/>
      <c r="X538" s="418"/>
    </row>
    <row r="539" spans="1:24">
      <c r="A539" s="764">
        <v>1296</v>
      </c>
      <c r="B539" s="765" t="s">
        <v>6332</v>
      </c>
      <c r="C539" s="764">
        <f t="shared" si="8"/>
        <v>1296</v>
      </c>
      <c r="D539" s="165" t="s">
        <v>2144</v>
      </c>
      <c r="E539" s="165" t="s">
        <v>8917</v>
      </c>
      <c r="F539" s="163">
        <v>1</v>
      </c>
      <c r="G539" s="766"/>
      <c r="H539" s="766">
        <v>27301.80417631317</v>
      </c>
      <c r="I539" s="766">
        <v>27955.531012604792</v>
      </c>
      <c r="J539" s="882">
        <v>28643.682272851082</v>
      </c>
      <c r="K539" s="766">
        <v>29368.028355998256</v>
      </c>
      <c r="L539" s="18" t="s">
        <v>1001</v>
      </c>
      <c r="M539" s="418"/>
      <c r="N539" s="499"/>
      <c r="P539" s="541"/>
      <c r="T539" s="419"/>
      <c r="U539" s="416"/>
      <c r="V539" s="416"/>
      <c r="W539" s="416"/>
      <c r="X539" s="418"/>
    </row>
    <row r="540" spans="1:24">
      <c r="A540" s="764">
        <v>1297</v>
      </c>
      <c r="B540" s="765" t="s">
        <v>6333</v>
      </c>
      <c r="C540" s="764">
        <f t="shared" si="8"/>
        <v>1297</v>
      </c>
      <c r="D540" s="165" t="s">
        <v>2144</v>
      </c>
      <c r="E540" s="165" t="s">
        <v>8918</v>
      </c>
      <c r="F540" s="163">
        <v>1</v>
      </c>
      <c r="G540" s="766"/>
      <c r="H540" s="766">
        <v>0</v>
      </c>
      <c r="I540" s="766">
        <v>26050.191159957616</v>
      </c>
      <c r="J540" s="882">
        <v>26606.46174949433</v>
      </c>
      <c r="K540" s="766">
        <v>27192.014175570446</v>
      </c>
      <c r="L540" s="18" t="s">
        <v>4449</v>
      </c>
      <c r="M540" s="418"/>
      <c r="N540" s="499"/>
      <c r="P540" s="541"/>
      <c r="T540" s="419"/>
      <c r="U540" s="416"/>
      <c r="V540" s="416"/>
      <c r="W540" s="416"/>
      <c r="X540" s="418"/>
    </row>
    <row r="541" spans="1:24">
      <c r="A541" s="764">
        <v>1298</v>
      </c>
      <c r="B541" s="765" t="s">
        <v>6334</v>
      </c>
      <c r="C541" s="764">
        <f t="shared" si="8"/>
        <v>1298</v>
      </c>
      <c r="D541" s="165" t="s">
        <v>2144</v>
      </c>
      <c r="E541" s="165" t="s">
        <v>8919</v>
      </c>
      <c r="F541" s="163">
        <v>1</v>
      </c>
      <c r="G541" s="766"/>
      <c r="H541" s="766">
        <v>0</v>
      </c>
      <c r="I541" s="766">
        <v>0</v>
      </c>
      <c r="J541" s="882">
        <v>0</v>
      </c>
      <c r="K541" s="766">
        <v>40206.414695071973</v>
      </c>
      <c r="L541" s="18" t="s">
        <v>5322</v>
      </c>
      <c r="M541" s="418"/>
      <c r="N541" s="499"/>
      <c r="P541" s="541"/>
      <c r="T541" s="419"/>
      <c r="U541" s="416"/>
      <c r="V541" s="416"/>
      <c r="W541" s="416"/>
      <c r="X541" s="418"/>
    </row>
    <row r="542" spans="1:24">
      <c r="A542" s="764">
        <v>1299</v>
      </c>
      <c r="B542" s="765" t="s">
        <v>6335</v>
      </c>
      <c r="C542" s="764">
        <f t="shared" si="8"/>
        <v>1299</v>
      </c>
      <c r="D542" s="165" t="s">
        <v>2144</v>
      </c>
      <c r="E542" s="165" t="s">
        <v>8920</v>
      </c>
      <c r="F542" s="163">
        <v>1</v>
      </c>
      <c r="G542" s="766"/>
      <c r="H542" s="766">
        <v>37125.094757513223</v>
      </c>
      <c r="I542" s="766">
        <v>38059.050455581055</v>
      </c>
      <c r="J542" s="882">
        <v>39042.155800584987</v>
      </c>
      <c r="K542" s="766">
        <v>40077.024238588485</v>
      </c>
      <c r="L542" s="18" t="s">
        <v>1002</v>
      </c>
      <c r="M542" s="418"/>
      <c r="N542" s="499"/>
      <c r="P542" s="541"/>
      <c r="T542" s="419"/>
      <c r="U542" s="416"/>
      <c r="V542" s="416"/>
      <c r="W542" s="416"/>
      <c r="X542" s="418"/>
    </row>
    <row r="543" spans="1:24">
      <c r="A543" s="764">
        <v>1300</v>
      </c>
      <c r="B543" s="765" t="s">
        <v>6336</v>
      </c>
      <c r="C543" s="764">
        <f t="shared" si="8"/>
        <v>1300</v>
      </c>
      <c r="D543" s="165" t="s">
        <v>2144</v>
      </c>
      <c r="E543" s="165" t="s">
        <v>8921</v>
      </c>
      <c r="F543" s="163">
        <v>1</v>
      </c>
      <c r="G543" s="766"/>
      <c r="H543" s="766">
        <v>0</v>
      </c>
      <c r="I543" s="766">
        <v>24465.165674645777</v>
      </c>
      <c r="J543" s="882">
        <v>25528.41669893025</v>
      </c>
      <c r="K543" s="766">
        <v>26088.03137536543</v>
      </c>
      <c r="L543" s="18" t="s">
        <v>3795</v>
      </c>
      <c r="M543" s="418"/>
      <c r="N543" s="499"/>
      <c r="P543" s="541"/>
      <c r="T543" s="419"/>
      <c r="U543" s="416"/>
      <c r="V543" s="416"/>
      <c r="W543" s="416"/>
      <c r="X543" s="418"/>
    </row>
    <row r="544" spans="1:24">
      <c r="A544" s="764">
        <v>1301</v>
      </c>
      <c r="B544" s="765" t="s">
        <v>6337</v>
      </c>
      <c r="C544" s="764">
        <f t="shared" si="8"/>
        <v>1301</v>
      </c>
      <c r="D544" s="165" t="s">
        <v>2144</v>
      </c>
      <c r="E544" s="165" t="s">
        <v>8922</v>
      </c>
      <c r="F544" s="163">
        <v>1</v>
      </c>
      <c r="G544" s="766"/>
      <c r="H544" s="766">
        <v>23725.688306721586</v>
      </c>
      <c r="I544" s="766">
        <v>24260.099406630579</v>
      </c>
      <c r="J544" s="882">
        <v>24822.633053199384</v>
      </c>
      <c r="K544" s="766">
        <v>25414.778087133516</v>
      </c>
      <c r="L544" s="18" t="s">
        <v>2948</v>
      </c>
      <c r="M544" s="418"/>
      <c r="N544" s="499"/>
      <c r="P544" s="541"/>
      <c r="T544" s="419"/>
      <c r="U544" s="416"/>
      <c r="V544" s="416"/>
      <c r="W544" s="416"/>
      <c r="X544" s="418"/>
    </row>
    <row r="545" spans="1:24">
      <c r="A545" s="764">
        <v>1302</v>
      </c>
      <c r="B545" s="765" t="s">
        <v>6338</v>
      </c>
      <c r="C545" s="764">
        <f t="shared" si="8"/>
        <v>1302</v>
      </c>
      <c r="D545" s="165" t="s">
        <v>2144</v>
      </c>
      <c r="E545" s="165" t="s">
        <v>8923</v>
      </c>
      <c r="F545" s="163">
        <v>1</v>
      </c>
      <c r="G545" s="766"/>
      <c r="H545" s="766">
        <v>23134.58973521899</v>
      </c>
      <c r="I545" s="766">
        <v>23725.273499571787</v>
      </c>
      <c r="J545" s="882">
        <v>24347.057491995431</v>
      </c>
      <c r="K545" s="766">
        <v>25001.568408816336</v>
      </c>
      <c r="L545" s="18" t="s">
        <v>1003</v>
      </c>
      <c r="M545" s="418"/>
      <c r="N545" s="499"/>
      <c r="P545" s="541"/>
      <c r="T545" s="419"/>
      <c r="U545" s="416"/>
      <c r="V545" s="416"/>
      <c r="W545" s="416"/>
      <c r="X545" s="418"/>
    </row>
    <row r="546" spans="1:24">
      <c r="A546" s="764">
        <v>1303</v>
      </c>
      <c r="B546" s="765" t="s">
        <v>6339</v>
      </c>
      <c r="C546" s="764">
        <f t="shared" si="8"/>
        <v>1303</v>
      </c>
      <c r="D546" s="165" t="s">
        <v>2144</v>
      </c>
      <c r="E546" s="165" t="s">
        <v>8924</v>
      </c>
      <c r="F546" s="163">
        <v>1</v>
      </c>
      <c r="G546" s="766"/>
      <c r="H546" s="766">
        <v>0</v>
      </c>
      <c r="I546" s="766">
        <v>0</v>
      </c>
      <c r="J546" s="882">
        <v>0</v>
      </c>
      <c r="K546" s="766">
        <v>26093.80790086776</v>
      </c>
      <c r="L546" s="18" t="s">
        <v>5323</v>
      </c>
      <c r="M546" s="418"/>
      <c r="N546" s="499"/>
      <c r="P546" s="541"/>
      <c r="T546" s="419"/>
      <c r="U546" s="416"/>
      <c r="V546" s="416"/>
      <c r="W546" s="416"/>
      <c r="X546" s="418"/>
    </row>
    <row r="547" spans="1:24">
      <c r="A547" s="764">
        <v>1304</v>
      </c>
      <c r="B547" s="765" t="s">
        <v>6340</v>
      </c>
      <c r="C547" s="764">
        <f t="shared" si="8"/>
        <v>1304</v>
      </c>
      <c r="D547" s="165" t="s">
        <v>2144</v>
      </c>
      <c r="E547" s="165" t="s">
        <v>8925</v>
      </c>
      <c r="F547" s="163">
        <v>1</v>
      </c>
      <c r="G547" s="766"/>
      <c r="H547" s="766">
        <v>0</v>
      </c>
      <c r="I547" s="766">
        <v>0</v>
      </c>
      <c r="J547" s="882">
        <v>0</v>
      </c>
      <c r="K547" s="766">
        <v>56245.419105096196</v>
      </c>
      <c r="L547" s="18" t="s">
        <v>5324</v>
      </c>
      <c r="M547" s="418"/>
      <c r="N547" s="499"/>
      <c r="P547" s="541"/>
      <c r="T547" s="419"/>
      <c r="U547" s="416"/>
      <c r="V547" s="416"/>
      <c r="W547" s="416"/>
      <c r="X547" s="418"/>
    </row>
    <row r="548" spans="1:24">
      <c r="A548" s="764">
        <v>1305</v>
      </c>
      <c r="B548" s="765" t="s">
        <v>6341</v>
      </c>
      <c r="C548" s="764">
        <f t="shared" si="8"/>
        <v>1305</v>
      </c>
      <c r="D548" s="165" t="s">
        <v>2144</v>
      </c>
      <c r="E548" s="165" t="s">
        <v>8926</v>
      </c>
      <c r="F548" s="163">
        <v>1</v>
      </c>
      <c r="G548" s="766"/>
      <c r="H548" s="766">
        <v>29449.334278221158</v>
      </c>
      <c r="I548" s="766">
        <v>30182.367756696131</v>
      </c>
      <c r="J548" s="882">
        <v>30954.000809017904</v>
      </c>
      <c r="K548" s="766">
        <v>31766.24612725135</v>
      </c>
      <c r="L548" s="18" t="s">
        <v>1004</v>
      </c>
      <c r="M548" s="418"/>
      <c r="N548" s="499"/>
      <c r="P548" s="541"/>
      <c r="T548" s="419"/>
      <c r="U548" s="416"/>
      <c r="V548" s="416"/>
      <c r="W548" s="416"/>
      <c r="X548" s="418"/>
    </row>
    <row r="549" spans="1:24">
      <c r="A549" s="764">
        <v>1306</v>
      </c>
      <c r="B549" s="765" t="s">
        <v>6342</v>
      </c>
      <c r="C549" s="764">
        <f t="shared" si="8"/>
        <v>1306</v>
      </c>
      <c r="D549" s="165" t="s">
        <v>2144</v>
      </c>
      <c r="E549" s="165" t="s">
        <v>8927</v>
      </c>
      <c r="F549" s="163">
        <v>1</v>
      </c>
      <c r="G549" s="766"/>
      <c r="H549" s="766">
        <v>20153.7798054757</v>
      </c>
      <c r="I549" s="766">
        <v>20660.013216476527</v>
      </c>
      <c r="J549" s="882">
        <v>21192.880333431647</v>
      </c>
      <c r="K549" s="766">
        <v>21753.787283674046</v>
      </c>
      <c r="L549" s="18" t="s">
        <v>1005</v>
      </c>
      <c r="M549" s="418"/>
      <c r="N549" s="499"/>
      <c r="P549" s="541"/>
      <c r="T549" s="419"/>
      <c r="U549" s="416"/>
      <c r="V549" s="416"/>
      <c r="W549" s="416"/>
      <c r="X549" s="418"/>
    </row>
    <row r="550" spans="1:24">
      <c r="A550" s="764">
        <v>1307</v>
      </c>
      <c r="B550" s="765" t="s">
        <v>6343</v>
      </c>
      <c r="C550" s="764">
        <f t="shared" si="8"/>
        <v>1307</v>
      </c>
      <c r="D550" s="165" t="s">
        <v>2144</v>
      </c>
      <c r="E550" s="165" t="s">
        <v>8928</v>
      </c>
      <c r="F550" s="163">
        <v>2</v>
      </c>
      <c r="G550" s="766"/>
      <c r="H550" s="766">
        <v>17927.837700514934</v>
      </c>
      <c r="I550" s="766">
        <v>18330.3956989853</v>
      </c>
      <c r="J550" s="882">
        <v>18754.167032445635</v>
      </c>
      <c r="K550" s="766">
        <v>19200.229851163291</v>
      </c>
      <c r="L550" s="18" t="s">
        <v>1006</v>
      </c>
      <c r="M550" s="418"/>
      <c r="N550" s="499"/>
      <c r="P550" s="541"/>
      <c r="T550" s="419"/>
      <c r="U550" s="416"/>
      <c r="V550" s="416"/>
      <c r="W550" s="416"/>
      <c r="X550" s="418"/>
    </row>
    <row r="551" spans="1:24">
      <c r="A551" s="764">
        <v>1308</v>
      </c>
      <c r="B551" s="765" t="s">
        <v>6344</v>
      </c>
      <c r="C551" s="764">
        <f t="shared" si="8"/>
        <v>1308</v>
      </c>
      <c r="D551" s="165" t="s">
        <v>2144</v>
      </c>
      <c r="E551" s="165" t="s">
        <v>8929</v>
      </c>
      <c r="F551" s="163">
        <v>2</v>
      </c>
      <c r="G551" s="766"/>
      <c r="H551" s="766">
        <v>23084.289044392408</v>
      </c>
      <c r="I551" s="766">
        <v>23594.079285669217</v>
      </c>
      <c r="J551" s="882">
        <v>24130.706726844048</v>
      </c>
      <c r="K551" s="766">
        <v>24695.570049344813</v>
      </c>
      <c r="L551" s="18" t="s">
        <v>1007</v>
      </c>
      <c r="M551" s="418"/>
      <c r="N551" s="499"/>
      <c r="P551" s="541"/>
      <c r="T551" s="419"/>
      <c r="U551" s="416"/>
      <c r="V551" s="416"/>
      <c r="W551" s="416"/>
      <c r="X551" s="418"/>
    </row>
    <row r="552" spans="1:24">
      <c r="A552" s="764">
        <v>1309</v>
      </c>
      <c r="B552" s="765" t="s">
        <v>6346</v>
      </c>
      <c r="C552" s="764">
        <f t="shared" si="8"/>
        <v>1309</v>
      </c>
      <c r="D552" s="165" t="s">
        <v>2144</v>
      </c>
      <c r="E552" s="165" t="s">
        <v>8931</v>
      </c>
      <c r="F552" s="163">
        <v>2</v>
      </c>
      <c r="G552" s="766"/>
      <c r="H552" s="766">
        <v>15856.526608860211</v>
      </c>
      <c r="I552" s="766">
        <v>16365.397246653782</v>
      </c>
      <c r="J552" s="882">
        <v>16874.267884447352</v>
      </c>
      <c r="K552" s="766">
        <v>17409.903890890662</v>
      </c>
      <c r="L552" s="18" t="s">
        <v>2950</v>
      </c>
      <c r="M552" s="418"/>
      <c r="N552" s="499"/>
      <c r="P552" s="541"/>
      <c r="T552" s="419"/>
      <c r="U552" s="416"/>
      <c r="V552" s="416"/>
      <c r="W552" s="416"/>
      <c r="X552" s="418"/>
    </row>
    <row r="553" spans="1:24">
      <c r="A553" s="764">
        <v>1310</v>
      </c>
      <c r="B553" s="765" t="s">
        <v>6348</v>
      </c>
      <c r="C553" s="764">
        <f t="shared" si="8"/>
        <v>1310</v>
      </c>
      <c r="D553" s="165" t="s">
        <v>2144</v>
      </c>
      <c r="E553" s="165" t="s">
        <v>8933</v>
      </c>
      <c r="F553" s="163">
        <v>2</v>
      </c>
      <c r="G553" s="766"/>
      <c r="H553" s="766">
        <v>18792.816343018629</v>
      </c>
      <c r="I553" s="766">
        <v>19406.228932304952</v>
      </c>
      <c r="J553" s="882">
        <v>20051.920629212509</v>
      </c>
      <c r="K553" s="766">
        <v>20731.607630639715</v>
      </c>
      <c r="L553" s="18" t="s">
        <v>1009</v>
      </c>
      <c r="M553" s="418"/>
      <c r="N553" s="437"/>
      <c r="P553" s="541"/>
      <c r="T553" s="419"/>
      <c r="U553" s="416"/>
      <c r="V553" s="416"/>
      <c r="W553" s="416"/>
      <c r="X553" s="418"/>
    </row>
    <row r="554" spans="1:24">
      <c r="A554" s="764">
        <v>1311</v>
      </c>
      <c r="B554" s="765" t="s">
        <v>6347</v>
      </c>
      <c r="C554" s="764">
        <f t="shared" si="8"/>
        <v>1311</v>
      </c>
      <c r="D554" s="165" t="s">
        <v>2144</v>
      </c>
      <c r="E554" s="165" t="s">
        <v>8932</v>
      </c>
      <c r="F554" s="163">
        <v>2</v>
      </c>
      <c r="G554" s="766"/>
      <c r="H554" s="766">
        <v>18352.956326871095</v>
      </c>
      <c r="I554" s="766">
        <v>18948.54968027601</v>
      </c>
      <c r="J554" s="882">
        <v>19575.472755783892</v>
      </c>
      <c r="K554" s="766">
        <v>20235.405235465521</v>
      </c>
      <c r="L554" s="18" t="s">
        <v>1008</v>
      </c>
      <c r="M554" s="418"/>
      <c r="N554" s="437"/>
      <c r="P554" s="541"/>
      <c r="T554" s="419"/>
      <c r="U554" s="416"/>
      <c r="V554" s="416"/>
      <c r="W554" s="416"/>
      <c r="X554" s="418"/>
    </row>
    <row r="555" spans="1:24">
      <c r="A555" s="764">
        <v>1312</v>
      </c>
      <c r="B555" s="765" t="s">
        <v>6345</v>
      </c>
      <c r="C555" s="764">
        <f t="shared" si="8"/>
        <v>1312</v>
      </c>
      <c r="D555" s="165" t="s">
        <v>2144</v>
      </c>
      <c r="E555" s="165" t="s">
        <v>8930</v>
      </c>
      <c r="F555" s="163">
        <v>2</v>
      </c>
      <c r="G555" s="766"/>
      <c r="H555" s="766">
        <v>15032.722931821656</v>
      </c>
      <c r="I555" s="766">
        <v>15482.256974723254</v>
      </c>
      <c r="J555" s="882">
        <v>15981.743301816987</v>
      </c>
      <c r="K555" s="766">
        <v>16481.229628910725</v>
      </c>
      <c r="L555" s="18" t="s">
        <v>2949</v>
      </c>
      <c r="M555" s="418"/>
      <c r="N555" s="437"/>
      <c r="P555" s="541"/>
      <c r="T555" s="419"/>
      <c r="U555" s="416"/>
      <c r="V555" s="416"/>
      <c r="W555" s="416"/>
      <c r="X555" s="418"/>
    </row>
    <row r="556" spans="1:24">
      <c r="A556" s="764">
        <v>1313</v>
      </c>
      <c r="B556" s="765" t="s">
        <v>6349</v>
      </c>
      <c r="C556" s="764">
        <f t="shared" si="8"/>
        <v>1313</v>
      </c>
      <c r="D556" s="165" t="s">
        <v>2144</v>
      </c>
      <c r="E556" s="165" t="s">
        <v>8934</v>
      </c>
      <c r="F556" s="163">
        <v>1</v>
      </c>
      <c r="G556" s="766"/>
      <c r="H556" s="766">
        <v>14602.261192</v>
      </c>
      <c r="I556" s="766">
        <v>14895.0987608</v>
      </c>
      <c r="J556" s="882">
        <v>15203.35922792</v>
      </c>
      <c r="K556" s="766">
        <v>15527.850544960005</v>
      </c>
      <c r="L556" s="18" t="s">
        <v>1010</v>
      </c>
      <c r="M556" s="418"/>
      <c r="N556" s="437"/>
      <c r="P556" s="541"/>
      <c r="T556" s="419"/>
      <c r="U556" s="416"/>
      <c r="V556" s="416"/>
      <c r="W556" s="416"/>
      <c r="X556" s="418"/>
    </row>
    <row r="557" spans="1:24">
      <c r="A557" s="764">
        <v>1314</v>
      </c>
      <c r="B557" s="765" t="s">
        <v>6350</v>
      </c>
      <c r="C557" s="764">
        <f t="shared" si="8"/>
        <v>1314</v>
      </c>
      <c r="D557" s="165" t="s">
        <v>2144</v>
      </c>
      <c r="E557" s="165" t="s">
        <v>8935</v>
      </c>
      <c r="F557" s="163">
        <v>1</v>
      </c>
      <c r="G557" s="766"/>
      <c r="H557" s="766">
        <v>14416.497376799998</v>
      </c>
      <c r="I557" s="766">
        <v>14688.561612240001</v>
      </c>
      <c r="J557" s="882">
        <v>14974.935568240002</v>
      </c>
      <c r="K557" s="766">
        <v>15276.391287440005</v>
      </c>
      <c r="L557" s="18" t="s">
        <v>2951</v>
      </c>
      <c r="M557" s="418"/>
      <c r="N557" s="437"/>
      <c r="P557" s="541"/>
      <c r="T557" s="419"/>
      <c r="U557" s="416"/>
      <c r="V557" s="416"/>
      <c r="W557" s="416"/>
      <c r="X557" s="418"/>
    </row>
    <row r="558" spans="1:24">
      <c r="A558" s="764">
        <v>1315</v>
      </c>
      <c r="B558" s="765" t="s">
        <v>6351</v>
      </c>
      <c r="C558" s="764">
        <f t="shared" si="8"/>
        <v>1315</v>
      </c>
      <c r="D558" s="165" t="s">
        <v>2144</v>
      </c>
      <c r="E558" s="165" t="s">
        <v>8936</v>
      </c>
      <c r="F558" s="163">
        <v>1</v>
      </c>
      <c r="G558" s="766"/>
      <c r="H558" s="766">
        <v>23423.811802652675</v>
      </c>
      <c r="I558" s="766">
        <v>24037.044163575556</v>
      </c>
      <c r="J558" s="882">
        <v>24682.548484015966</v>
      </c>
      <c r="K558" s="766">
        <v>25362.018146309838</v>
      </c>
      <c r="L558" s="18" t="s">
        <v>1011</v>
      </c>
      <c r="M558" s="418"/>
      <c r="N558" s="437"/>
      <c r="P558" s="541"/>
      <c r="T558" s="419"/>
      <c r="U558" s="416"/>
      <c r="V558" s="416"/>
      <c r="W558" s="416"/>
      <c r="X558" s="418"/>
    </row>
    <row r="559" spans="1:24">
      <c r="A559" s="764">
        <v>1316</v>
      </c>
      <c r="B559" s="765" t="s">
        <v>6352</v>
      </c>
      <c r="C559" s="764">
        <f t="shared" si="8"/>
        <v>1316</v>
      </c>
      <c r="D559" s="165" t="s">
        <v>2144</v>
      </c>
      <c r="E559" s="165" t="s">
        <v>8937</v>
      </c>
      <c r="F559" s="163">
        <v>1</v>
      </c>
      <c r="G559" s="766"/>
      <c r="H559" s="766">
        <v>18878.00009932182</v>
      </c>
      <c r="I559" s="766">
        <v>19380.15309201636</v>
      </c>
      <c r="J559" s="882">
        <v>19908.748901187424</v>
      </c>
      <c r="K559" s="766">
        <v>20465.155258721723</v>
      </c>
      <c r="L559" s="18" t="s">
        <v>3796</v>
      </c>
      <c r="M559" s="418"/>
      <c r="N559" s="437"/>
      <c r="P559" s="541"/>
      <c r="T559" s="419"/>
      <c r="U559" s="416"/>
      <c r="V559" s="416"/>
      <c r="W559" s="416"/>
      <c r="X559" s="418"/>
    </row>
    <row r="560" spans="1:24">
      <c r="A560" s="764">
        <v>1317</v>
      </c>
      <c r="B560" s="765" t="s">
        <v>6353</v>
      </c>
      <c r="C560" s="764">
        <f t="shared" si="8"/>
        <v>1317</v>
      </c>
      <c r="D560" s="165" t="s">
        <v>2144</v>
      </c>
      <c r="E560" s="165" t="s">
        <v>8938</v>
      </c>
      <c r="F560" s="163">
        <v>1</v>
      </c>
      <c r="G560" s="766"/>
      <c r="H560" s="766">
        <v>16220.915800301218</v>
      </c>
      <c r="I560" s="766">
        <v>16626.643694982238</v>
      </c>
      <c r="J560" s="882">
        <v>17053.766824176884</v>
      </c>
      <c r="K560" s="766">
        <v>17503.359834367606</v>
      </c>
      <c r="L560" s="18" t="s">
        <v>1012</v>
      </c>
      <c r="M560" s="418"/>
      <c r="N560" s="437"/>
      <c r="P560" s="541"/>
      <c r="T560" s="419"/>
      <c r="U560" s="416"/>
      <c r="V560" s="416"/>
      <c r="W560" s="416"/>
      <c r="X560" s="418"/>
    </row>
    <row r="561" spans="1:24">
      <c r="A561" s="764">
        <v>1318</v>
      </c>
      <c r="B561" s="765" t="s">
        <v>6354</v>
      </c>
      <c r="C561" s="764">
        <f t="shared" si="8"/>
        <v>1318</v>
      </c>
      <c r="D561" s="165" t="s">
        <v>2144</v>
      </c>
      <c r="E561" s="165" t="s">
        <v>8939</v>
      </c>
      <c r="F561" s="163">
        <v>1</v>
      </c>
      <c r="G561" s="766"/>
      <c r="H561" s="766">
        <v>17893.742313057595</v>
      </c>
      <c r="I561" s="766">
        <v>18348.187514941659</v>
      </c>
      <c r="J561" s="882">
        <v>18826.568024843269</v>
      </c>
      <c r="K561" s="766">
        <v>19330.121314469441</v>
      </c>
      <c r="L561" s="18" t="s">
        <v>1013</v>
      </c>
      <c r="M561" s="418"/>
      <c r="N561" s="500"/>
      <c r="P561" s="541"/>
      <c r="T561" s="419"/>
      <c r="U561" s="416"/>
      <c r="V561" s="416"/>
      <c r="W561" s="416"/>
      <c r="X561" s="418"/>
    </row>
    <row r="562" spans="1:24">
      <c r="A562" s="764">
        <v>1319</v>
      </c>
      <c r="B562" s="765" t="s">
        <v>6355</v>
      </c>
      <c r="C562" s="764">
        <f t="shared" si="8"/>
        <v>1319</v>
      </c>
      <c r="D562" s="165" t="s">
        <v>2144</v>
      </c>
      <c r="E562" s="165" t="s">
        <v>8940</v>
      </c>
      <c r="F562" s="163">
        <v>1</v>
      </c>
      <c r="G562" s="766"/>
      <c r="H562" s="766">
        <v>0</v>
      </c>
      <c r="I562" s="766">
        <v>22169.337702031167</v>
      </c>
      <c r="J562" s="882">
        <v>22707.540199454172</v>
      </c>
      <c r="K562" s="766">
        <v>23439.79779956632</v>
      </c>
      <c r="L562" s="18" t="s">
        <v>3797</v>
      </c>
      <c r="M562" s="418"/>
      <c r="N562" s="500"/>
      <c r="P562" s="541"/>
      <c r="T562" s="419"/>
      <c r="U562" s="416"/>
      <c r="V562" s="416"/>
      <c r="W562" s="416"/>
      <c r="X562" s="418"/>
    </row>
    <row r="563" spans="1:24">
      <c r="A563" s="764">
        <v>1320</v>
      </c>
      <c r="B563" s="765" t="s">
        <v>6356</v>
      </c>
      <c r="C563" s="764">
        <f t="shared" si="8"/>
        <v>1320</v>
      </c>
      <c r="D563" s="165" t="s">
        <v>2144</v>
      </c>
      <c r="E563" s="165" t="s">
        <v>8941</v>
      </c>
      <c r="F563" s="163">
        <v>1</v>
      </c>
      <c r="G563" s="766"/>
      <c r="H563" s="766">
        <v>18900.983358346726</v>
      </c>
      <c r="I563" s="766">
        <v>19382.49011256083</v>
      </c>
      <c r="J563" s="882">
        <v>19889.365036769032</v>
      </c>
      <c r="K563" s="766">
        <v>20422.91073276821</v>
      </c>
      <c r="L563" s="18" t="s">
        <v>1014</v>
      </c>
      <c r="M563" s="418"/>
      <c r="N563" s="500"/>
      <c r="P563" s="541"/>
      <c r="T563" s="419"/>
      <c r="U563" s="416"/>
      <c r="V563" s="416"/>
      <c r="W563" s="416"/>
      <c r="X563" s="418"/>
    </row>
    <row r="564" spans="1:24">
      <c r="A564" s="764">
        <v>1321</v>
      </c>
      <c r="B564" s="765" t="s">
        <v>6357</v>
      </c>
      <c r="C564" s="764">
        <f t="shared" si="8"/>
        <v>1321</v>
      </c>
      <c r="D564" s="165" t="s">
        <v>2144</v>
      </c>
      <c r="E564" s="165" t="s">
        <v>8942</v>
      </c>
      <c r="F564" s="163">
        <v>1</v>
      </c>
      <c r="G564" s="766"/>
      <c r="H564" s="766">
        <v>23684.186001257407</v>
      </c>
      <c r="I564" s="766">
        <v>24840.114835802502</v>
      </c>
      <c r="J564" s="882">
        <v>25448.495005032033</v>
      </c>
      <c r="K564" s="766">
        <v>26088.886613419716</v>
      </c>
      <c r="L564" s="18" t="s">
        <v>3798</v>
      </c>
      <c r="M564" s="418"/>
      <c r="N564" s="500"/>
      <c r="P564" s="541"/>
      <c r="T564" s="419"/>
      <c r="U564" s="416"/>
      <c r="V564" s="416"/>
      <c r="W564" s="416"/>
      <c r="X564" s="418"/>
    </row>
    <row r="565" spans="1:24">
      <c r="A565" s="764">
        <v>1322</v>
      </c>
      <c r="B565" s="765" t="s">
        <v>6358</v>
      </c>
      <c r="C565" s="764">
        <f t="shared" si="8"/>
        <v>1322</v>
      </c>
      <c r="D565" s="165" t="s">
        <v>2144</v>
      </c>
      <c r="E565" s="165" t="s">
        <v>8943</v>
      </c>
      <c r="F565" s="163">
        <v>1</v>
      </c>
      <c r="G565" s="766"/>
      <c r="H565" s="766">
        <v>0</v>
      </c>
      <c r="I565" s="766">
        <v>0</v>
      </c>
      <c r="J565" s="882">
        <v>25751.893184029785</v>
      </c>
      <c r="K565" s="766">
        <v>26384.95765731006</v>
      </c>
      <c r="L565" s="18" t="s">
        <v>4450</v>
      </c>
      <c r="M565" s="418"/>
      <c r="N565" s="500"/>
      <c r="P565" s="541"/>
      <c r="T565" s="419"/>
      <c r="U565" s="416"/>
      <c r="V565" s="416"/>
      <c r="W565" s="416"/>
      <c r="X565" s="418"/>
    </row>
    <row r="566" spans="1:24">
      <c r="A566" s="764">
        <v>1323</v>
      </c>
      <c r="B566" s="765" t="s">
        <v>6359</v>
      </c>
      <c r="C566" s="764">
        <f t="shared" si="8"/>
        <v>1323</v>
      </c>
      <c r="D566" s="165" t="s">
        <v>2144</v>
      </c>
      <c r="E566" s="165" t="s">
        <v>8944</v>
      </c>
      <c r="F566" s="163">
        <v>1</v>
      </c>
      <c r="G566" s="766"/>
      <c r="H566" s="766">
        <v>20945.556332836728</v>
      </c>
      <c r="I566" s="766">
        <v>0</v>
      </c>
      <c r="J566" s="882">
        <v>0</v>
      </c>
      <c r="K566" s="766">
        <v>0</v>
      </c>
      <c r="L566" s="18" t="s">
        <v>1015</v>
      </c>
      <c r="M566" s="418"/>
      <c r="N566" s="500"/>
      <c r="P566" s="541"/>
      <c r="T566" s="419"/>
      <c r="U566" s="416"/>
      <c r="V566" s="416"/>
      <c r="W566" s="416"/>
      <c r="X566" s="418"/>
    </row>
    <row r="567" spans="1:24">
      <c r="A567" s="764">
        <v>1324</v>
      </c>
      <c r="B567" s="765" t="s">
        <v>6360</v>
      </c>
      <c r="C567" s="764">
        <f t="shared" si="8"/>
        <v>1324</v>
      </c>
      <c r="D567" s="165" t="s">
        <v>2144</v>
      </c>
      <c r="E567" s="165" t="s">
        <v>8945</v>
      </c>
      <c r="F567" s="163">
        <v>1</v>
      </c>
      <c r="G567" s="766"/>
      <c r="H567" s="766">
        <v>25393.870995882244</v>
      </c>
      <c r="I567" s="766">
        <v>0</v>
      </c>
      <c r="J567" s="882">
        <v>0</v>
      </c>
      <c r="K567" s="766">
        <v>0</v>
      </c>
      <c r="L567" s="18" t="s">
        <v>1016</v>
      </c>
      <c r="M567" s="418"/>
      <c r="N567" s="500"/>
      <c r="P567" s="541"/>
      <c r="T567" s="419"/>
      <c r="U567" s="416"/>
      <c r="V567" s="416"/>
      <c r="W567" s="416"/>
      <c r="X567" s="418"/>
    </row>
    <row r="568" spans="1:24">
      <c r="A568" s="764">
        <v>1325</v>
      </c>
      <c r="B568" s="765" t="s">
        <v>6361</v>
      </c>
      <c r="C568" s="764">
        <f t="shared" si="8"/>
        <v>1325</v>
      </c>
      <c r="D568" s="165" t="s">
        <v>2144</v>
      </c>
      <c r="E568" s="165" t="s">
        <v>8946</v>
      </c>
      <c r="F568" s="163">
        <v>2</v>
      </c>
      <c r="G568" s="766"/>
      <c r="H568" s="766">
        <v>0</v>
      </c>
      <c r="I568" s="766">
        <v>0</v>
      </c>
      <c r="J568" s="882">
        <v>21817.503481289004</v>
      </c>
      <c r="K568" s="766">
        <v>22535.129388619447</v>
      </c>
      <c r="L568" s="18" t="s">
        <v>4451</v>
      </c>
      <c r="M568" s="418"/>
      <c r="N568" s="500"/>
      <c r="P568" s="541"/>
      <c r="T568" s="419"/>
      <c r="U568" s="416"/>
      <c r="V568" s="416"/>
      <c r="W568" s="416"/>
      <c r="X568" s="418"/>
    </row>
    <row r="569" spans="1:24">
      <c r="A569" s="764">
        <v>1326</v>
      </c>
      <c r="B569" s="765" t="s">
        <v>6362</v>
      </c>
      <c r="C569" s="764">
        <f t="shared" si="8"/>
        <v>1326</v>
      </c>
      <c r="D569" s="165" t="s">
        <v>2144</v>
      </c>
      <c r="E569" s="165" t="s">
        <v>8947</v>
      </c>
      <c r="F569" s="163">
        <v>2</v>
      </c>
      <c r="G569" s="766"/>
      <c r="H569" s="766">
        <v>0</v>
      </c>
      <c r="I569" s="766">
        <v>0</v>
      </c>
      <c r="J569" s="882">
        <v>22692.959036058986</v>
      </c>
      <c r="K569" s="766">
        <v>23445.200999978719</v>
      </c>
      <c r="L569" s="18" t="s">
        <v>4452</v>
      </c>
      <c r="M569" s="418"/>
      <c r="N569" s="500"/>
      <c r="P569" s="541"/>
      <c r="T569" s="419"/>
      <c r="U569" s="416"/>
      <c r="V569" s="416"/>
      <c r="W569" s="416"/>
      <c r="X569" s="418"/>
    </row>
    <row r="570" spans="1:24">
      <c r="A570" s="764">
        <v>1327</v>
      </c>
      <c r="B570" s="765" t="s">
        <v>6363</v>
      </c>
      <c r="C570" s="764">
        <f t="shared" si="8"/>
        <v>1327</v>
      </c>
      <c r="D570" s="165" t="s">
        <v>2144</v>
      </c>
      <c r="E570" s="165" t="s">
        <v>8948</v>
      </c>
      <c r="F570" s="163">
        <v>2</v>
      </c>
      <c r="G570" s="766"/>
      <c r="H570" s="766">
        <v>0</v>
      </c>
      <c r="I570" s="766">
        <v>0</v>
      </c>
      <c r="J570" s="882">
        <v>24006.142368213958</v>
      </c>
      <c r="K570" s="766">
        <v>24810.271902189994</v>
      </c>
      <c r="L570" s="18" t="s">
        <v>4453</v>
      </c>
      <c r="M570" s="418"/>
      <c r="N570" s="500"/>
      <c r="P570" s="541"/>
      <c r="T570" s="419"/>
      <c r="U570" s="416"/>
      <c r="V570" s="416"/>
      <c r="W570" s="416"/>
      <c r="X570" s="418"/>
    </row>
    <row r="571" spans="1:24">
      <c r="A571" s="764">
        <v>1328</v>
      </c>
      <c r="B571" s="765" t="s">
        <v>6365</v>
      </c>
      <c r="C571" s="764">
        <f t="shared" si="8"/>
        <v>1328</v>
      </c>
      <c r="D571" s="165" t="s">
        <v>2144</v>
      </c>
      <c r="E571" s="165" t="s">
        <v>8950</v>
      </c>
      <c r="F571" s="163">
        <v>2</v>
      </c>
      <c r="G571" s="766"/>
      <c r="H571" s="766">
        <v>14499.615038603186</v>
      </c>
      <c r="I571" s="766">
        <v>14950.865278403196</v>
      </c>
      <c r="J571" s="882">
        <v>15425.850156159999</v>
      </c>
      <c r="K571" s="766">
        <v>15925.847690840494</v>
      </c>
      <c r="L571" s="18" t="s">
        <v>1018</v>
      </c>
      <c r="M571" s="418"/>
      <c r="N571" s="500"/>
      <c r="P571" s="541"/>
      <c r="T571" s="419"/>
      <c r="U571" s="416"/>
      <c r="V571" s="416"/>
      <c r="W571" s="416"/>
      <c r="X571" s="418"/>
    </row>
    <row r="572" spans="1:24">
      <c r="A572" s="764">
        <v>1329</v>
      </c>
      <c r="B572" s="765" t="s">
        <v>6364</v>
      </c>
      <c r="C572" s="764">
        <f t="shared" si="8"/>
        <v>1329</v>
      </c>
      <c r="D572" s="165" t="s">
        <v>2144</v>
      </c>
      <c r="E572" s="165" t="s">
        <v>8949</v>
      </c>
      <c r="F572" s="163">
        <v>2</v>
      </c>
      <c r="G572" s="766"/>
      <c r="H572" s="766">
        <v>13883.164181159495</v>
      </c>
      <c r="I572" s="766">
        <v>14308.854041621427</v>
      </c>
      <c r="J572" s="882">
        <v>14756.927491417991</v>
      </c>
      <c r="K572" s="766">
        <v>15228.589519860845</v>
      </c>
      <c r="L572" s="18" t="s">
        <v>1017</v>
      </c>
      <c r="M572" s="418"/>
      <c r="N572" s="500"/>
      <c r="P572" s="541"/>
      <c r="T572" s="419"/>
      <c r="U572" s="416"/>
      <c r="V572" s="416"/>
      <c r="W572" s="416"/>
      <c r="X572" s="418"/>
    </row>
    <row r="573" spans="1:24">
      <c r="A573" s="764">
        <v>1330</v>
      </c>
      <c r="B573" s="765" t="s">
        <v>6366</v>
      </c>
      <c r="C573" s="764">
        <f t="shared" si="8"/>
        <v>1330</v>
      </c>
      <c r="D573" s="165" t="s">
        <v>2144</v>
      </c>
      <c r="E573" s="165" t="s">
        <v>8951</v>
      </c>
      <c r="F573" s="163">
        <v>1</v>
      </c>
      <c r="G573" s="766"/>
      <c r="H573" s="766">
        <v>0</v>
      </c>
      <c r="I573" s="766">
        <v>0</v>
      </c>
      <c r="J573" s="882">
        <v>0</v>
      </c>
      <c r="K573" s="766">
        <v>13342.636952292556</v>
      </c>
      <c r="L573" s="18" t="s">
        <v>5325</v>
      </c>
      <c r="M573" s="418"/>
      <c r="N573" s="500"/>
      <c r="P573" s="541"/>
      <c r="T573" s="419"/>
      <c r="U573" s="416"/>
      <c r="V573" s="416"/>
      <c r="W573" s="416"/>
      <c r="X573" s="418"/>
    </row>
    <row r="574" spans="1:24">
      <c r="A574" s="764">
        <v>1331</v>
      </c>
      <c r="B574" s="765" t="s">
        <v>6367</v>
      </c>
      <c r="C574" s="764">
        <f t="shared" si="8"/>
        <v>1331</v>
      </c>
      <c r="D574" s="165" t="s">
        <v>2144</v>
      </c>
      <c r="E574" s="165" t="s">
        <v>8952</v>
      </c>
      <c r="F574" s="163">
        <v>1</v>
      </c>
      <c r="G574" s="766"/>
      <c r="H574" s="766">
        <v>30067.710272101871</v>
      </c>
      <c r="I574" s="766">
        <v>31242.007966087796</v>
      </c>
      <c r="J574" s="882">
        <v>32478.1385694704</v>
      </c>
      <c r="K574" s="766">
        <v>33779.320348011817</v>
      </c>
      <c r="L574" s="18" t="s">
        <v>2952</v>
      </c>
      <c r="M574" s="418"/>
      <c r="N574" s="500"/>
      <c r="P574" s="541"/>
      <c r="T574" s="419"/>
      <c r="U574" s="416"/>
      <c r="V574" s="416"/>
      <c r="W574" s="416"/>
      <c r="X574" s="418"/>
    </row>
    <row r="575" spans="1:24">
      <c r="A575" s="764">
        <v>1332</v>
      </c>
      <c r="B575" s="765" t="s">
        <v>6368</v>
      </c>
      <c r="C575" s="764">
        <f t="shared" si="8"/>
        <v>1332</v>
      </c>
      <c r="D575" s="165" t="s">
        <v>2144</v>
      </c>
      <c r="E575" s="165" t="s">
        <v>8953</v>
      </c>
      <c r="F575" s="163">
        <v>1</v>
      </c>
      <c r="G575" s="766"/>
      <c r="H575" s="766">
        <v>44806.448152556135</v>
      </c>
      <c r="I575" s="766">
        <v>46605.511472033184</v>
      </c>
      <c r="J575" s="882">
        <v>48499.276218444575</v>
      </c>
      <c r="K575" s="766">
        <v>50492.701686571272</v>
      </c>
      <c r="L575" s="18" t="s">
        <v>2953</v>
      </c>
      <c r="M575" s="418"/>
      <c r="N575" s="500"/>
      <c r="P575" s="541"/>
      <c r="T575" s="419"/>
      <c r="U575" s="416"/>
      <c r="V575" s="416"/>
      <c r="W575" s="416"/>
      <c r="X575" s="418"/>
    </row>
    <row r="576" spans="1:24">
      <c r="A576" s="764">
        <v>1333</v>
      </c>
      <c r="B576" s="765" t="s">
        <v>6369</v>
      </c>
      <c r="C576" s="764">
        <f t="shared" si="8"/>
        <v>1333</v>
      </c>
      <c r="D576" s="165" t="s">
        <v>2144</v>
      </c>
      <c r="E576" s="165" t="s">
        <v>8954</v>
      </c>
      <c r="F576" s="163">
        <v>1</v>
      </c>
      <c r="G576" s="766"/>
      <c r="H576" s="766">
        <v>34784.106393847229</v>
      </c>
      <c r="I576" s="766">
        <v>36158.30587427006</v>
      </c>
      <c r="J576" s="882">
        <v>37604.889955112907</v>
      </c>
      <c r="K576" s="766">
        <v>39127.604486689044</v>
      </c>
      <c r="L576" s="18" t="s">
        <v>2954</v>
      </c>
      <c r="M576" s="418"/>
      <c r="N576" s="500"/>
      <c r="P576" s="541"/>
      <c r="T576" s="419"/>
      <c r="U576" s="416"/>
      <c r="V576" s="416"/>
      <c r="W576" s="416"/>
      <c r="X576" s="418"/>
    </row>
    <row r="577" spans="1:24">
      <c r="A577" s="764">
        <v>1334</v>
      </c>
      <c r="B577" s="765" t="s">
        <v>6370</v>
      </c>
      <c r="C577" s="764">
        <f t="shared" si="8"/>
        <v>1334</v>
      </c>
      <c r="D577" s="165" t="s">
        <v>2144</v>
      </c>
      <c r="E577" s="165" t="s">
        <v>8955</v>
      </c>
      <c r="F577" s="163">
        <v>1</v>
      </c>
      <c r="G577" s="766"/>
      <c r="H577" s="766">
        <v>37731.853969938085</v>
      </c>
      <c r="I577" s="766">
        <v>39231.038230532213</v>
      </c>
      <c r="J577" s="882">
        <v>40809.149139980807</v>
      </c>
      <c r="K577" s="766">
        <v>42470.301857782986</v>
      </c>
      <c r="L577" s="18" t="s">
        <v>2955</v>
      </c>
      <c r="M577" s="418"/>
      <c r="N577" s="500"/>
      <c r="P577" s="541"/>
      <c r="T577" s="419"/>
      <c r="U577" s="416"/>
      <c r="V577" s="416"/>
      <c r="W577" s="416"/>
      <c r="X577" s="418"/>
    </row>
    <row r="578" spans="1:24">
      <c r="A578" s="764">
        <v>1335</v>
      </c>
      <c r="B578" s="765" t="s">
        <v>6371</v>
      </c>
      <c r="C578" s="764">
        <f t="shared" si="8"/>
        <v>1335</v>
      </c>
      <c r="D578" s="165" t="s">
        <v>2144</v>
      </c>
      <c r="E578" s="165" t="s">
        <v>8956</v>
      </c>
      <c r="F578" s="163">
        <v>1</v>
      </c>
      <c r="G578" s="766"/>
      <c r="H578" s="766">
        <v>0</v>
      </c>
      <c r="I578" s="766">
        <v>0</v>
      </c>
      <c r="J578" s="882">
        <v>35668.430666674489</v>
      </c>
      <c r="K578" s="766">
        <v>37080.141408685238</v>
      </c>
      <c r="L578" s="18" t="s">
        <v>4454</v>
      </c>
      <c r="M578" s="418"/>
      <c r="N578" s="500"/>
      <c r="P578" s="541"/>
      <c r="T578" s="419"/>
      <c r="U578" s="416"/>
      <c r="V578" s="416"/>
      <c r="W578" s="416"/>
      <c r="X578" s="418"/>
    </row>
    <row r="579" spans="1:24">
      <c r="A579" s="764">
        <v>1336</v>
      </c>
      <c r="B579" s="765" t="s">
        <v>6372</v>
      </c>
      <c r="C579" s="764">
        <f t="shared" si="8"/>
        <v>1336</v>
      </c>
      <c r="D579" s="165" t="s">
        <v>2144</v>
      </c>
      <c r="E579" s="165" t="s">
        <v>8957</v>
      </c>
      <c r="F579" s="163">
        <v>1</v>
      </c>
      <c r="G579" s="766"/>
      <c r="H579" s="766">
        <v>0</v>
      </c>
      <c r="I579" s="766">
        <v>0</v>
      </c>
      <c r="J579" s="882">
        <v>41486.018362856201</v>
      </c>
      <c r="K579" s="766">
        <v>43147.64590675442</v>
      </c>
      <c r="L579" s="18" t="s">
        <v>4455</v>
      </c>
      <c r="M579" s="418"/>
      <c r="N579" s="500"/>
      <c r="P579" s="541"/>
      <c r="T579" s="419"/>
      <c r="U579" s="416"/>
      <c r="V579" s="416"/>
      <c r="W579" s="416"/>
      <c r="X579" s="418"/>
    </row>
    <row r="580" spans="1:24">
      <c r="A580" s="764">
        <v>1337</v>
      </c>
      <c r="B580" s="765" t="s">
        <v>6373</v>
      </c>
      <c r="C580" s="764">
        <f t="shared" si="8"/>
        <v>1337</v>
      </c>
      <c r="D580" s="165" t="s">
        <v>2144</v>
      </c>
      <c r="E580" s="165" t="s">
        <v>8958</v>
      </c>
      <c r="F580" s="163">
        <v>2</v>
      </c>
      <c r="G580" s="766"/>
      <c r="H580" s="766">
        <v>12513.144414310138</v>
      </c>
      <c r="I580" s="766">
        <v>12898.960083004664</v>
      </c>
      <c r="J580" s="882">
        <v>13305.07799585915</v>
      </c>
      <c r="K580" s="766">
        <v>13732.593597702373</v>
      </c>
      <c r="L580" s="18" t="s">
        <v>1019</v>
      </c>
      <c r="M580" s="418"/>
      <c r="N580" s="500"/>
      <c r="P580" s="541"/>
      <c r="T580" s="419"/>
      <c r="U580" s="416"/>
      <c r="V580" s="416"/>
      <c r="W580" s="416"/>
      <c r="X580" s="418"/>
    </row>
    <row r="581" spans="1:24">
      <c r="A581" s="764">
        <v>1338</v>
      </c>
      <c r="B581" s="765" t="s">
        <v>6374</v>
      </c>
      <c r="C581" s="764">
        <f t="shared" si="8"/>
        <v>1338</v>
      </c>
      <c r="D581" s="165" t="s">
        <v>2144</v>
      </c>
      <c r="E581" s="165" t="s">
        <v>8959</v>
      </c>
      <c r="F581" s="163">
        <v>2</v>
      </c>
      <c r="G581" s="766"/>
      <c r="H581" s="766">
        <v>11605.732979330576</v>
      </c>
      <c r="I581" s="766">
        <v>11952.039604533951</v>
      </c>
      <c r="J581" s="882">
        <v>12316.567128722618</v>
      </c>
      <c r="K581" s="766">
        <v>12700.301452242471</v>
      </c>
      <c r="L581" s="18" t="s">
        <v>1020</v>
      </c>
      <c r="M581" s="418"/>
      <c r="N581" s="500"/>
      <c r="P581" s="541"/>
      <c r="T581" s="419"/>
      <c r="U581" s="416"/>
      <c r="V581" s="416"/>
      <c r="W581" s="416"/>
      <c r="X581" s="418"/>
    </row>
    <row r="582" spans="1:24">
      <c r="A582" s="764">
        <v>1339</v>
      </c>
      <c r="B582" s="765" t="s">
        <v>6375</v>
      </c>
      <c r="C582" s="764">
        <f t="shared" si="8"/>
        <v>1339</v>
      </c>
      <c r="D582" s="165" t="s">
        <v>2144</v>
      </c>
      <c r="E582" s="165" t="s">
        <v>8960</v>
      </c>
      <c r="F582" s="163">
        <v>2</v>
      </c>
      <c r="G582" s="766"/>
      <c r="H582" s="766">
        <v>13794.571010349056</v>
      </c>
      <c r="I582" s="766">
        <v>14115.014753322535</v>
      </c>
      <c r="J582" s="882">
        <v>14452.330091020181</v>
      </c>
      <c r="K582" s="766">
        <v>14807.391199334441</v>
      </c>
      <c r="L582" s="18" t="s">
        <v>1021</v>
      </c>
      <c r="M582" s="418"/>
      <c r="N582" s="500"/>
      <c r="P582" s="541"/>
      <c r="T582" s="419"/>
      <c r="U582" s="416"/>
      <c r="V582" s="416"/>
      <c r="W582" s="416"/>
      <c r="X582" s="418"/>
    </row>
    <row r="583" spans="1:24">
      <c r="A583" s="764">
        <v>1340</v>
      </c>
      <c r="B583" s="765" t="s">
        <v>6376</v>
      </c>
      <c r="C583" s="764">
        <f t="shared" si="8"/>
        <v>1340</v>
      </c>
      <c r="D583" s="165" t="s">
        <v>2144</v>
      </c>
      <c r="E583" s="165" t="s">
        <v>8961</v>
      </c>
      <c r="F583" s="163">
        <v>2</v>
      </c>
      <c r="G583" s="766"/>
      <c r="H583" s="766">
        <v>12799.413630508499</v>
      </c>
      <c r="I583" s="766">
        <v>13088.328762961175</v>
      </c>
      <c r="J583" s="882">
        <v>13392.454555942373</v>
      </c>
      <c r="K583" s="766">
        <v>13712.577767755292</v>
      </c>
      <c r="L583" s="18" t="s">
        <v>1022</v>
      </c>
      <c r="M583" s="418"/>
      <c r="N583" s="500"/>
      <c r="P583" s="541"/>
      <c r="T583" s="419"/>
      <c r="U583" s="416"/>
      <c r="V583" s="416"/>
      <c r="W583" s="416"/>
      <c r="X583" s="418"/>
    </row>
    <row r="584" spans="1:24">
      <c r="A584" s="764">
        <v>1341</v>
      </c>
      <c r="B584" s="765" t="s">
        <v>6378</v>
      </c>
      <c r="C584" s="764">
        <f t="shared" si="8"/>
        <v>1341</v>
      </c>
      <c r="D584" s="165" t="s">
        <v>2144</v>
      </c>
      <c r="E584" s="165" t="s">
        <v>8963</v>
      </c>
      <c r="F584" s="163">
        <v>1</v>
      </c>
      <c r="G584" s="766"/>
      <c r="H584" s="766">
        <v>0</v>
      </c>
      <c r="I584" s="766">
        <v>12525.855307292835</v>
      </c>
      <c r="J584" s="882">
        <v>12828.665224808779</v>
      </c>
      <c r="K584" s="766">
        <v>13147.458252306824</v>
      </c>
      <c r="L584" s="18" t="s">
        <v>3799</v>
      </c>
      <c r="M584" s="418"/>
      <c r="N584" s="500"/>
      <c r="P584" s="541"/>
      <c r="T584" s="419"/>
      <c r="U584" s="416"/>
      <c r="V584" s="416"/>
      <c r="W584" s="416"/>
      <c r="X584" s="418"/>
    </row>
    <row r="585" spans="1:24">
      <c r="A585" s="764">
        <v>1342</v>
      </c>
      <c r="B585" s="765" t="s">
        <v>6379</v>
      </c>
      <c r="C585" s="764">
        <f t="shared" ref="C585:C648" si="9">A585</f>
        <v>1342</v>
      </c>
      <c r="D585" s="165" t="s">
        <v>2144</v>
      </c>
      <c r="E585" s="165" t="s">
        <v>8964</v>
      </c>
      <c r="F585" s="163">
        <v>1</v>
      </c>
      <c r="G585" s="766"/>
      <c r="H585" s="766">
        <v>0</v>
      </c>
      <c r="I585" s="766">
        <v>11752.51813121331</v>
      </c>
      <c r="J585" s="882">
        <v>12032.488136277487</v>
      </c>
      <c r="K585" s="766">
        <v>12327.185780449039</v>
      </c>
      <c r="L585" s="18" t="s">
        <v>3800</v>
      </c>
      <c r="M585" s="418"/>
      <c r="N585" s="500"/>
      <c r="P585" s="541"/>
      <c r="T585" s="419"/>
      <c r="U585" s="416"/>
      <c r="V585" s="416"/>
      <c r="W585" s="416"/>
      <c r="X585" s="418"/>
    </row>
    <row r="586" spans="1:24">
      <c r="A586" s="764">
        <v>1343</v>
      </c>
      <c r="B586" s="765" t="s">
        <v>6380</v>
      </c>
      <c r="C586" s="764">
        <f t="shared" si="9"/>
        <v>1343</v>
      </c>
      <c r="D586" s="165" t="s">
        <v>2144</v>
      </c>
      <c r="E586" s="165" t="s">
        <v>8965</v>
      </c>
      <c r="F586" s="163">
        <v>1</v>
      </c>
      <c r="G586" s="766"/>
      <c r="H586" s="766">
        <v>11249.848966761627</v>
      </c>
      <c r="I586" s="766">
        <v>11514.946470694418</v>
      </c>
      <c r="J586" s="882">
        <v>11793.999016273212</v>
      </c>
      <c r="K586" s="766">
        <v>12087.730913618052</v>
      </c>
      <c r="L586" s="18" t="s">
        <v>2957</v>
      </c>
      <c r="M586" s="418"/>
      <c r="N586" s="500"/>
      <c r="P586" s="541"/>
      <c r="T586" s="419"/>
      <c r="U586" s="416"/>
      <c r="V586" s="416"/>
      <c r="W586" s="416"/>
      <c r="X586" s="418"/>
    </row>
    <row r="587" spans="1:24">
      <c r="A587" s="764">
        <v>1344</v>
      </c>
      <c r="B587" s="765" t="s">
        <v>6381</v>
      </c>
      <c r="C587" s="764">
        <f t="shared" si="9"/>
        <v>1344</v>
      </c>
      <c r="D587" s="165" t="s">
        <v>2144</v>
      </c>
      <c r="E587" s="165" t="s">
        <v>8966</v>
      </c>
      <c r="F587" s="163">
        <v>1</v>
      </c>
      <c r="G587" s="766"/>
      <c r="H587" s="766">
        <v>12177.853578057051</v>
      </c>
      <c r="I587" s="766">
        <v>12470.378291868499</v>
      </c>
      <c r="J587" s="882">
        <v>12778.306667566021</v>
      </c>
      <c r="K587" s="766">
        <v>13102.459589952328</v>
      </c>
      <c r="L587" s="18" t="s">
        <v>2958</v>
      </c>
      <c r="M587" s="418"/>
      <c r="N587" s="500"/>
      <c r="P587" s="541"/>
      <c r="T587" s="419"/>
      <c r="U587" s="416"/>
      <c r="V587" s="416"/>
      <c r="W587" s="416"/>
      <c r="X587" s="418"/>
    </row>
    <row r="588" spans="1:24">
      <c r="A588" s="764">
        <v>1345</v>
      </c>
      <c r="B588" s="765" t="s">
        <v>6382</v>
      </c>
      <c r="C588" s="764">
        <f t="shared" si="9"/>
        <v>1345</v>
      </c>
      <c r="D588" s="165" t="s">
        <v>2144</v>
      </c>
      <c r="E588" s="165" t="s">
        <v>8967</v>
      </c>
      <c r="F588" s="163">
        <v>1</v>
      </c>
      <c r="G588" s="766"/>
      <c r="H588" s="766">
        <v>12409.854730880907</v>
      </c>
      <c r="I588" s="766">
        <v>0</v>
      </c>
      <c r="J588" s="882">
        <v>0</v>
      </c>
      <c r="K588" s="766">
        <v>0</v>
      </c>
      <c r="L588" s="18" t="s">
        <v>2959</v>
      </c>
      <c r="M588" s="418"/>
      <c r="N588" s="500"/>
      <c r="P588" s="541"/>
      <c r="T588" s="419"/>
      <c r="U588" s="416"/>
      <c r="V588" s="416"/>
      <c r="W588" s="416"/>
      <c r="X588" s="418"/>
    </row>
    <row r="589" spans="1:24">
      <c r="A589" s="764">
        <v>1346</v>
      </c>
      <c r="B589" s="765" t="s">
        <v>6377</v>
      </c>
      <c r="C589" s="764">
        <f t="shared" si="9"/>
        <v>1346</v>
      </c>
      <c r="D589" s="165" t="s">
        <v>2144</v>
      </c>
      <c r="E589" s="165" t="s">
        <v>8962</v>
      </c>
      <c r="F589" s="163">
        <v>1</v>
      </c>
      <c r="G589" s="766"/>
      <c r="H589" s="766">
        <v>11017.847813937771</v>
      </c>
      <c r="I589" s="766">
        <v>11276.088515400896</v>
      </c>
      <c r="J589" s="882">
        <v>11547.897959779346</v>
      </c>
      <c r="K589" s="766">
        <v>11834.048744534484</v>
      </c>
      <c r="L589" s="18" t="s">
        <v>2956</v>
      </c>
      <c r="M589" s="418"/>
      <c r="N589" s="500"/>
      <c r="P589" s="541"/>
      <c r="T589" s="419"/>
      <c r="U589" s="416"/>
      <c r="V589" s="416"/>
      <c r="W589" s="416"/>
      <c r="X589" s="418"/>
    </row>
    <row r="590" spans="1:24">
      <c r="A590" s="764">
        <v>1347</v>
      </c>
      <c r="B590" s="765" t="s">
        <v>6383</v>
      </c>
      <c r="C590" s="764">
        <f t="shared" si="9"/>
        <v>1347</v>
      </c>
      <c r="D590" s="165" t="s">
        <v>2144</v>
      </c>
      <c r="E590" s="165" t="s">
        <v>8968</v>
      </c>
      <c r="F590" s="163">
        <v>1</v>
      </c>
      <c r="G590" s="766"/>
      <c r="H590" s="766">
        <v>13879.195365431993</v>
      </c>
      <c r="I590" s="766">
        <v>0</v>
      </c>
      <c r="J590" s="882">
        <v>0</v>
      </c>
      <c r="K590" s="766">
        <v>0</v>
      </c>
      <c r="L590" s="18" t="s">
        <v>2960</v>
      </c>
      <c r="M590" s="418"/>
      <c r="N590" s="500"/>
      <c r="P590" s="541"/>
      <c r="T590" s="419"/>
      <c r="U590" s="416"/>
      <c r="V590" s="416"/>
      <c r="W590" s="416"/>
      <c r="X590" s="418"/>
    </row>
    <row r="591" spans="1:24">
      <c r="A591" s="764">
        <v>1348</v>
      </c>
      <c r="B591" s="765" t="s">
        <v>6384</v>
      </c>
      <c r="C591" s="764">
        <f t="shared" si="9"/>
        <v>1348</v>
      </c>
      <c r="D591" s="165" t="s">
        <v>2144</v>
      </c>
      <c r="E591" s="165" t="s">
        <v>8969</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6385</v>
      </c>
      <c r="C592" s="764">
        <f t="shared" si="9"/>
        <v>1349</v>
      </c>
      <c r="D592" s="165" t="s">
        <v>2144</v>
      </c>
      <c r="E592" s="165" t="s">
        <v>8970</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c r="A593" s="764">
        <v>1350</v>
      </c>
      <c r="B593" s="765" t="s">
        <v>6386</v>
      </c>
      <c r="C593" s="764">
        <f t="shared" si="9"/>
        <v>1350</v>
      </c>
      <c r="D593" s="165" t="s">
        <v>2144</v>
      </c>
      <c r="E593" s="165" t="s">
        <v>8971</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c r="A594" s="764">
        <v>1351</v>
      </c>
      <c r="B594" s="765" t="s">
        <v>6387</v>
      </c>
      <c r="C594" s="764">
        <f t="shared" si="9"/>
        <v>1351</v>
      </c>
      <c r="D594" s="165" t="s">
        <v>2144</v>
      </c>
      <c r="E594" s="165" t="s">
        <v>8972</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c r="A595" s="764">
        <v>1352</v>
      </c>
      <c r="B595" s="765" t="s">
        <v>6388</v>
      </c>
      <c r="C595" s="764">
        <f t="shared" si="9"/>
        <v>1352</v>
      </c>
      <c r="D595" s="165" t="s">
        <v>2144</v>
      </c>
      <c r="E595" s="165" t="s">
        <v>8973</v>
      </c>
      <c r="F595" s="163">
        <v>1</v>
      </c>
      <c r="G595" s="766"/>
      <c r="H595" s="766">
        <v>0</v>
      </c>
      <c r="I595" s="766">
        <v>0</v>
      </c>
      <c r="J595" s="882">
        <v>37062.540907989343</v>
      </c>
      <c r="K595" s="766">
        <v>38723.438636336185</v>
      </c>
      <c r="L595" s="18" t="s">
        <v>4458</v>
      </c>
      <c r="M595" s="418"/>
      <c r="N595" s="500"/>
      <c r="P595" s="521"/>
      <c r="T595" s="419"/>
      <c r="U595" s="416"/>
      <c r="V595" s="416"/>
      <c r="W595" s="416"/>
      <c r="X595" s="418"/>
    </row>
    <row r="596" spans="1:24">
      <c r="A596" s="764">
        <v>1353</v>
      </c>
      <c r="B596" s="765" t="s">
        <v>6389</v>
      </c>
      <c r="C596" s="764">
        <f t="shared" si="9"/>
        <v>1353</v>
      </c>
      <c r="D596" s="165" t="s">
        <v>2144</v>
      </c>
      <c r="E596" s="165" t="s">
        <v>8974</v>
      </c>
      <c r="F596" s="163">
        <v>1</v>
      </c>
      <c r="G596" s="766"/>
      <c r="H596" s="766">
        <v>0</v>
      </c>
      <c r="I596" s="766">
        <v>0</v>
      </c>
      <c r="J596" s="882">
        <v>43875.674816298248</v>
      </c>
      <c r="K596" s="766">
        <v>45861.969374178836</v>
      </c>
      <c r="L596" s="18" t="s">
        <v>4459</v>
      </c>
      <c r="M596" s="418"/>
      <c r="N596" s="500"/>
      <c r="P596" s="521"/>
      <c r="T596" s="419"/>
      <c r="U596" s="416"/>
      <c r="V596" s="416"/>
      <c r="W596" s="416"/>
      <c r="X596" s="418"/>
    </row>
    <row r="597" spans="1:24">
      <c r="A597" s="764">
        <v>1354</v>
      </c>
      <c r="B597" s="765" t="s">
        <v>6390</v>
      </c>
      <c r="C597" s="764">
        <f t="shared" si="9"/>
        <v>1354</v>
      </c>
      <c r="D597" s="165" t="s">
        <v>2144</v>
      </c>
      <c r="E597" s="165" t="s">
        <v>8975</v>
      </c>
      <c r="F597" s="163">
        <v>1</v>
      </c>
      <c r="G597" s="766"/>
      <c r="H597" s="766">
        <v>0</v>
      </c>
      <c r="I597" s="766">
        <v>0</v>
      </c>
      <c r="J597" s="882">
        <v>20097.278763306589</v>
      </c>
      <c r="K597" s="766">
        <v>20532.089566138875</v>
      </c>
      <c r="L597" s="18" t="s">
        <v>4460</v>
      </c>
      <c r="M597" s="418"/>
      <c r="N597" s="500"/>
      <c r="P597" s="521"/>
      <c r="T597" s="419"/>
      <c r="U597" s="416"/>
      <c r="V597" s="416"/>
      <c r="W597" s="416"/>
      <c r="X597" s="418"/>
    </row>
    <row r="598" spans="1:24">
      <c r="A598" s="764">
        <v>1355</v>
      </c>
      <c r="B598" s="765" t="s">
        <v>6391</v>
      </c>
      <c r="C598" s="764">
        <f t="shared" si="9"/>
        <v>1355</v>
      </c>
      <c r="D598" s="165" t="s">
        <v>2144</v>
      </c>
      <c r="E598" s="165" t="s">
        <v>8976</v>
      </c>
      <c r="F598" s="163">
        <v>1</v>
      </c>
      <c r="G598" s="766"/>
      <c r="H598" s="766">
        <v>0</v>
      </c>
      <c r="I598" s="766">
        <v>0</v>
      </c>
      <c r="J598" s="882">
        <v>19108.123903904263</v>
      </c>
      <c r="K598" s="766">
        <v>19518.77694179337</v>
      </c>
      <c r="L598" s="18" t="s">
        <v>4461</v>
      </c>
      <c r="M598" s="418"/>
      <c r="N598" s="500"/>
      <c r="P598" s="521"/>
      <c r="T598" s="419"/>
      <c r="U598" s="416"/>
      <c r="V598" s="416"/>
      <c r="W598" s="416"/>
      <c r="X598" s="418"/>
    </row>
    <row r="599" spans="1:24">
      <c r="A599" s="764">
        <v>1356</v>
      </c>
      <c r="B599" s="765" t="s">
        <v>6392</v>
      </c>
      <c r="C599" s="764">
        <f t="shared" si="9"/>
        <v>1356</v>
      </c>
      <c r="D599" s="165" t="s">
        <v>2144</v>
      </c>
      <c r="E599" s="165" t="s">
        <v>8977</v>
      </c>
      <c r="F599" s="163">
        <v>1</v>
      </c>
      <c r="G599" s="766"/>
      <c r="H599" s="766">
        <v>23356.993640882414</v>
      </c>
      <c r="I599" s="766">
        <v>23871.374444073139</v>
      </c>
      <c r="J599" s="882">
        <v>24412.83859285363</v>
      </c>
      <c r="K599" s="766">
        <v>24982.805428329688</v>
      </c>
      <c r="L599" s="18" t="s">
        <v>2963</v>
      </c>
      <c r="M599" s="418"/>
      <c r="N599" s="500"/>
      <c r="P599" s="521"/>
      <c r="T599" s="419"/>
      <c r="U599" s="416"/>
      <c r="V599" s="416"/>
      <c r="W599" s="416"/>
      <c r="X599" s="418"/>
    </row>
    <row r="600" spans="1:24">
      <c r="A600" s="764">
        <v>1357</v>
      </c>
      <c r="B600" s="765" t="s">
        <v>6393</v>
      </c>
      <c r="C600" s="764">
        <f t="shared" si="9"/>
        <v>1357</v>
      </c>
      <c r="D600" s="165" t="s">
        <v>2144</v>
      </c>
      <c r="E600" s="165" t="s">
        <v>8978</v>
      </c>
      <c r="F600" s="163">
        <v>1</v>
      </c>
      <c r="G600" s="766"/>
      <c r="H600" s="766">
        <v>23075.983737643121</v>
      </c>
      <c r="I600" s="766">
        <v>23583.499564465095</v>
      </c>
      <c r="J600" s="882">
        <v>24117.722176991647</v>
      </c>
      <c r="K600" s="766">
        <v>24680.070916328532</v>
      </c>
      <c r="L600" s="18" t="s">
        <v>2964</v>
      </c>
      <c r="M600" s="418"/>
      <c r="N600" s="500"/>
      <c r="P600" s="521"/>
      <c r="T600" s="419"/>
      <c r="U600" s="416"/>
      <c r="V600" s="416"/>
      <c r="W600" s="416"/>
      <c r="X600" s="418"/>
    </row>
    <row r="601" spans="1:24">
      <c r="A601" s="764">
        <v>1358</v>
      </c>
      <c r="B601" s="765" t="s">
        <v>6394</v>
      </c>
      <c r="C601" s="764">
        <f t="shared" si="9"/>
        <v>1358</v>
      </c>
      <c r="D601" s="165" t="s">
        <v>2144</v>
      </c>
      <c r="E601" s="165" t="s">
        <v>8979</v>
      </c>
      <c r="F601" s="163">
        <v>1</v>
      </c>
      <c r="G601" s="766"/>
      <c r="H601" s="766">
        <v>21670.934221446645</v>
      </c>
      <c r="I601" s="766">
        <v>22144.154132569893</v>
      </c>
      <c r="J601" s="882">
        <v>22642.284928406745</v>
      </c>
      <c r="K601" s="766">
        <v>23166.630085482902</v>
      </c>
      <c r="L601" s="18" t="s">
        <v>2965</v>
      </c>
      <c r="M601" s="418"/>
      <c r="N601" s="500"/>
      <c r="P601" s="521"/>
      <c r="T601" s="419"/>
      <c r="U601" s="416"/>
      <c r="V601" s="416"/>
      <c r="W601" s="416"/>
      <c r="X601" s="418"/>
    </row>
    <row r="602" spans="1:24">
      <c r="A602" s="764">
        <v>1359</v>
      </c>
      <c r="B602" s="765" t="s">
        <v>6395</v>
      </c>
      <c r="C602" s="764">
        <f t="shared" si="9"/>
        <v>1359</v>
      </c>
      <c r="D602" s="165" t="s">
        <v>2144</v>
      </c>
      <c r="E602" s="165" t="s">
        <v>8980</v>
      </c>
      <c r="F602" s="163">
        <v>1</v>
      </c>
      <c r="G602" s="766"/>
      <c r="H602" s="766">
        <v>21389.924318207348</v>
      </c>
      <c r="I602" s="766">
        <v>21856.279252961856</v>
      </c>
      <c r="J602" s="882">
        <v>22347.197478689774</v>
      </c>
      <c r="K602" s="766">
        <v>22863.953505771788</v>
      </c>
      <c r="L602" s="18" t="s">
        <v>2966</v>
      </c>
      <c r="M602" s="418"/>
      <c r="N602" s="500"/>
      <c r="P602" s="521"/>
      <c r="T602" s="419"/>
      <c r="U602" s="416"/>
      <c r="V602" s="416"/>
      <c r="W602" s="416"/>
      <c r="X602" s="418"/>
    </row>
    <row r="603" spans="1:24">
      <c r="A603" s="764">
        <v>1360</v>
      </c>
      <c r="B603" s="765" t="s">
        <v>6396</v>
      </c>
      <c r="C603" s="764">
        <f t="shared" si="9"/>
        <v>1360</v>
      </c>
      <c r="D603" s="165" t="s">
        <v>2144</v>
      </c>
      <c r="E603" s="165" t="s">
        <v>8981</v>
      </c>
      <c r="F603" s="163">
        <v>1</v>
      </c>
      <c r="G603" s="766"/>
      <c r="H603" s="766">
        <v>0</v>
      </c>
      <c r="I603" s="766">
        <v>0</v>
      </c>
      <c r="J603" s="882">
        <v>17620.604987641527</v>
      </c>
      <c r="K603" s="766">
        <v>18047.189405289333</v>
      </c>
      <c r="L603" s="18" t="s">
        <v>4462</v>
      </c>
      <c r="M603" s="418"/>
      <c r="N603" s="500"/>
      <c r="P603" s="521"/>
      <c r="T603" s="419"/>
      <c r="U603" s="416"/>
      <c r="V603" s="416"/>
      <c r="W603" s="416"/>
      <c r="X603" s="418"/>
    </row>
    <row r="604" spans="1:24">
      <c r="A604" s="764">
        <v>1361</v>
      </c>
      <c r="B604" s="765" t="s">
        <v>6397</v>
      </c>
      <c r="C604" s="764">
        <f t="shared" si="9"/>
        <v>1361</v>
      </c>
      <c r="D604" s="165" t="s">
        <v>2144</v>
      </c>
      <c r="E604" s="165" t="s">
        <v>8982</v>
      </c>
      <c r="F604" s="163">
        <v>1</v>
      </c>
      <c r="G604" s="766"/>
      <c r="H604" s="766">
        <v>18259.473996121589</v>
      </c>
      <c r="I604" s="766">
        <v>18649.416240324401</v>
      </c>
      <c r="J604" s="882">
        <v>19059.89548134341</v>
      </c>
      <c r="K604" s="766">
        <v>19491.95450039921</v>
      </c>
      <c r="L604" s="18" t="s">
        <v>2967</v>
      </c>
      <c r="M604" s="418"/>
      <c r="N604" s="500"/>
      <c r="P604" s="521"/>
      <c r="T604" s="419"/>
      <c r="U604" s="416"/>
      <c r="V604" s="416"/>
      <c r="W604" s="416"/>
      <c r="X604" s="418"/>
    </row>
    <row r="605" spans="1:24">
      <c r="A605" s="764">
        <v>1362</v>
      </c>
      <c r="B605" s="765" t="s">
        <v>6398</v>
      </c>
      <c r="C605" s="764">
        <f t="shared" si="9"/>
        <v>1362</v>
      </c>
      <c r="D605" s="165" t="s">
        <v>2144</v>
      </c>
      <c r="E605" s="165" t="s">
        <v>8983</v>
      </c>
      <c r="F605" s="163">
        <v>1</v>
      </c>
      <c r="G605" s="766"/>
      <c r="H605" s="766">
        <v>19141.845092292984</v>
      </c>
      <c r="I605" s="766">
        <v>19553.309182242534</v>
      </c>
      <c r="J605" s="882">
        <v>19986.439948663909</v>
      </c>
      <c r="K605" s="766">
        <v>20442.367071212728</v>
      </c>
      <c r="L605" s="18" t="s">
        <v>2968</v>
      </c>
      <c r="M605" s="418"/>
      <c r="N605" s="500"/>
      <c r="P605" s="521"/>
      <c r="T605" s="419"/>
      <c r="U605" s="416"/>
      <c r="V605" s="416"/>
      <c r="W605" s="416"/>
      <c r="X605" s="418"/>
    </row>
    <row r="606" spans="1:24">
      <c r="A606" s="764">
        <v>1363</v>
      </c>
      <c r="B606" s="765" t="s">
        <v>6399</v>
      </c>
      <c r="C606" s="764">
        <f t="shared" si="9"/>
        <v>1363</v>
      </c>
      <c r="D606" s="165" t="s">
        <v>2144</v>
      </c>
      <c r="E606" s="165" t="s">
        <v>8984</v>
      </c>
      <c r="F606" s="163">
        <v>1</v>
      </c>
      <c r="G606" s="766"/>
      <c r="H606" s="766">
        <v>44979.712422063822</v>
      </c>
      <c r="I606" s="766">
        <v>47046.416152042533</v>
      </c>
      <c r="J606" s="882">
        <v>49221.947043898632</v>
      </c>
      <c r="K606" s="766">
        <v>51511.945309344061</v>
      </c>
      <c r="L606" s="18" t="s">
        <v>1023</v>
      </c>
      <c r="M606" s="418"/>
      <c r="N606" s="500"/>
      <c r="P606" s="521"/>
      <c r="T606" s="419"/>
      <c r="U606" s="416"/>
      <c r="V606" s="416"/>
      <c r="W606" s="416"/>
      <c r="X606" s="418"/>
    </row>
    <row r="607" spans="1:24">
      <c r="A607" s="764">
        <v>1364</v>
      </c>
      <c r="B607" s="765" t="s">
        <v>6400</v>
      </c>
      <c r="C607" s="764">
        <f t="shared" si="9"/>
        <v>1364</v>
      </c>
      <c r="D607" s="165" t="s">
        <v>2144</v>
      </c>
      <c r="E607" s="165" t="s">
        <v>8985</v>
      </c>
      <c r="F607" s="163">
        <v>1</v>
      </c>
      <c r="G607" s="766"/>
      <c r="H607" s="766">
        <v>0</v>
      </c>
      <c r="I607" s="766">
        <v>0</v>
      </c>
      <c r="J607" s="882">
        <v>0</v>
      </c>
      <c r="K607" s="766">
        <v>111433.27630710862</v>
      </c>
      <c r="L607" s="18" t="s">
        <v>5326</v>
      </c>
      <c r="M607" s="418"/>
      <c r="N607" s="500"/>
      <c r="P607" s="521"/>
      <c r="T607" s="419"/>
      <c r="U607" s="416"/>
      <c r="V607" s="416"/>
      <c r="W607" s="416"/>
      <c r="X607" s="418"/>
    </row>
    <row r="608" spans="1:24">
      <c r="A608" s="764">
        <v>1365</v>
      </c>
      <c r="B608" s="765" t="s">
        <v>6401</v>
      </c>
      <c r="C608" s="764">
        <f t="shared" si="9"/>
        <v>1365</v>
      </c>
      <c r="D608" s="165" t="s">
        <v>2144</v>
      </c>
      <c r="E608" s="165" t="s">
        <v>8986</v>
      </c>
      <c r="F608" s="163">
        <v>1</v>
      </c>
      <c r="G608" s="766"/>
      <c r="H608" s="766">
        <v>30001.179794641936</v>
      </c>
      <c r="I608" s="766">
        <v>31342.827078012888</v>
      </c>
      <c r="J608" s="882">
        <v>32755.121628595938</v>
      </c>
      <c r="K608" s="766">
        <v>34241.67896671925</v>
      </c>
      <c r="L608" s="18" t="s">
        <v>1024</v>
      </c>
      <c r="M608" s="418"/>
      <c r="N608" s="500"/>
      <c r="P608" s="521"/>
      <c r="T608" s="419"/>
      <c r="U608" s="416"/>
      <c r="V608" s="416"/>
      <c r="W608" s="416"/>
      <c r="X608" s="418"/>
    </row>
    <row r="609" spans="1:24">
      <c r="A609" s="764">
        <v>1366</v>
      </c>
      <c r="B609" s="765" t="s">
        <v>6402</v>
      </c>
      <c r="C609" s="764">
        <f t="shared" si="9"/>
        <v>1366</v>
      </c>
      <c r="D609" s="165" t="s">
        <v>2144</v>
      </c>
      <c r="E609" s="165" t="s">
        <v>8987</v>
      </c>
      <c r="F609" s="163">
        <v>1</v>
      </c>
      <c r="G609" s="766"/>
      <c r="H609" s="766">
        <v>38138.298893511805</v>
      </c>
      <c r="I609" s="766">
        <v>39850.537010518405</v>
      </c>
      <c r="J609" s="882">
        <v>43655.582914272985</v>
      </c>
      <c r="K609" s="766">
        <v>45658.219624036836</v>
      </c>
      <c r="L609" s="18" t="s">
        <v>2969</v>
      </c>
      <c r="M609" s="418"/>
      <c r="N609" s="500"/>
      <c r="P609" s="521"/>
      <c r="T609" s="419"/>
      <c r="U609" s="416"/>
      <c r="V609" s="416"/>
      <c r="W609" s="416"/>
      <c r="X609" s="418"/>
    </row>
    <row r="610" spans="1:24">
      <c r="A610" s="764">
        <v>1367</v>
      </c>
      <c r="B610" s="765" t="s">
        <v>6403</v>
      </c>
      <c r="C610" s="764">
        <f t="shared" si="9"/>
        <v>1367</v>
      </c>
      <c r="D610" s="165" t="s">
        <v>2144</v>
      </c>
      <c r="E610" s="165" t="s">
        <v>8988</v>
      </c>
      <c r="F610" s="163">
        <v>1</v>
      </c>
      <c r="G610" s="766"/>
      <c r="H610" s="766">
        <v>40452.681497633494</v>
      </c>
      <c r="I610" s="766">
        <v>42307.660357195578</v>
      </c>
      <c r="J610" s="882">
        <v>44260.330576024338</v>
      </c>
      <c r="K610" s="766">
        <v>46315.753882579214</v>
      </c>
      <c r="L610" s="18" t="s">
        <v>1025</v>
      </c>
      <c r="M610" s="418"/>
      <c r="N610" s="500"/>
      <c r="P610" s="521"/>
      <c r="T610" s="419"/>
      <c r="U610" s="416"/>
      <c r="V610" s="416"/>
      <c r="W610" s="416"/>
      <c r="X610" s="418"/>
    </row>
    <row r="611" spans="1:24">
      <c r="A611" s="764">
        <v>1368</v>
      </c>
      <c r="B611" s="765" t="s">
        <v>6404</v>
      </c>
      <c r="C611" s="764">
        <f t="shared" si="9"/>
        <v>1368</v>
      </c>
      <c r="D611" s="165" t="s">
        <v>2144</v>
      </c>
      <c r="E611" s="165" t="s">
        <v>8989</v>
      </c>
      <c r="F611" s="163">
        <v>1</v>
      </c>
      <c r="G611" s="766"/>
      <c r="H611" s="766">
        <v>39850.537010518405</v>
      </c>
      <c r="I611" s="766">
        <v>41652.87389410258</v>
      </c>
      <c r="J611" s="882">
        <v>43550.154341504058</v>
      </c>
      <c r="K611" s="766">
        <v>45547.295460369096</v>
      </c>
      <c r="L611" s="18" t="s">
        <v>1026</v>
      </c>
      <c r="M611" s="418"/>
      <c r="N611" s="500"/>
      <c r="P611" s="521"/>
      <c r="T611" s="419"/>
      <c r="U611" s="416"/>
      <c r="V611" s="416"/>
      <c r="W611" s="416"/>
      <c r="X611" s="418"/>
    </row>
    <row r="612" spans="1:24">
      <c r="A612" s="764">
        <v>1369</v>
      </c>
      <c r="B612" s="765" t="s">
        <v>6405</v>
      </c>
      <c r="C612" s="764">
        <f t="shared" si="9"/>
        <v>1369</v>
      </c>
      <c r="D612" s="165" t="s">
        <v>2144</v>
      </c>
      <c r="E612" s="165" t="s">
        <v>8990</v>
      </c>
      <c r="F612" s="163">
        <v>1</v>
      </c>
      <c r="G612" s="766"/>
      <c r="H612" s="766">
        <v>0</v>
      </c>
      <c r="I612" s="766">
        <v>0</v>
      </c>
      <c r="J612" s="882">
        <v>0</v>
      </c>
      <c r="K612" s="766">
        <v>47102.948772865617</v>
      </c>
      <c r="L612" s="18" t="s">
        <v>5327</v>
      </c>
      <c r="M612" s="418"/>
      <c r="N612" s="500"/>
      <c r="P612" s="521"/>
      <c r="T612" s="419"/>
      <c r="U612" s="416"/>
      <c r="V612" s="416"/>
      <c r="W612" s="416"/>
      <c r="X612" s="418"/>
    </row>
    <row r="613" spans="1:24">
      <c r="A613" s="764">
        <v>1370</v>
      </c>
      <c r="B613" s="765" t="s">
        <v>6406</v>
      </c>
      <c r="C613" s="764">
        <f t="shared" si="9"/>
        <v>1370</v>
      </c>
      <c r="D613" s="165" t="s">
        <v>2144</v>
      </c>
      <c r="E613" s="165" t="s">
        <v>8991</v>
      </c>
      <c r="F613" s="163">
        <v>1</v>
      </c>
      <c r="G613" s="766"/>
      <c r="H613" s="766">
        <v>0</v>
      </c>
      <c r="I613" s="766">
        <v>0</v>
      </c>
      <c r="J613" s="882">
        <v>49828.202336189177</v>
      </c>
      <c r="K613" s="766">
        <v>52098.821412675708</v>
      </c>
      <c r="L613" s="18" t="s">
        <v>4463</v>
      </c>
      <c r="M613" s="418"/>
      <c r="N613" s="500"/>
      <c r="P613" s="521"/>
      <c r="T613" s="419"/>
      <c r="U613" s="416"/>
      <c r="V613" s="416"/>
      <c r="W613" s="416"/>
      <c r="X613" s="418"/>
    </row>
    <row r="614" spans="1:24">
      <c r="A614" s="764">
        <v>1371</v>
      </c>
      <c r="B614" s="765" t="s">
        <v>6407</v>
      </c>
      <c r="C614" s="764">
        <f t="shared" si="9"/>
        <v>1371</v>
      </c>
      <c r="D614" s="165" t="s">
        <v>2144</v>
      </c>
      <c r="E614" s="165" t="s">
        <v>8992</v>
      </c>
      <c r="F614" s="163">
        <v>1</v>
      </c>
      <c r="G614" s="766"/>
      <c r="H614" s="766">
        <v>34221.621150105129</v>
      </c>
      <c r="I614" s="766">
        <v>35767.617642423262</v>
      </c>
      <c r="J614" s="882">
        <v>37394.963342124844</v>
      </c>
      <c r="K614" s="766">
        <v>39107.924563197084</v>
      </c>
      <c r="L614" s="18" t="s">
        <v>1027</v>
      </c>
      <c r="M614" s="418"/>
      <c r="N614" s="500"/>
      <c r="P614" s="521"/>
      <c r="T614" s="419"/>
      <c r="U614" s="416"/>
      <c r="V614" s="416"/>
      <c r="W614" s="416"/>
      <c r="X614" s="418"/>
    </row>
    <row r="615" spans="1:24">
      <c r="A615" s="764">
        <v>1372</v>
      </c>
      <c r="B615" s="765" t="s">
        <v>6408</v>
      </c>
      <c r="C615" s="764">
        <f t="shared" si="9"/>
        <v>1372</v>
      </c>
      <c r="D615" s="165" t="s">
        <v>2144</v>
      </c>
      <c r="E615" s="165" t="s">
        <v>8993</v>
      </c>
      <c r="F615" s="163">
        <v>1</v>
      </c>
      <c r="G615" s="766"/>
      <c r="H615" s="766">
        <v>0</v>
      </c>
      <c r="I615" s="766">
        <v>0</v>
      </c>
      <c r="J615" s="882">
        <v>52481.738700477908</v>
      </c>
      <c r="K615" s="766">
        <v>54879.04560926291</v>
      </c>
      <c r="L615" s="18" t="s">
        <v>4464</v>
      </c>
      <c r="M615" s="418"/>
      <c r="N615" s="500"/>
      <c r="P615" s="521"/>
      <c r="T615" s="419"/>
      <c r="U615" s="416"/>
      <c r="V615" s="416"/>
      <c r="W615" s="416"/>
      <c r="X615" s="418"/>
    </row>
    <row r="616" spans="1:24">
      <c r="A616" s="764">
        <v>1373</v>
      </c>
      <c r="B616" s="765" t="s">
        <v>6409</v>
      </c>
      <c r="C616" s="764">
        <f t="shared" si="9"/>
        <v>1373</v>
      </c>
      <c r="D616" s="165" t="s">
        <v>2144</v>
      </c>
      <c r="E616" s="165" t="s">
        <v>8994</v>
      </c>
      <c r="F616" s="163">
        <v>1</v>
      </c>
      <c r="G616" s="766"/>
      <c r="H616" s="766">
        <v>56069.512808063191</v>
      </c>
      <c r="I616" s="766">
        <v>58683.606315724239</v>
      </c>
      <c r="J616" s="882">
        <v>61435.234216668214</v>
      </c>
      <c r="K616" s="766">
        <v>64331.772172364545</v>
      </c>
      <c r="L616" s="18" t="s">
        <v>1028</v>
      </c>
      <c r="M616" s="418"/>
      <c r="N616" s="500"/>
      <c r="P616" s="521"/>
      <c r="T616" s="419"/>
      <c r="U616" s="416"/>
      <c r="V616" s="416"/>
      <c r="W616" s="416"/>
      <c r="X616" s="418"/>
    </row>
    <row r="617" spans="1:24">
      <c r="A617" s="764">
        <v>1374</v>
      </c>
      <c r="B617" s="765" t="s">
        <v>6410</v>
      </c>
      <c r="C617" s="764">
        <f t="shared" si="9"/>
        <v>1374</v>
      </c>
      <c r="D617" s="165" t="s">
        <v>2144</v>
      </c>
      <c r="E617" s="165" t="s">
        <v>8995</v>
      </c>
      <c r="F617" s="163">
        <v>1</v>
      </c>
      <c r="G617" s="766"/>
      <c r="H617" s="766">
        <v>0</v>
      </c>
      <c r="I617" s="766">
        <v>0</v>
      </c>
      <c r="J617" s="882">
        <v>64315.076541224953</v>
      </c>
      <c r="K617" s="766">
        <v>67277.561587706805</v>
      </c>
      <c r="L617" s="18" t="s">
        <v>4465</v>
      </c>
      <c r="M617" s="418"/>
      <c r="N617" s="500"/>
      <c r="P617" s="521"/>
      <c r="T617" s="419"/>
      <c r="U617" s="416"/>
      <c r="V617" s="416"/>
      <c r="W617" s="416"/>
      <c r="X617" s="418"/>
    </row>
    <row r="618" spans="1:24">
      <c r="A618" s="764">
        <v>1375</v>
      </c>
      <c r="B618" s="765" t="s">
        <v>6411</v>
      </c>
      <c r="C618" s="764">
        <f t="shared" si="9"/>
        <v>1375</v>
      </c>
      <c r="D618" s="165" t="s">
        <v>2144</v>
      </c>
      <c r="E618" s="165" t="s">
        <v>8996</v>
      </c>
      <c r="F618" s="163">
        <v>1</v>
      </c>
      <c r="G618" s="766"/>
      <c r="H618" s="766">
        <v>19667.185109675771</v>
      </c>
      <c r="I618" s="766">
        <v>20296.039092152005</v>
      </c>
      <c r="J618" s="882">
        <v>20958.024928462259</v>
      </c>
      <c r="K618" s="766">
        <v>21654.852124578316</v>
      </c>
      <c r="L618" s="18" t="s">
        <v>1029</v>
      </c>
      <c r="M618" s="418"/>
      <c r="N618" s="500"/>
      <c r="P618" s="521"/>
      <c r="T618" s="419"/>
      <c r="U618" s="416"/>
      <c r="V618" s="416"/>
      <c r="W618" s="416"/>
      <c r="X618" s="418"/>
    </row>
    <row r="619" spans="1:24">
      <c r="A619" s="764">
        <v>1376</v>
      </c>
      <c r="B619" s="765" t="s">
        <v>6412</v>
      </c>
      <c r="C619" s="764">
        <f t="shared" si="9"/>
        <v>1376</v>
      </c>
      <c r="D619" s="165" t="s">
        <v>2144</v>
      </c>
      <c r="E619" s="165" t="s">
        <v>8997</v>
      </c>
      <c r="F619" s="163">
        <v>1</v>
      </c>
      <c r="G619" s="766"/>
      <c r="H619" s="766">
        <v>26570.432552537346</v>
      </c>
      <c r="I619" s="766">
        <v>27389.896450867047</v>
      </c>
      <c r="J619" s="882">
        <v>28252.505023722628</v>
      </c>
      <c r="K619" s="766">
        <v>29160.49690987666</v>
      </c>
      <c r="L619" s="18" t="s">
        <v>3801</v>
      </c>
      <c r="M619" s="418"/>
      <c r="N619" s="500"/>
      <c r="P619" s="521"/>
      <c r="T619" s="419"/>
      <c r="U619" s="416"/>
      <c r="V619" s="416"/>
      <c r="W619" s="416"/>
      <c r="X619" s="418"/>
    </row>
    <row r="620" spans="1:24">
      <c r="A620" s="764">
        <v>1377</v>
      </c>
      <c r="B620" s="765" t="s">
        <v>6413</v>
      </c>
      <c r="C620" s="764">
        <f t="shared" si="9"/>
        <v>1377</v>
      </c>
      <c r="D620" s="165" t="s">
        <v>2144</v>
      </c>
      <c r="E620" s="165" t="s">
        <v>8998</v>
      </c>
      <c r="F620" s="163">
        <v>1</v>
      </c>
      <c r="G620" s="766"/>
      <c r="H620" s="766">
        <v>28741.515382804413</v>
      </c>
      <c r="I620" s="766">
        <v>29634.243822781838</v>
      </c>
      <c r="J620" s="882">
        <v>30573.942974460075</v>
      </c>
      <c r="K620" s="766">
        <v>31563.095691750514</v>
      </c>
      <c r="L620" s="18" t="s">
        <v>3802</v>
      </c>
      <c r="M620" s="418"/>
      <c r="N620" s="500"/>
      <c r="P620" s="521"/>
      <c r="T620" s="419"/>
      <c r="U620" s="416"/>
      <c r="V620" s="416"/>
      <c r="W620" s="416"/>
      <c r="X620" s="418"/>
    </row>
    <row r="621" spans="1:24">
      <c r="A621" s="764">
        <v>1378</v>
      </c>
      <c r="B621" s="765" t="s">
        <v>6414</v>
      </c>
      <c r="C621" s="764">
        <f t="shared" si="9"/>
        <v>1378</v>
      </c>
      <c r="D621" s="165" t="s">
        <v>2144</v>
      </c>
      <c r="E621" s="165" t="s">
        <v>8999</v>
      </c>
      <c r="F621" s="163">
        <v>1</v>
      </c>
      <c r="G621" s="766"/>
      <c r="H621" s="766">
        <v>16863.813131807976</v>
      </c>
      <c r="I621" s="766">
        <v>17391.236426625266</v>
      </c>
      <c r="J621" s="882">
        <v>17946.418842222403</v>
      </c>
      <c r="K621" s="766">
        <v>18530.82566943235</v>
      </c>
      <c r="L621" s="18" t="s">
        <v>1030</v>
      </c>
      <c r="M621" s="418"/>
      <c r="N621" s="500"/>
      <c r="P621" s="521"/>
      <c r="T621" s="419"/>
      <c r="U621" s="416"/>
      <c r="V621" s="416"/>
      <c r="W621" s="416"/>
      <c r="X621" s="418"/>
    </row>
    <row r="622" spans="1:24">
      <c r="A622" s="764">
        <v>1379</v>
      </c>
      <c r="B622" s="765" t="s">
        <v>6415</v>
      </c>
      <c r="C622" s="764">
        <f t="shared" si="9"/>
        <v>1379</v>
      </c>
      <c r="D622" s="165" t="s">
        <v>2144</v>
      </c>
      <c r="E622" s="165" t="s">
        <v>9000</v>
      </c>
      <c r="F622" s="163">
        <v>1</v>
      </c>
      <c r="G622" s="766"/>
      <c r="H622" s="766">
        <v>18733.409811668109</v>
      </c>
      <c r="I622" s="766">
        <v>19328.480699940115</v>
      </c>
      <c r="J622" s="882">
        <v>19954.892531028087</v>
      </c>
      <c r="K622" s="766">
        <v>20614.27340585753</v>
      </c>
      <c r="L622" s="18" t="s">
        <v>1031</v>
      </c>
      <c r="M622" s="418"/>
      <c r="N622" s="500"/>
      <c r="P622" s="521"/>
      <c r="T622" s="419"/>
      <c r="U622" s="416"/>
      <c r="V622" s="416"/>
      <c r="W622" s="416"/>
      <c r="X622" s="418"/>
    </row>
    <row r="623" spans="1:24">
      <c r="A623" s="764">
        <v>1380</v>
      </c>
      <c r="B623" s="765" t="s">
        <v>6416</v>
      </c>
      <c r="C623" s="764">
        <f t="shared" si="9"/>
        <v>1380</v>
      </c>
      <c r="D623" s="165" t="s">
        <v>2144</v>
      </c>
      <c r="E623" s="165" t="s">
        <v>9001</v>
      </c>
      <c r="F623" s="163">
        <v>1</v>
      </c>
      <c r="G623" s="766"/>
      <c r="H623" s="766">
        <v>0</v>
      </c>
      <c r="I623" s="766">
        <v>23406.179865718281</v>
      </c>
      <c r="J623" s="882">
        <v>24131.865150738915</v>
      </c>
      <c r="K623" s="766">
        <v>24895.770104985768</v>
      </c>
      <c r="L623" s="18" t="s">
        <v>3803</v>
      </c>
      <c r="M623" s="418"/>
      <c r="N623" s="500"/>
      <c r="P623" s="521"/>
      <c r="T623" s="419"/>
      <c r="U623" s="416"/>
      <c r="V623" s="416"/>
      <c r="W623" s="416"/>
      <c r="X623" s="418"/>
    </row>
    <row r="624" spans="1:24">
      <c r="A624" s="764">
        <v>1381</v>
      </c>
      <c r="B624" s="765" t="s">
        <v>6417</v>
      </c>
      <c r="C624" s="764">
        <f t="shared" si="9"/>
        <v>1381</v>
      </c>
      <c r="D624" s="165" t="s">
        <v>2144</v>
      </c>
      <c r="E624" s="165" t="s">
        <v>9002</v>
      </c>
      <c r="F624" s="163">
        <v>1</v>
      </c>
      <c r="G624" s="766"/>
      <c r="H624" s="766">
        <v>15959.452014080007</v>
      </c>
      <c r="I624" s="766">
        <v>16367.015902880008</v>
      </c>
      <c r="J624" s="882">
        <v>16796.025528320006</v>
      </c>
      <c r="K624" s="766">
        <v>17247.619602080013</v>
      </c>
      <c r="L624" s="18" t="s">
        <v>1032</v>
      </c>
      <c r="M624" s="418"/>
      <c r="N624" s="500"/>
      <c r="P624" s="521"/>
      <c r="T624" s="419"/>
      <c r="U624" s="416"/>
      <c r="V624" s="416"/>
      <c r="W624" s="416"/>
      <c r="X624" s="418"/>
    </row>
    <row r="625" spans="1:24">
      <c r="A625" s="764">
        <v>1382</v>
      </c>
      <c r="B625" s="765" t="s">
        <v>6418</v>
      </c>
      <c r="C625" s="764">
        <f t="shared" si="9"/>
        <v>1382</v>
      </c>
      <c r="D625" s="165" t="s">
        <v>2144</v>
      </c>
      <c r="E625" s="165" t="s">
        <v>9003</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6419</v>
      </c>
      <c r="C626" s="764">
        <f t="shared" si="9"/>
        <v>1383</v>
      </c>
      <c r="D626" s="165" t="s">
        <v>2144</v>
      </c>
      <c r="E626" s="165" t="s">
        <v>9004</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6420</v>
      </c>
      <c r="C627" s="764">
        <f t="shared" si="9"/>
        <v>1384</v>
      </c>
      <c r="D627" s="165" t="s">
        <v>2144</v>
      </c>
      <c r="E627" s="165" t="s">
        <v>9005</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6421</v>
      </c>
      <c r="C628" s="764">
        <f t="shared" si="9"/>
        <v>1385</v>
      </c>
      <c r="D628" s="165" t="s">
        <v>2144</v>
      </c>
      <c r="E628" s="165" t="s">
        <v>9006</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6422</v>
      </c>
      <c r="C629" s="764">
        <f t="shared" si="9"/>
        <v>1386</v>
      </c>
      <c r="D629" s="165" t="s">
        <v>2144</v>
      </c>
      <c r="E629" s="165" t="s">
        <v>9007</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6423</v>
      </c>
      <c r="C630" s="764">
        <f t="shared" si="9"/>
        <v>1387</v>
      </c>
      <c r="D630" s="165" t="s">
        <v>2144</v>
      </c>
      <c r="E630" s="165" t="s">
        <v>9008</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6424</v>
      </c>
      <c r="C631" s="764">
        <f t="shared" si="9"/>
        <v>1388</v>
      </c>
      <c r="D631" s="165" t="s">
        <v>2144</v>
      </c>
      <c r="E631" s="165" t="s">
        <v>9009</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6425</v>
      </c>
      <c r="C632" s="764">
        <f t="shared" si="9"/>
        <v>1389</v>
      </c>
      <c r="D632" s="165" t="s">
        <v>2144</v>
      </c>
      <c r="E632" s="165" t="s">
        <v>9010</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6426</v>
      </c>
      <c r="C633" s="764">
        <f t="shared" si="9"/>
        <v>1390</v>
      </c>
      <c r="D633" s="165" t="s">
        <v>2144</v>
      </c>
      <c r="E633" s="165" t="s">
        <v>9011</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c r="A634" s="764">
        <v>1391</v>
      </c>
      <c r="B634" s="765" t="s">
        <v>6427</v>
      </c>
      <c r="C634" s="764">
        <f t="shared" si="9"/>
        <v>1391</v>
      </c>
      <c r="D634" s="165" t="s">
        <v>2144</v>
      </c>
      <c r="E634" s="165" t="s">
        <v>9012</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c r="A635" s="764">
        <v>1392</v>
      </c>
      <c r="B635" s="765" t="s">
        <v>6428</v>
      </c>
      <c r="C635" s="764">
        <f t="shared" si="9"/>
        <v>1392</v>
      </c>
      <c r="D635" s="165" t="s">
        <v>2144</v>
      </c>
      <c r="E635" s="165" t="s">
        <v>9013</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c r="A636" s="764">
        <v>1393</v>
      </c>
      <c r="B636" s="765" t="s">
        <v>6429</v>
      </c>
      <c r="C636" s="764">
        <f t="shared" si="9"/>
        <v>1393</v>
      </c>
      <c r="D636" s="165" t="s">
        <v>2144</v>
      </c>
      <c r="E636" s="165" t="s">
        <v>9014</v>
      </c>
      <c r="F636" s="163">
        <v>1</v>
      </c>
      <c r="G636" s="766"/>
      <c r="H636" s="766">
        <v>0</v>
      </c>
      <c r="I636" s="766">
        <v>0</v>
      </c>
      <c r="J636" s="882">
        <v>33789.4034092496</v>
      </c>
      <c r="K636" s="766">
        <v>34849.638510074539</v>
      </c>
      <c r="L636" s="18" t="s">
        <v>4467</v>
      </c>
      <c r="M636" s="418"/>
      <c r="N636" s="500"/>
      <c r="P636" s="517"/>
      <c r="T636" s="419"/>
      <c r="U636" s="416"/>
      <c r="V636" s="416"/>
      <c r="W636" s="416"/>
      <c r="X636" s="418"/>
    </row>
    <row r="637" spans="1:24">
      <c r="A637" s="764">
        <v>1394</v>
      </c>
      <c r="B637" s="765" t="s">
        <v>6430</v>
      </c>
      <c r="C637" s="764">
        <f t="shared" si="9"/>
        <v>1394</v>
      </c>
      <c r="D637" s="165" t="s">
        <v>2144</v>
      </c>
      <c r="E637" s="165" t="s">
        <v>9015</v>
      </c>
      <c r="F637" s="163">
        <v>1</v>
      </c>
      <c r="G637" s="766"/>
      <c r="H637" s="766">
        <v>0</v>
      </c>
      <c r="I637" s="766">
        <v>0</v>
      </c>
      <c r="J637" s="882">
        <v>0</v>
      </c>
      <c r="K637" s="766">
        <v>37498.510126601846</v>
      </c>
      <c r="L637" s="18" t="s">
        <v>5328</v>
      </c>
      <c r="M637" s="418"/>
      <c r="N637" s="500"/>
      <c r="P637" s="517"/>
      <c r="T637" s="419"/>
      <c r="U637" s="416"/>
      <c r="V637" s="416"/>
      <c r="W637" s="416"/>
      <c r="X637" s="418"/>
    </row>
    <row r="638" spans="1:24">
      <c r="A638" s="764">
        <v>1395</v>
      </c>
      <c r="B638" s="765" t="s">
        <v>6431</v>
      </c>
      <c r="C638" s="764">
        <f t="shared" si="9"/>
        <v>1395</v>
      </c>
      <c r="D638" s="165" t="s">
        <v>2144</v>
      </c>
      <c r="E638" s="165" t="s">
        <v>9016</v>
      </c>
      <c r="F638" s="163">
        <v>1</v>
      </c>
      <c r="G638" s="766"/>
      <c r="H638" s="766">
        <v>30107.231781408496</v>
      </c>
      <c r="I638" s="766">
        <v>31060.716780212981</v>
      </c>
      <c r="J638" s="882">
        <v>32188.426743168584</v>
      </c>
      <c r="K638" s="766">
        <v>33251.489661265594</v>
      </c>
      <c r="L638" s="18" t="s">
        <v>1042</v>
      </c>
      <c r="M638" s="418"/>
      <c r="N638" s="500"/>
      <c r="P638" s="517"/>
      <c r="T638" s="419"/>
      <c r="U638" s="416"/>
      <c r="V638" s="416"/>
      <c r="W638" s="416"/>
      <c r="X638" s="418"/>
    </row>
    <row r="639" spans="1:24">
      <c r="A639" s="764">
        <v>1396</v>
      </c>
      <c r="B639" s="765" t="s">
        <v>6432</v>
      </c>
      <c r="C639" s="764">
        <f t="shared" si="9"/>
        <v>1396</v>
      </c>
      <c r="D639" s="165" t="s">
        <v>2144</v>
      </c>
      <c r="E639" s="165" t="s">
        <v>9017</v>
      </c>
      <c r="F639" s="163">
        <v>1</v>
      </c>
      <c r="G639" s="766"/>
      <c r="H639" s="766">
        <v>25442.53136274901</v>
      </c>
      <c r="I639" s="766">
        <v>26221.830672642263</v>
      </c>
      <c r="J639" s="882">
        <v>27042.172608220357</v>
      </c>
      <c r="K639" s="766">
        <v>27905.678032437329</v>
      </c>
      <c r="L639" s="18" t="s">
        <v>3804</v>
      </c>
      <c r="M639" s="418"/>
      <c r="N639" s="500"/>
      <c r="P639" s="517"/>
      <c r="T639" s="419"/>
      <c r="U639" s="416"/>
      <c r="V639" s="416"/>
      <c r="W639" s="416"/>
      <c r="X639" s="418"/>
    </row>
    <row r="640" spans="1:24">
      <c r="A640" s="764">
        <v>1397</v>
      </c>
      <c r="B640" s="765" t="s">
        <v>6433</v>
      </c>
      <c r="C640" s="764">
        <f t="shared" si="9"/>
        <v>1397</v>
      </c>
      <c r="D640" s="165" t="s">
        <v>2144</v>
      </c>
      <c r="E640" s="165" t="s">
        <v>9018</v>
      </c>
      <c r="F640" s="163">
        <v>1</v>
      </c>
      <c r="G640" s="766"/>
      <c r="H640" s="766">
        <v>0</v>
      </c>
      <c r="I640" s="766">
        <v>0</v>
      </c>
      <c r="J640" s="882">
        <v>0</v>
      </c>
      <c r="K640" s="766">
        <v>30472.765509977846</v>
      </c>
      <c r="L640" s="18" t="s">
        <v>5329</v>
      </c>
      <c r="M640" s="418"/>
      <c r="N640" s="500"/>
      <c r="P640" s="517"/>
      <c r="T640" s="419"/>
      <c r="U640" s="416"/>
      <c r="V640" s="416"/>
      <c r="W640" s="416"/>
      <c r="X640" s="418"/>
    </row>
    <row r="641" spans="1:24">
      <c r="A641" s="764">
        <v>1398</v>
      </c>
      <c r="B641" s="765" t="s">
        <v>6434</v>
      </c>
      <c r="C641" s="764">
        <f t="shared" si="9"/>
        <v>1398</v>
      </c>
      <c r="D641" s="165" t="s">
        <v>2144</v>
      </c>
      <c r="E641" s="165" t="s">
        <v>9019</v>
      </c>
      <c r="F641" s="163">
        <v>1</v>
      </c>
      <c r="G641" s="766"/>
      <c r="H641" s="766">
        <v>31421.380379035993</v>
      </c>
      <c r="I641" s="766">
        <v>32419.914077994068</v>
      </c>
      <c r="J641" s="882">
        <v>33470.998047924695</v>
      </c>
      <c r="K641" s="766">
        <v>34577.420830860021</v>
      </c>
      <c r="L641" s="18" t="s">
        <v>1043</v>
      </c>
      <c r="M641" s="418"/>
      <c r="N641" s="500"/>
      <c r="P641" s="517"/>
      <c r="T641" s="419"/>
      <c r="U641" s="416"/>
      <c r="V641" s="416"/>
      <c r="W641" s="416"/>
      <c r="X641" s="418"/>
    </row>
    <row r="642" spans="1:24">
      <c r="A642" s="764">
        <v>1399</v>
      </c>
      <c r="B642" s="765" t="s">
        <v>6435</v>
      </c>
      <c r="C642" s="764">
        <f t="shared" si="9"/>
        <v>1399</v>
      </c>
      <c r="D642" s="165" t="s">
        <v>2144</v>
      </c>
      <c r="E642" s="165" t="s">
        <v>9020</v>
      </c>
      <c r="F642" s="163">
        <v>1</v>
      </c>
      <c r="G642" s="766"/>
      <c r="H642" s="766">
        <v>0</v>
      </c>
      <c r="I642" s="766">
        <v>0</v>
      </c>
      <c r="J642" s="882">
        <v>28222.719849129997</v>
      </c>
      <c r="K642" s="766">
        <v>29096.908138596995</v>
      </c>
      <c r="L642" s="18" t="s">
        <v>5330</v>
      </c>
      <c r="M642" s="418"/>
      <c r="N642" s="500"/>
      <c r="P642" s="517"/>
      <c r="T642" s="419"/>
      <c r="U642" s="416"/>
      <c r="V642" s="416"/>
      <c r="W642" s="416"/>
      <c r="X642" s="418"/>
    </row>
    <row r="643" spans="1:24">
      <c r="A643" s="764">
        <v>1400</v>
      </c>
      <c r="B643" s="765" t="s">
        <v>6436</v>
      </c>
      <c r="C643" s="764">
        <f t="shared" si="9"/>
        <v>1400</v>
      </c>
      <c r="D643" s="165" t="s">
        <v>2144</v>
      </c>
      <c r="E643" s="165" t="s">
        <v>9021</v>
      </c>
      <c r="F643" s="163">
        <v>2</v>
      </c>
      <c r="G643" s="766"/>
      <c r="H643" s="766">
        <v>0</v>
      </c>
      <c r="I643" s="766">
        <v>0</v>
      </c>
      <c r="J643" s="882">
        <v>31615.195566381979</v>
      </c>
      <c r="K643" s="766">
        <v>32332.107215775137</v>
      </c>
      <c r="L643" s="18" t="s">
        <v>4468</v>
      </c>
      <c r="M643" s="418"/>
      <c r="N643" s="500"/>
      <c r="P643" s="517"/>
      <c r="T643" s="419"/>
      <c r="U643" s="416"/>
      <c r="V643" s="416"/>
      <c r="W643" s="416"/>
      <c r="X643" s="418"/>
    </row>
    <row r="644" spans="1:24">
      <c r="A644" s="764">
        <v>1401</v>
      </c>
      <c r="B644" s="765" t="s">
        <v>6437</v>
      </c>
      <c r="C644" s="764">
        <f t="shared" si="9"/>
        <v>1401</v>
      </c>
      <c r="D644" s="165" t="s">
        <v>2144</v>
      </c>
      <c r="E644" s="165" t="s">
        <v>9022</v>
      </c>
      <c r="F644" s="163">
        <v>2</v>
      </c>
      <c r="G644" s="766"/>
      <c r="H644" s="766">
        <v>0</v>
      </c>
      <c r="I644" s="766">
        <v>0</v>
      </c>
      <c r="J644" s="882">
        <v>33948.164032750159</v>
      </c>
      <c r="K644" s="766">
        <v>34724.898452382877</v>
      </c>
      <c r="L644" s="18" t="s">
        <v>4469</v>
      </c>
      <c r="M644" s="418"/>
      <c r="N644" s="500"/>
      <c r="P644" s="517"/>
      <c r="T644" s="419"/>
      <c r="U644" s="416"/>
      <c r="V644" s="416"/>
      <c r="W644" s="416"/>
      <c r="X644" s="418"/>
    </row>
    <row r="645" spans="1:24">
      <c r="A645" s="764">
        <v>1402</v>
      </c>
      <c r="B645" s="765" t="s">
        <v>6438</v>
      </c>
      <c r="C645" s="764">
        <f t="shared" si="9"/>
        <v>1402</v>
      </c>
      <c r="D645" s="165" t="s">
        <v>2144</v>
      </c>
      <c r="E645" s="165" t="s">
        <v>9023</v>
      </c>
      <c r="F645" s="163">
        <v>2</v>
      </c>
      <c r="G645" s="766"/>
      <c r="H645" s="766">
        <v>0</v>
      </c>
      <c r="I645" s="766">
        <v>0</v>
      </c>
      <c r="J645" s="882">
        <v>0</v>
      </c>
      <c r="K645" s="766">
        <v>27751.651181853013</v>
      </c>
      <c r="L645" s="18" t="s">
        <v>5331</v>
      </c>
      <c r="M645" s="418"/>
      <c r="N645" s="500"/>
      <c r="P645" s="517"/>
      <c r="T645" s="419"/>
      <c r="U645" s="416"/>
      <c r="V645" s="416"/>
      <c r="W645" s="416"/>
      <c r="X645" s="418"/>
    </row>
    <row r="646" spans="1:24">
      <c r="A646" s="764">
        <v>1403</v>
      </c>
      <c r="B646" s="765" t="s">
        <v>6439</v>
      </c>
      <c r="C646" s="764">
        <f t="shared" si="9"/>
        <v>1403</v>
      </c>
      <c r="D646" s="165" t="s">
        <v>2144</v>
      </c>
      <c r="E646" s="165" t="s">
        <v>9024</v>
      </c>
      <c r="F646" s="163">
        <v>2</v>
      </c>
      <c r="G646" s="766"/>
      <c r="H646" s="766">
        <v>0</v>
      </c>
      <c r="I646" s="766">
        <v>0</v>
      </c>
      <c r="J646" s="882">
        <v>0</v>
      </c>
      <c r="K646" s="766">
        <v>29635.682015329854</v>
      </c>
      <c r="L646" s="18" t="s">
        <v>5332</v>
      </c>
      <c r="M646" s="418"/>
      <c r="N646" s="500"/>
      <c r="P646" s="517"/>
      <c r="T646" s="419"/>
      <c r="U646" s="416"/>
      <c r="V646" s="416"/>
      <c r="W646" s="416"/>
      <c r="X646" s="418"/>
    </row>
    <row r="647" spans="1:24">
      <c r="A647" s="764">
        <v>1404</v>
      </c>
      <c r="B647" s="765" t="s">
        <v>6440</v>
      </c>
      <c r="C647" s="764">
        <f t="shared" si="9"/>
        <v>1404</v>
      </c>
      <c r="D647" s="165" t="s">
        <v>2144</v>
      </c>
      <c r="E647" s="165" t="s">
        <v>9025</v>
      </c>
      <c r="F647" s="163">
        <v>2</v>
      </c>
      <c r="G647" s="766"/>
      <c r="H647" s="766">
        <v>18627.505769913714</v>
      </c>
      <c r="I647" s="766">
        <v>19091.984560765519</v>
      </c>
      <c r="J647" s="882">
        <v>19580.940276605746</v>
      </c>
      <c r="K647" s="766">
        <v>20095.625902880241</v>
      </c>
      <c r="L647" s="18" t="s">
        <v>1044</v>
      </c>
      <c r="M647" s="418"/>
      <c r="N647" s="500"/>
      <c r="P647" s="517"/>
      <c r="T647" s="419"/>
      <c r="U647" s="416"/>
      <c r="V647" s="416"/>
      <c r="W647" s="416"/>
      <c r="X647" s="418"/>
    </row>
    <row r="648" spans="1:24">
      <c r="A648" s="764">
        <v>1405</v>
      </c>
      <c r="B648" s="765" t="s">
        <v>6441</v>
      </c>
      <c r="C648" s="764">
        <f t="shared" si="9"/>
        <v>1405</v>
      </c>
      <c r="D648" s="165" t="s">
        <v>2144</v>
      </c>
      <c r="E648" s="165" t="s">
        <v>9026</v>
      </c>
      <c r="F648" s="163">
        <v>2</v>
      </c>
      <c r="G648" s="766"/>
      <c r="H648" s="766">
        <v>17769.449178543538</v>
      </c>
      <c r="I648" s="766">
        <v>18207.323883068635</v>
      </c>
      <c r="J648" s="882">
        <v>18668.247691957833</v>
      </c>
      <c r="K648" s="766">
        <v>19153.444451460553</v>
      </c>
      <c r="L648" s="18" t="s">
        <v>1045</v>
      </c>
      <c r="M648" s="418"/>
      <c r="N648" s="500"/>
      <c r="P648" s="517"/>
      <c r="T648" s="419"/>
      <c r="U648" s="416"/>
      <c r="V648" s="416"/>
      <c r="W648" s="416"/>
      <c r="X648" s="418"/>
    </row>
    <row r="649" spans="1:24">
      <c r="A649" s="764">
        <v>1406</v>
      </c>
      <c r="B649" s="765" t="s">
        <v>6442</v>
      </c>
      <c r="C649" s="764">
        <f t="shared" ref="C649:C712" si="10">A649</f>
        <v>1406</v>
      </c>
      <c r="D649" s="165" t="s">
        <v>2144</v>
      </c>
      <c r="E649" s="165" t="s">
        <v>9027</v>
      </c>
      <c r="F649" s="163">
        <v>2</v>
      </c>
      <c r="G649" s="766"/>
      <c r="H649" s="766">
        <v>19002.215303005913</v>
      </c>
      <c r="I649" s="766">
        <v>19477.737849298919</v>
      </c>
      <c r="J649" s="882">
        <v>19978.290965312237</v>
      </c>
      <c r="K649" s="766">
        <v>20505.185914884529</v>
      </c>
      <c r="L649" s="18" t="s">
        <v>1046</v>
      </c>
      <c r="M649" s="418"/>
      <c r="N649" s="500"/>
      <c r="P649" s="517"/>
      <c r="T649" s="419"/>
      <c r="U649" s="416"/>
      <c r="V649" s="416"/>
      <c r="W649" s="416"/>
      <c r="X649" s="418"/>
    </row>
    <row r="650" spans="1:24">
      <c r="A650" s="764">
        <v>1407</v>
      </c>
      <c r="B650" s="765" t="s">
        <v>6443</v>
      </c>
      <c r="C650" s="764">
        <f t="shared" si="10"/>
        <v>1407</v>
      </c>
      <c r="D650" s="165" t="s">
        <v>2144</v>
      </c>
      <c r="E650" s="165" t="s">
        <v>9028</v>
      </c>
      <c r="F650" s="163">
        <v>2</v>
      </c>
      <c r="G650" s="766"/>
      <c r="H650" s="766">
        <v>18694.254631456144</v>
      </c>
      <c r="I650" s="766">
        <v>19160.831444449814</v>
      </c>
      <c r="J650" s="882">
        <v>19651.972600021152</v>
      </c>
      <c r="K650" s="766">
        <v>20168.960222812413</v>
      </c>
      <c r="L650" s="18" t="s">
        <v>1047</v>
      </c>
      <c r="M650" s="418"/>
      <c r="N650" s="500"/>
      <c r="P650" s="517"/>
      <c r="T650" s="419"/>
      <c r="U650" s="416"/>
      <c r="V650" s="416"/>
      <c r="W650" s="416"/>
      <c r="X650" s="418"/>
    </row>
    <row r="651" spans="1:24">
      <c r="A651" s="764">
        <v>1408</v>
      </c>
      <c r="B651" s="765" t="s">
        <v>6444</v>
      </c>
      <c r="C651" s="764">
        <f t="shared" si="10"/>
        <v>1408</v>
      </c>
      <c r="D651" s="165" t="s">
        <v>2144</v>
      </c>
      <c r="E651" s="165" t="s">
        <v>9029</v>
      </c>
      <c r="F651" s="163">
        <v>2</v>
      </c>
      <c r="G651" s="766"/>
      <c r="H651" s="766">
        <v>25879.018678778961</v>
      </c>
      <c r="I651" s="766">
        <v>26492.311345721108</v>
      </c>
      <c r="J651" s="882">
        <v>27137.890242290854</v>
      </c>
      <c r="K651" s="766">
        <v>27817.445441880245</v>
      </c>
      <c r="L651" s="18" t="s">
        <v>1048</v>
      </c>
      <c r="M651" s="418"/>
      <c r="N651" s="500"/>
      <c r="P651" s="517"/>
      <c r="T651" s="419"/>
      <c r="U651" s="416"/>
      <c r="V651" s="416"/>
      <c r="W651" s="416"/>
      <c r="X651" s="418"/>
    </row>
    <row r="652" spans="1:24">
      <c r="A652" s="764">
        <v>1409</v>
      </c>
      <c r="B652" s="765" t="s">
        <v>6445</v>
      </c>
      <c r="C652" s="764">
        <f t="shared" si="10"/>
        <v>1409</v>
      </c>
      <c r="D652" s="165" t="s">
        <v>2144</v>
      </c>
      <c r="E652" s="165" t="s">
        <v>9030</v>
      </c>
      <c r="F652" s="163">
        <v>2</v>
      </c>
      <c r="G652" s="766"/>
      <c r="H652" s="766">
        <v>26598.569570860156</v>
      </c>
      <c r="I652" s="766">
        <v>27231.793448150031</v>
      </c>
      <c r="J652" s="882">
        <v>27898.352566138426</v>
      </c>
      <c r="K652" s="766">
        <v>28599.995276610232</v>
      </c>
      <c r="L652" s="18" t="s">
        <v>1049</v>
      </c>
      <c r="M652" s="418"/>
      <c r="N652" s="500"/>
      <c r="P652" s="517"/>
      <c r="T652" s="419"/>
      <c r="U652" s="416"/>
      <c r="V652" s="416"/>
      <c r="W652" s="416"/>
      <c r="X652" s="418"/>
    </row>
    <row r="653" spans="1:24">
      <c r="A653" s="764">
        <v>1410</v>
      </c>
      <c r="B653" s="765" t="s">
        <v>6446</v>
      </c>
      <c r="C653" s="764">
        <f t="shared" si="10"/>
        <v>1410</v>
      </c>
      <c r="D653" s="165" t="s">
        <v>2144</v>
      </c>
      <c r="E653" s="165" t="s">
        <v>9031</v>
      </c>
      <c r="F653" s="163">
        <v>2</v>
      </c>
      <c r="G653" s="766"/>
      <c r="H653" s="766">
        <v>26633.689139281014</v>
      </c>
      <c r="I653" s="766">
        <v>27267.903749248988</v>
      </c>
      <c r="J653" s="882">
        <v>27935.482739111903</v>
      </c>
      <c r="K653" s="766">
        <v>28638.203599851055</v>
      </c>
      <c r="L653" s="18" t="s">
        <v>1050</v>
      </c>
      <c r="M653" s="418"/>
      <c r="N653" s="500"/>
      <c r="P653" s="517"/>
      <c r="T653" s="419"/>
      <c r="U653" s="416"/>
      <c r="V653" s="416"/>
      <c r="W653" s="416"/>
      <c r="X653" s="418"/>
    </row>
    <row r="654" spans="1:24">
      <c r="A654" s="764">
        <v>1411</v>
      </c>
      <c r="B654" s="765" t="s">
        <v>6447</v>
      </c>
      <c r="C654" s="764">
        <f t="shared" si="10"/>
        <v>1411</v>
      </c>
      <c r="D654" s="165" t="s">
        <v>2144</v>
      </c>
      <c r="E654" s="165" t="s">
        <v>9032</v>
      </c>
      <c r="F654" s="163">
        <v>2</v>
      </c>
      <c r="G654" s="766"/>
      <c r="H654" s="766">
        <v>27353.24003136222</v>
      </c>
      <c r="I654" s="766">
        <v>28007.385851677911</v>
      </c>
      <c r="J654" s="882">
        <v>28695.945062959479</v>
      </c>
      <c r="K654" s="766">
        <v>29420.753434581042</v>
      </c>
      <c r="L654" s="18" t="s">
        <v>1051</v>
      </c>
      <c r="M654" s="418"/>
      <c r="N654" s="500"/>
      <c r="P654" s="517"/>
      <c r="T654" s="419"/>
      <c r="U654" s="416"/>
      <c r="V654" s="416"/>
      <c r="W654" s="416"/>
      <c r="X654" s="418"/>
    </row>
    <row r="655" spans="1:24">
      <c r="A655" s="764">
        <v>1412</v>
      </c>
      <c r="B655" s="765" t="s">
        <v>6448</v>
      </c>
      <c r="C655" s="764">
        <f t="shared" si="10"/>
        <v>1412</v>
      </c>
      <c r="D655" s="165" t="s">
        <v>2144</v>
      </c>
      <c r="E655" s="165" t="s">
        <v>9033</v>
      </c>
      <c r="F655" s="163">
        <v>2</v>
      </c>
      <c r="G655" s="766"/>
      <c r="H655" s="766">
        <v>27318.034580372921</v>
      </c>
      <c r="I655" s="766">
        <v>27971.189668010509</v>
      </c>
      <c r="J655" s="882">
        <v>28658.729007417558</v>
      </c>
      <c r="K655" s="766">
        <v>29382.459228771775</v>
      </c>
      <c r="L655" s="18" t="s">
        <v>1052</v>
      </c>
      <c r="M655" s="418"/>
      <c r="N655" s="500"/>
      <c r="P655" s="514"/>
      <c r="T655" s="419"/>
      <c r="U655" s="416"/>
      <c r="V655" s="416"/>
      <c r="W655" s="416"/>
      <c r="X655" s="418"/>
    </row>
    <row r="656" spans="1:24">
      <c r="A656" s="764">
        <v>1413</v>
      </c>
      <c r="B656" s="765" t="s">
        <v>6449</v>
      </c>
      <c r="C656" s="764">
        <f t="shared" si="10"/>
        <v>1413</v>
      </c>
      <c r="D656" s="165" t="s">
        <v>2144</v>
      </c>
      <c r="E656" s="165" t="s">
        <v>9034</v>
      </c>
      <c r="F656" s="163">
        <v>2</v>
      </c>
      <c r="G656" s="766"/>
      <c r="H656" s="766">
        <v>27627.330630713866</v>
      </c>
      <c r="I656" s="766">
        <v>28289.052642097406</v>
      </c>
      <c r="J656" s="882">
        <v>28985.595993196624</v>
      </c>
      <c r="K656" s="766">
        <v>29718.79645338565</v>
      </c>
      <c r="L656" s="18" t="s">
        <v>1053</v>
      </c>
      <c r="M656" s="418"/>
      <c r="N656" s="500"/>
      <c r="P656" s="514"/>
      <c r="T656" s="419"/>
      <c r="U656" s="416"/>
      <c r="V656" s="416"/>
      <c r="W656" s="416"/>
      <c r="X656" s="418"/>
    </row>
    <row r="657" spans="1:24">
      <c r="A657" s="764">
        <v>1414</v>
      </c>
      <c r="B657" s="765" t="s">
        <v>6450</v>
      </c>
      <c r="C657" s="764">
        <f t="shared" si="10"/>
        <v>1414</v>
      </c>
      <c r="D657" s="165" t="s">
        <v>2144</v>
      </c>
      <c r="E657" s="165" t="s">
        <v>9035</v>
      </c>
      <c r="F657" s="163">
        <v>2</v>
      </c>
      <c r="G657" s="766"/>
      <c r="H657" s="766">
        <v>28346.881522795069</v>
      </c>
      <c r="I657" s="766">
        <v>29028.534744526332</v>
      </c>
      <c r="J657" s="882">
        <v>29746.058317044197</v>
      </c>
      <c r="K657" s="766">
        <v>30501.346288115634</v>
      </c>
      <c r="L657" s="18" t="s">
        <v>1054</v>
      </c>
      <c r="M657" s="418"/>
      <c r="N657" s="500"/>
      <c r="P657" s="514"/>
      <c r="T657" s="419"/>
      <c r="U657" s="416"/>
      <c r="V657" s="416"/>
      <c r="W657" s="416"/>
      <c r="X657" s="418"/>
    </row>
    <row r="658" spans="1:24">
      <c r="A658" s="764">
        <v>1415</v>
      </c>
      <c r="B658" s="765" t="s">
        <v>6451</v>
      </c>
      <c r="C658" s="764">
        <f t="shared" si="10"/>
        <v>1415</v>
      </c>
      <c r="D658" s="165" t="s">
        <v>2144</v>
      </c>
      <c r="E658" s="165" t="s">
        <v>9036</v>
      </c>
      <c r="F658" s="163">
        <v>2</v>
      </c>
      <c r="G658" s="766"/>
      <c r="H658" s="766">
        <v>28382.001091215927</v>
      </c>
      <c r="I658" s="766">
        <v>29064.645045625282</v>
      </c>
      <c r="J658" s="882">
        <v>29783.21762921409</v>
      </c>
      <c r="K658" s="766">
        <v>30539.583750552876</v>
      </c>
      <c r="L658" s="18" t="s">
        <v>1055</v>
      </c>
      <c r="M658" s="418"/>
      <c r="N658" s="500"/>
      <c r="P658" s="514"/>
      <c r="T658" s="419"/>
      <c r="U658" s="416"/>
      <c r="V658" s="416"/>
      <c r="W658" s="416"/>
      <c r="X658" s="418"/>
    </row>
    <row r="659" spans="1:24">
      <c r="A659" s="764">
        <v>1416</v>
      </c>
      <c r="B659" s="765" t="s">
        <v>6452</v>
      </c>
      <c r="C659" s="764">
        <f t="shared" si="10"/>
        <v>1416</v>
      </c>
      <c r="D659" s="165" t="s">
        <v>2144</v>
      </c>
      <c r="E659" s="165" t="s">
        <v>9037</v>
      </c>
      <c r="F659" s="163">
        <v>2</v>
      </c>
      <c r="G659" s="766"/>
      <c r="H659" s="766">
        <v>29101.551983297129</v>
      </c>
      <c r="I659" s="766">
        <v>29804.127148054209</v>
      </c>
      <c r="J659" s="882">
        <v>30543.679953061663</v>
      </c>
      <c r="K659" s="766">
        <v>31322.13358528286</v>
      </c>
      <c r="L659" s="18" t="s">
        <v>1056</v>
      </c>
      <c r="M659" s="418"/>
      <c r="N659" s="500"/>
      <c r="P659" s="514"/>
      <c r="T659" s="419"/>
      <c r="U659" s="416"/>
      <c r="V659" s="416"/>
      <c r="W659" s="416"/>
      <c r="X659" s="418"/>
    </row>
    <row r="660" spans="1:24">
      <c r="A660" s="764">
        <v>1417</v>
      </c>
      <c r="B660" s="765" t="s">
        <v>6453</v>
      </c>
      <c r="C660" s="764">
        <f t="shared" si="10"/>
        <v>1417</v>
      </c>
      <c r="D660" s="165" t="s">
        <v>2144</v>
      </c>
      <c r="E660" s="165" t="s">
        <v>9038</v>
      </c>
      <c r="F660" s="163">
        <v>2</v>
      </c>
      <c r="G660" s="766"/>
      <c r="H660" s="766">
        <v>29066.346532307834</v>
      </c>
      <c r="I660" s="766">
        <v>29767.930964386807</v>
      </c>
      <c r="J660" s="882">
        <v>30506.434758323325</v>
      </c>
      <c r="K660" s="766">
        <v>31283.81024027718</v>
      </c>
      <c r="L660" s="18" t="s">
        <v>1057</v>
      </c>
      <c r="M660" s="418"/>
      <c r="N660" s="500"/>
      <c r="P660" s="514"/>
      <c r="T660" s="419"/>
      <c r="U660" s="416"/>
      <c r="V660" s="416"/>
      <c r="W660" s="416"/>
      <c r="X660" s="418"/>
    </row>
    <row r="661" spans="1:24">
      <c r="A661" s="764">
        <v>1418</v>
      </c>
      <c r="B661" s="765" t="s">
        <v>6454</v>
      </c>
      <c r="C661" s="764">
        <f t="shared" si="10"/>
        <v>1418</v>
      </c>
      <c r="D661" s="165" t="s">
        <v>2144</v>
      </c>
      <c r="E661" s="165" t="s">
        <v>9039</v>
      </c>
      <c r="F661" s="163">
        <v>2</v>
      </c>
      <c r="G661" s="766"/>
      <c r="H661" s="766">
        <v>0</v>
      </c>
      <c r="I661" s="766">
        <v>41145.659875958685</v>
      </c>
      <c r="J661" s="882">
        <v>42104.805665148015</v>
      </c>
      <c r="K661" s="766">
        <v>43114.449681724182</v>
      </c>
      <c r="L661" s="18" t="s">
        <v>4470</v>
      </c>
      <c r="M661" s="418"/>
      <c r="N661" s="500"/>
      <c r="P661" s="514"/>
      <c r="T661" s="419"/>
      <c r="U661" s="416"/>
      <c r="V661" s="416"/>
      <c r="W661" s="416"/>
      <c r="X661" s="418"/>
    </row>
    <row r="662" spans="1:24">
      <c r="A662" s="764">
        <v>1419</v>
      </c>
      <c r="B662" s="765" t="s">
        <v>6455</v>
      </c>
      <c r="C662" s="764">
        <f t="shared" si="10"/>
        <v>1419</v>
      </c>
      <c r="D662" s="165" t="s">
        <v>2144</v>
      </c>
      <c r="E662" s="165" t="s">
        <v>9040</v>
      </c>
      <c r="F662" s="163">
        <v>2</v>
      </c>
      <c r="G662" s="766"/>
      <c r="H662" s="766">
        <v>35250.486541417784</v>
      </c>
      <c r="I662" s="766">
        <v>36037.244844617198</v>
      </c>
      <c r="J662" s="882">
        <v>0</v>
      </c>
      <c r="K662" s="766">
        <v>0</v>
      </c>
      <c r="L662" s="18" t="s">
        <v>4471</v>
      </c>
      <c r="M662" s="418"/>
      <c r="N662" s="500"/>
      <c r="P662" s="514"/>
      <c r="T662" s="419"/>
      <c r="U662" s="416"/>
      <c r="V662" s="416"/>
      <c r="W662" s="416"/>
      <c r="X662" s="418"/>
    </row>
    <row r="663" spans="1:24">
      <c r="A663" s="764">
        <v>1420</v>
      </c>
      <c r="B663" s="765" t="s">
        <v>6456</v>
      </c>
      <c r="C663" s="764">
        <f t="shared" si="10"/>
        <v>1420</v>
      </c>
      <c r="D663" s="165" t="s">
        <v>2144</v>
      </c>
      <c r="E663" s="165" t="s">
        <v>9041</v>
      </c>
      <c r="F663" s="163">
        <v>2</v>
      </c>
      <c r="G663" s="766"/>
      <c r="H663" s="766">
        <v>28792.285072152597</v>
      </c>
      <c r="I663" s="766">
        <v>29486.293313163729</v>
      </c>
      <c r="J663" s="882">
        <v>30216.812967282596</v>
      </c>
      <c r="K663" s="766">
        <v>30985.796360668985</v>
      </c>
      <c r="L663" s="18" t="s">
        <v>1058</v>
      </c>
      <c r="M663" s="418"/>
      <c r="N663" s="500"/>
      <c r="P663" s="514"/>
      <c r="T663" s="419"/>
      <c r="U663" s="416"/>
      <c r="V663" s="416"/>
      <c r="W663" s="416"/>
      <c r="X663" s="418"/>
    </row>
    <row r="664" spans="1:24">
      <c r="A664" s="764">
        <v>1421</v>
      </c>
      <c r="B664" s="765" t="s">
        <v>6457</v>
      </c>
      <c r="C664" s="764">
        <f t="shared" si="10"/>
        <v>1421</v>
      </c>
      <c r="D664" s="165" t="s">
        <v>2144</v>
      </c>
      <c r="E664" s="165" t="s">
        <v>9042</v>
      </c>
      <c r="F664" s="163">
        <v>2</v>
      </c>
      <c r="G664" s="766"/>
      <c r="H664" s="766">
        <v>30540.597024087518</v>
      </c>
      <c r="I664" s="766">
        <v>31283.034609540024</v>
      </c>
      <c r="J664" s="882">
        <v>32064.547857384783</v>
      </c>
      <c r="K664" s="766">
        <v>32887.17651137081</v>
      </c>
      <c r="L664" s="18" t="s">
        <v>1059</v>
      </c>
      <c r="M664" s="418"/>
      <c r="N664" s="500"/>
      <c r="P664" s="514"/>
      <c r="T664" s="419"/>
      <c r="U664" s="416"/>
      <c r="V664" s="416"/>
      <c r="W664" s="416"/>
      <c r="X664" s="418"/>
    </row>
    <row r="665" spans="1:24">
      <c r="A665" s="764">
        <v>1422</v>
      </c>
      <c r="B665" s="765" t="s">
        <v>6458</v>
      </c>
      <c r="C665" s="764">
        <f t="shared" si="10"/>
        <v>1422</v>
      </c>
      <c r="D665" s="165" t="s">
        <v>2144</v>
      </c>
      <c r="E665" s="165" t="s">
        <v>9043</v>
      </c>
      <c r="F665" s="163">
        <v>2</v>
      </c>
      <c r="G665" s="766"/>
      <c r="H665" s="766">
        <v>28072.734180071395</v>
      </c>
      <c r="I665" s="766">
        <v>28746.811210734802</v>
      </c>
      <c r="J665" s="882">
        <v>29456.35064343502</v>
      </c>
      <c r="K665" s="766">
        <v>30203.246525939001</v>
      </c>
      <c r="L665" s="18" t="s">
        <v>1060</v>
      </c>
      <c r="M665" s="418"/>
      <c r="N665" s="500"/>
      <c r="P665" s="514"/>
      <c r="T665" s="419"/>
      <c r="U665" s="416"/>
      <c r="V665" s="416"/>
      <c r="W665" s="416"/>
      <c r="X665" s="418"/>
    </row>
    <row r="666" spans="1:24">
      <c r="A666" s="764">
        <v>1423</v>
      </c>
      <c r="B666" s="765" t="s">
        <v>6459</v>
      </c>
      <c r="C666" s="764">
        <f t="shared" si="10"/>
        <v>1423</v>
      </c>
      <c r="D666" s="165" t="s">
        <v>2144</v>
      </c>
      <c r="E666" s="165" t="s">
        <v>9044</v>
      </c>
      <c r="F666" s="163">
        <v>2</v>
      </c>
      <c r="G666" s="766"/>
      <c r="H666" s="766">
        <v>28037.58547245412</v>
      </c>
      <c r="I666" s="766">
        <v>28710.671770439432</v>
      </c>
      <c r="J666" s="882">
        <v>29419.19133126513</v>
      </c>
      <c r="K666" s="766">
        <v>30165.009063501759</v>
      </c>
      <c r="L666" s="18" t="s">
        <v>1061</v>
      </c>
      <c r="M666" s="418"/>
      <c r="N666" s="500"/>
      <c r="P666" s="514"/>
      <c r="T666" s="419"/>
      <c r="U666" s="416"/>
      <c r="V666" s="416"/>
      <c r="W666" s="416"/>
      <c r="X666" s="418"/>
    </row>
    <row r="667" spans="1:24">
      <c r="A667" s="764">
        <v>1424</v>
      </c>
      <c r="B667" s="765" t="s">
        <v>6460</v>
      </c>
      <c r="C667" s="764">
        <f t="shared" si="10"/>
        <v>1424</v>
      </c>
      <c r="D667" s="165" t="s">
        <v>2144</v>
      </c>
      <c r="E667" s="165" t="s">
        <v>9045</v>
      </c>
      <c r="F667" s="163">
        <v>2</v>
      </c>
      <c r="G667" s="766"/>
      <c r="H667" s="766">
        <v>29821.046132006308</v>
      </c>
      <c r="I667" s="766">
        <v>30543.552507111104</v>
      </c>
      <c r="J667" s="882">
        <v>31304.085533537207</v>
      </c>
      <c r="K667" s="766">
        <v>32104.626676640819</v>
      </c>
      <c r="L667" s="18" t="s">
        <v>1062</v>
      </c>
      <c r="M667" s="418"/>
      <c r="N667" s="500"/>
      <c r="P667" s="514"/>
      <c r="T667" s="419"/>
      <c r="U667" s="416"/>
      <c r="V667" s="416"/>
      <c r="W667" s="416"/>
      <c r="X667" s="418"/>
    </row>
    <row r="668" spans="1:24">
      <c r="A668" s="764">
        <v>1425</v>
      </c>
      <c r="B668" s="765" t="s">
        <v>6461</v>
      </c>
      <c r="C668" s="764">
        <f t="shared" si="10"/>
        <v>1425</v>
      </c>
      <c r="D668" s="165" t="s">
        <v>2144</v>
      </c>
      <c r="E668" s="165" t="s">
        <v>9046</v>
      </c>
      <c r="F668" s="163">
        <v>2</v>
      </c>
      <c r="G668" s="766"/>
      <c r="H668" s="766">
        <v>29785.897424389033</v>
      </c>
      <c r="I668" s="766">
        <v>30507.413066815727</v>
      </c>
      <c r="J668" s="882">
        <v>31266.897082170901</v>
      </c>
      <c r="K668" s="766">
        <v>32066.360075007167</v>
      </c>
      <c r="L668" s="18" t="s">
        <v>1063</v>
      </c>
      <c r="M668" s="418"/>
      <c r="N668" s="500"/>
      <c r="P668" s="514"/>
      <c r="T668" s="419"/>
      <c r="U668" s="416"/>
      <c r="V668" s="416"/>
      <c r="W668" s="416"/>
      <c r="X668" s="418"/>
    </row>
    <row r="669" spans="1:24">
      <c r="A669" s="764">
        <v>1426</v>
      </c>
      <c r="B669" s="765" t="s">
        <v>6462</v>
      </c>
      <c r="C669" s="764">
        <f t="shared" si="10"/>
        <v>1426</v>
      </c>
      <c r="D669" s="165" t="s">
        <v>2144</v>
      </c>
      <c r="E669" s="165" t="s">
        <v>9047</v>
      </c>
      <c r="F669" s="163">
        <v>2</v>
      </c>
      <c r="G669" s="766"/>
      <c r="H669" s="766">
        <v>14937.016977485033</v>
      </c>
      <c r="I669" s="766">
        <v>15279.606509733756</v>
      </c>
      <c r="J669" s="882">
        <v>15640.233204563239</v>
      </c>
      <c r="K669" s="766">
        <v>16019.829516258753</v>
      </c>
      <c r="L669" s="18" t="s">
        <v>1064</v>
      </c>
      <c r="M669" s="418"/>
      <c r="N669" s="500"/>
      <c r="P669" s="514"/>
      <c r="T669" s="419"/>
      <c r="U669" s="416"/>
      <c r="V669" s="416"/>
      <c r="W669" s="416"/>
      <c r="X669" s="418"/>
    </row>
    <row r="670" spans="1:24">
      <c r="A670" s="764">
        <v>1427</v>
      </c>
      <c r="B670" s="765" t="s">
        <v>6463</v>
      </c>
      <c r="C670" s="764">
        <f t="shared" si="10"/>
        <v>1427</v>
      </c>
      <c r="D670" s="165" t="s">
        <v>2144</v>
      </c>
      <c r="E670" s="165" t="s">
        <v>9048</v>
      </c>
      <c r="F670" s="163">
        <v>2</v>
      </c>
      <c r="G670" s="766"/>
      <c r="H670" s="766">
        <v>21414.514339414545</v>
      </c>
      <c r="I670" s="766">
        <v>21869.872561788521</v>
      </c>
      <c r="J670" s="882">
        <v>22349.183203615452</v>
      </c>
      <c r="K670" s="766">
        <v>22853.728389537602</v>
      </c>
      <c r="L670" s="18" t="s">
        <v>4472</v>
      </c>
      <c r="M670" s="418"/>
      <c r="N670" s="500"/>
      <c r="P670" s="514"/>
      <c r="T670" s="419"/>
      <c r="U670" s="416"/>
      <c r="V670" s="416"/>
      <c r="W670" s="416"/>
      <c r="X670" s="418"/>
    </row>
    <row r="671" spans="1:24">
      <c r="A671" s="764">
        <v>1428</v>
      </c>
      <c r="B671" s="765" t="s">
        <v>6464</v>
      </c>
      <c r="C671" s="764">
        <f t="shared" si="10"/>
        <v>1428</v>
      </c>
      <c r="D671" s="165" t="s">
        <v>2144</v>
      </c>
      <c r="E671" s="165" t="s">
        <v>9049</v>
      </c>
      <c r="F671" s="163">
        <v>2</v>
      </c>
      <c r="G671" s="766"/>
      <c r="H671" s="766">
        <v>23029.39791096612</v>
      </c>
      <c r="I671" s="766">
        <v>23526.162931445513</v>
      </c>
      <c r="J671" s="882">
        <v>24049.06581110898</v>
      </c>
      <c r="K671" s="766">
        <v>24599.505231384424</v>
      </c>
      <c r="L671" s="18" t="s">
        <v>5333</v>
      </c>
      <c r="M671" s="418"/>
      <c r="N671" s="500"/>
      <c r="P671" s="514"/>
      <c r="T671" s="419"/>
      <c r="U671" s="416"/>
      <c r="V671" s="416"/>
      <c r="W671" s="416"/>
      <c r="X671" s="418"/>
    </row>
    <row r="672" spans="1:24">
      <c r="A672" s="764">
        <v>1429</v>
      </c>
      <c r="B672" s="765" t="s">
        <v>6465</v>
      </c>
      <c r="C672" s="764">
        <f t="shared" si="10"/>
        <v>1429</v>
      </c>
      <c r="D672" s="165" t="s">
        <v>2144</v>
      </c>
      <c r="E672" s="165" t="s">
        <v>9050</v>
      </c>
      <c r="F672" s="163">
        <v>2</v>
      </c>
      <c r="G672" s="766"/>
      <c r="H672" s="766">
        <v>20484.096136697037</v>
      </c>
      <c r="I672" s="766">
        <v>21006.212258057301</v>
      </c>
      <c r="J672" s="882">
        <v>21555.806641636715</v>
      </c>
      <c r="K672" s="766">
        <v>22134.307108059606</v>
      </c>
      <c r="L672" s="18" t="s">
        <v>1065</v>
      </c>
      <c r="M672" s="418"/>
      <c r="N672" s="500"/>
      <c r="P672" s="514"/>
      <c r="T672" s="419"/>
      <c r="U672" s="416"/>
      <c r="V672" s="416"/>
      <c r="W672" s="416"/>
      <c r="X672" s="418"/>
    </row>
    <row r="673" spans="1:24">
      <c r="A673" s="764">
        <v>1430</v>
      </c>
      <c r="B673" s="765" t="s">
        <v>6466</v>
      </c>
      <c r="C673" s="764">
        <f t="shared" si="10"/>
        <v>1430</v>
      </c>
      <c r="D673" s="165" t="s">
        <v>2144</v>
      </c>
      <c r="E673" s="165" t="s">
        <v>9051</v>
      </c>
      <c r="F673" s="163">
        <v>2</v>
      </c>
      <c r="G673" s="766"/>
      <c r="H673" s="766">
        <v>25182.576006368217</v>
      </c>
      <c r="I673" s="766">
        <v>25734.53066485723</v>
      </c>
      <c r="J673" s="882">
        <v>26347.852470995793</v>
      </c>
      <c r="K673" s="766">
        <v>26961.145137937947</v>
      </c>
      <c r="L673" s="18" t="s">
        <v>2971</v>
      </c>
      <c r="M673" s="418"/>
      <c r="N673" s="500"/>
      <c r="P673" s="514"/>
      <c r="T673" s="419"/>
      <c r="U673" s="416"/>
      <c r="V673" s="416"/>
      <c r="W673" s="416"/>
      <c r="X673" s="418"/>
    </row>
    <row r="674" spans="1:24">
      <c r="A674" s="764">
        <v>1431</v>
      </c>
      <c r="B674" s="765" t="s">
        <v>6467</v>
      </c>
      <c r="C674" s="764">
        <f t="shared" si="10"/>
        <v>1431</v>
      </c>
      <c r="D674" s="165" t="s">
        <v>2144</v>
      </c>
      <c r="E674" s="165" t="s">
        <v>9052</v>
      </c>
      <c r="F674" s="163">
        <v>2</v>
      </c>
      <c r="G674" s="766"/>
      <c r="H674" s="766">
        <v>26797.459577919788</v>
      </c>
      <c r="I674" s="766">
        <v>27423.806604855767</v>
      </c>
      <c r="J674" s="882">
        <v>28050.153631791753</v>
      </c>
      <c r="K674" s="766">
        <v>28709.45708987286</v>
      </c>
      <c r="L674" s="18" t="s">
        <v>2972</v>
      </c>
      <c r="M674" s="418"/>
      <c r="N674" s="500"/>
      <c r="P674" s="514"/>
      <c r="T674" s="419"/>
      <c r="U674" s="416"/>
      <c r="V674" s="416"/>
      <c r="W674" s="416"/>
      <c r="X674" s="418"/>
    </row>
    <row r="675" spans="1:24">
      <c r="A675" s="764">
        <v>1432</v>
      </c>
      <c r="B675" s="765" t="s">
        <v>6468</v>
      </c>
      <c r="C675" s="764">
        <f t="shared" si="10"/>
        <v>1432</v>
      </c>
      <c r="D675" s="165" t="s">
        <v>2144</v>
      </c>
      <c r="E675" s="165" t="s">
        <v>9053</v>
      </c>
      <c r="F675" s="163">
        <v>2</v>
      </c>
      <c r="G675" s="766"/>
      <c r="H675" s="766">
        <v>20809.167798479382</v>
      </c>
      <c r="I675" s="766">
        <v>21307.331500386688</v>
      </c>
      <c r="J675" s="882">
        <v>21831.720479067306</v>
      </c>
      <c r="K675" s="766">
        <v>22383.704276752735</v>
      </c>
      <c r="L675" s="18" t="s">
        <v>1066</v>
      </c>
      <c r="M675" s="418"/>
      <c r="N675" s="500"/>
      <c r="P675" s="514"/>
      <c r="T675" s="419"/>
      <c r="U675" s="416"/>
      <c r="V675" s="416"/>
      <c r="W675" s="416"/>
      <c r="X675" s="418"/>
    </row>
    <row r="676" spans="1:24">
      <c r="A676" s="764">
        <v>1433</v>
      </c>
      <c r="B676" s="765" t="s">
        <v>6469</v>
      </c>
      <c r="C676" s="764">
        <f t="shared" si="10"/>
        <v>1433</v>
      </c>
      <c r="D676" s="165" t="s">
        <v>2144</v>
      </c>
      <c r="E676" s="165" t="s">
        <v>9054</v>
      </c>
      <c r="F676" s="163">
        <v>2</v>
      </c>
      <c r="G676" s="766"/>
      <c r="H676" s="766">
        <v>21856.239909587872</v>
      </c>
      <c r="I676" s="766">
        <v>22384.824932552223</v>
      </c>
      <c r="J676" s="882">
        <v>22941.237888092703</v>
      </c>
      <c r="K676" s="766">
        <v>23526.935736030042</v>
      </c>
      <c r="L676" s="18" t="s">
        <v>1067</v>
      </c>
      <c r="M676" s="418"/>
      <c r="N676" s="500"/>
      <c r="P676" s="514"/>
      <c r="T676" s="419"/>
      <c r="U676" s="416"/>
      <c r="V676" s="416"/>
      <c r="W676" s="416"/>
      <c r="X676" s="418"/>
    </row>
    <row r="677" spans="1:24">
      <c r="A677" s="764">
        <v>1434</v>
      </c>
      <c r="B677" s="765" t="s">
        <v>6470</v>
      </c>
      <c r="C677" s="764">
        <f t="shared" si="10"/>
        <v>1434</v>
      </c>
      <c r="D677" s="165" t="s">
        <v>2144</v>
      </c>
      <c r="E677" s="165" t="s">
        <v>9055</v>
      </c>
      <c r="F677" s="163">
        <v>2</v>
      </c>
      <c r="G677" s="766"/>
      <c r="H677" s="766">
        <v>19307.961065754134</v>
      </c>
      <c r="I677" s="766">
        <v>19793.565774006667</v>
      </c>
      <c r="J677" s="882">
        <v>20304.725557514968</v>
      </c>
      <c r="K677" s="766">
        <v>20842.809958510541</v>
      </c>
      <c r="L677" s="18" t="s">
        <v>1068</v>
      </c>
      <c r="M677" s="418"/>
      <c r="N677" s="500"/>
      <c r="P677" s="514"/>
      <c r="T677" s="419"/>
      <c r="U677" s="416"/>
      <c r="V677" s="416"/>
      <c r="W677" s="416"/>
      <c r="X677" s="418"/>
    </row>
    <row r="678" spans="1:24">
      <c r="A678" s="764">
        <v>1435</v>
      </c>
      <c r="B678" s="765" t="s">
        <v>6471</v>
      </c>
      <c r="C678" s="764">
        <f t="shared" si="10"/>
        <v>1435</v>
      </c>
      <c r="D678" s="165" t="s">
        <v>2144</v>
      </c>
      <c r="E678" s="165" t="s">
        <v>9056</v>
      </c>
      <c r="F678" s="163">
        <v>2</v>
      </c>
      <c r="G678" s="766"/>
      <c r="H678" s="766">
        <v>18013.541687910398</v>
      </c>
      <c r="I678" s="766">
        <v>18458.992583503343</v>
      </c>
      <c r="J678" s="882">
        <v>18927.900532210191</v>
      </c>
      <c r="K678" s="766">
        <v>19421.489380280374</v>
      </c>
      <c r="L678" s="18" t="s">
        <v>1069</v>
      </c>
      <c r="M678" s="418"/>
      <c r="N678" s="500"/>
      <c r="P678" s="514"/>
      <c r="T678" s="419"/>
      <c r="U678" s="416"/>
      <c r="V678" s="416"/>
      <c r="W678" s="416"/>
      <c r="X678" s="418"/>
    </row>
    <row r="679" spans="1:24">
      <c r="A679" s="764">
        <v>1436</v>
      </c>
      <c r="B679" s="765" t="s">
        <v>6472</v>
      </c>
      <c r="C679" s="764">
        <f t="shared" si="10"/>
        <v>1436</v>
      </c>
      <c r="D679" s="165" t="s">
        <v>2144</v>
      </c>
      <c r="E679" s="165" t="s">
        <v>9057</v>
      </c>
      <c r="F679" s="163">
        <v>2</v>
      </c>
      <c r="G679" s="766"/>
      <c r="H679" s="766">
        <v>21006.212258057301</v>
      </c>
      <c r="I679" s="766">
        <v>21555.806641636715</v>
      </c>
      <c r="J679" s="882">
        <v>22134.307108059606</v>
      </c>
      <c r="K679" s="766">
        <v>22743.258034735954</v>
      </c>
      <c r="L679" s="18" t="s">
        <v>1070</v>
      </c>
      <c r="M679" s="418"/>
      <c r="N679" s="500"/>
      <c r="P679" s="514"/>
      <c r="T679" s="419"/>
      <c r="U679" s="416"/>
      <c r="V679" s="416"/>
      <c r="W679" s="416"/>
      <c r="X679" s="418"/>
    </row>
    <row r="680" spans="1:24">
      <c r="A680" s="764">
        <v>1437</v>
      </c>
      <c r="B680" s="765" t="s">
        <v>6473</v>
      </c>
      <c r="C680" s="764">
        <f t="shared" si="10"/>
        <v>1437</v>
      </c>
      <c r="D680" s="165" t="s">
        <v>2144</v>
      </c>
      <c r="E680" s="165" t="s">
        <v>9058</v>
      </c>
      <c r="F680" s="163">
        <v>2</v>
      </c>
      <c r="G680" s="766"/>
      <c r="H680" s="766">
        <v>19189.618480460464</v>
      </c>
      <c r="I680" s="766">
        <v>19671.551649964724</v>
      </c>
      <c r="J680" s="882">
        <v>20178.865059546275</v>
      </c>
      <c r="K680" s="766">
        <v>20712.869973043777</v>
      </c>
      <c r="L680" s="18" t="s">
        <v>1071</v>
      </c>
      <c r="M680" s="418"/>
      <c r="N680" s="500"/>
      <c r="P680" s="514"/>
      <c r="T680" s="419"/>
      <c r="U680" s="416"/>
      <c r="V680" s="416"/>
      <c r="W680" s="416"/>
      <c r="X680" s="418"/>
    </row>
    <row r="681" spans="1:24">
      <c r="A681" s="764">
        <v>1438</v>
      </c>
      <c r="B681" s="765" t="s">
        <v>6474</v>
      </c>
      <c r="C681" s="764">
        <f t="shared" si="10"/>
        <v>1438</v>
      </c>
      <c r="D681" s="165" t="s">
        <v>2144</v>
      </c>
      <c r="E681" s="165" t="s">
        <v>9059</v>
      </c>
      <c r="F681" s="163">
        <v>2</v>
      </c>
      <c r="G681" s="766"/>
      <c r="H681" s="766">
        <v>0</v>
      </c>
      <c r="I681" s="766">
        <v>0</v>
      </c>
      <c r="J681" s="882">
        <v>23568.230729340496</v>
      </c>
      <c r="K681" s="766">
        <v>24078.807728920499</v>
      </c>
      <c r="L681" s="18" t="s">
        <v>4473</v>
      </c>
      <c r="M681" s="418"/>
      <c r="N681" s="500"/>
      <c r="P681" s="514"/>
      <c r="T681" s="419"/>
      <c r="U681" s="416"/>
      <c r="V681" s="416"/>
      <c r="W681" s="416"/>
      <c r="X681" s="418"/>
    </row>
    <row r="682" spans="1:24">
      <c r="A682" s="764">
        <v>1439</v>
      </c>
      <c r="B682" s="765" t="s">
        <v>6475</v>
      </c>
      <c r="C682" s="764">
        <f t="shared" si="10"/>
        <v>1439</v>
      </c>
      <c r="D682" s="165" t="s">
        <v>2144</v>
      </c>
      <c r="E682" s="165" t="s">
        <v>9060</v>
      </c>
      <c r="F682" s="163">
        <v>2</v>
      </c>
      <c r="G682" s="766"/>
      <c r="H682" s="766">
        <v>0</v>
      </c>
      <c r="I682" s="766">
        <v>0</v>
      </c>
      <c r="J682" s="882">
        <v>0</v>
      </c>
      <c r="K682" s="766">
        <v>21791.320506109914</v>
      </c>
      <c r="L682" s="18" t="s">
        <v>5334</v>
      </c>
      <c r="M682" s="418"/>
      <c r="N682" s="500"/>
      <c r="P682" s="514"/>
      <c r="T682" s="419"/>
      <c r="U682" s="416"/>
      <c r="V682" s="416"/>
      <c r="W682" s="416"/>
      <c r="X682" s="418"/>
    </row>
    <row r="683" spans="1:24">
      <c r="A683" s="764">
        <v>1440</v>
      </c>
      <c r="B683" s="765" t="s">
        <v>6476</v>
      </c>
      <c r="C683" s="764">
        <f t="shared" si="10"/>
        <v>1440</v>
      </c>
      <c r="D683" s="165" t="s">
        <v>2144</v>
      </c>
      <c r="E683" s="165" t="s">
        <v>9061</v>
      </c>
      <c r="F683" s="163">
        <v>2</v>
      </c>
      <c r="G683" s="766"/>
      <c r="H683" s="766">
        <v>23547.916650068131</v>
      </c>
      <c r="I683" s="766">
        <v>24096.6368577551</v>
      </c>
      <c r="J683" s="882">
        <v>24674.234009089134</v>
      </c>
      <c r="K683" s="766">
        <v>25282.223342283793</v>
      </c>
      <c r="L683" s="18" t="s">
        <v>1072</v>
      </c>
      <c r="M683" s="418"/>
      <c r="N683" s="500"/>
      <c r="P683" s="514"/>
      <c r="T683" s="419"/>
      <c r="U683" s="416"/>
      <c r="V683" s="416"/>
      <c r="W683" s="416"/>
      <c r="X683" s="418"/>
    </row>
    <row r="684" spans="1:24">
      <c r="A684" s="764">
        <v>1441</v>
      </c>
      <c r="B684" s="765" t="s">
        <v>6477</v>
      </c>
      <c r="C684" s="764">
        <f t="shared" si="10"/>
        <v>1441</v>
      </c>
      <c r="D684" s="165" t="s">
        <v>2144</v>
      </c>
      <c r="E684" s="165" t="s">
        <v>9062</v>
      </c>
      <c r="F684" s="163">
        <v>2</v>
      </c>
      <c r="G684" s="766"/>
      <c r="H684" s="766">
        <v>25296.228602003044</v>
      </c>
      <c r="I684" s="766">
        <v>25893.378154131395</v>
      </c>
      <c r="J684" s="882">
        <v>26521.968899191321</v>
      </c>
      <c r="K684" s="766">
        <v>27183.632632182031</v>
      </c>
      <c r="L684" s="18" t="s">
        <v>1073</v>
      </c>
      <c r="M684" s="418"/>
      <c r="N684" s="500"/>
      <c r="P684" s="514"/>
      <c r="T684" s="419"/>
      <c r="U684" s="416"/>
      <c r="V684" s="416"/>
      <c r="W684" s="416"/>
      <c r="X684" s="418"/>
    </row>
    <row r="685" spans="1:24">
      <c r="A685" s="764">
        <v>1442</v>
      </c>
      <c r="B685" s="765" t="s">
        <v>6479</v>
      </c>
      <c r="C685" s="764">
        <f t="shared" si="10"/>
        <v>1442</v>
      </c>
      <c r="D685" s="165" t="s">
        <v>2144</v>
      </c>
      <c r="E685" s="165" t="s">
        <v>9064</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6478</v>
      </c>
      <c r="C686" s="764">
        <f t="shared" si="10"/>
        <v>1443</v>
      </c>
      <c r="D686" s="165" t="s">
        <v>2144</v>
      </c>
      <c r="E686" s="165" t="s">
        <v>9063</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6480</v>
      </c>
      <c r="C687" s="764">
        <f t="shared" si="10"/>
        <v>1444</v>
      </c>
      <c r="D687" s="165" t="s">
        <v>2144</v>
      </c>
      <c r="E687" s="165" t="s">
        <v>9065</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6482</v>
      </c>
      <c r="C688" s="764">
        <f t="shared" si="10"/>
        <v>1445</v>
      </c>
      <c r="D688" s="165" t="s">
        <v>2144</v>
      </c>
      <c r="E688" s="165" t="s">
        <v>9067</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6481</v>
      </c>
      <c r="C689" s="764">
        <f t="shared" si="10"/>
        <v>1446</v>
      </c>
      <c r="D689" s="165" t="s">
        <v>2144</v>
      </c>
      <c r="E689" s="165" t="s">
        <v>9066</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6483</v>
      </c>
      <c r="C690" s="764">
        <f t="shared" si="10"/>
        <v>1447</v>
      </c>
      <c r="D690" s="165" t="s">
        <v>2144</v>
      </c>
      <c r="E690" s="165" t="s">
        <v>9068</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6484</v>
      </c>
      <c r="C691" s="764">
        <f t="shared" si="10"/>
        <v>1448</v>
      </c>
      <c r="D691" s="165" t="s">
        <v>2144</v>
      </c>
      <c r="E691" s="165" t="s">
        <v>9069</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6485</v>
      </c>
      <c r="C692" s="764">
        <f t="shared" si="10"/>
        <v>1449</v>
      </c>
      <c r="D692" s="165" t="s">
        <v>2144</v>
      </c>
      <c r="E692" s="165" t="s">
        <v>9070</v>
      </c>
      <c r="F692" s="163">
        <v>2</v>
      </c>
      <c r="G692" s="766"/>
      <c r="H692" s="766">
        <v>0</v>
      </c>
      <c r="I692" s="766">
        <v>0</v>
      </c>
      <c r="J692" s="882">
        <v>0</v>
      </c>
      <c r="K692" s="766">
        <v>16719.220237529942</v>
      </c>
      <c r="L692" s="18" t="s">
        <v>5335</v>
      </c>
      <c r="M692" s="418"/>
      <c r="N692" s="500"/>
      <c r="P692" s="514"/>
      <c r="T692" s="419"/>
      <c r="U692" s="416"/>
      <c r="V692" s="416"/>
      <c r="W692" s="416"/>
      <c r="X692" s="418"/>
    </row>
    <row r="693" spans="1:24">
      <c r="A693" s="764">
        <v>1450</v>
      </c>
      <c r="B693" s="765" t="s">
        <v>6486</v>
      </c>
      <c r="C693" s="764">
        <f t="shared" si="10"/>
        <v>1450</v>
      </c>
      <c r="D693" s="165" t="s">
        <v>2144</v>
      </c>
      <c r="E693" s="165" t="s">
        <v>9071</v>
      </c>
      <c r="F693" s="163">
        <v>2</v>
      </c>
      <c r="G693" s="766"/>
      <c r="H693" s="766">
        <v>0</v>
      </c>
      <c r="I693" s="766">
        <v>0</v>
      </c>
      <c r="J693" s="882">
        <v>0</v>
      </c>
      <c r="K693" s="766">
        <v>13543.282546811843</v>
      </c>
      <c r="L693" s="18" t="s">
        <v>5336</v>
      </c>
      <c r="M693" s="418"/>
      <c r="N693" s="500"/>
      <c r="P693" s="514"/>
      <c r="T693" s="419"/>
      <c r="U693" s="416"/>
      <c r="V693" s="416"/>
      <c r="W693" s="416"/>
      <c r="X693" s="418"/>
    </row>
    <row r="694" spans="1:24">
      <c r="A694" s="764">
        <v>1451</v>
      </c>
      <c r="B694" s="765" t="s">
        <v>6487</v>
      </c>
      <c r="C694" s="764">
        <f t="shared" si="10"/>
        <v>1451</v>
      </c>
      <c r="D694" s="165" t="s">
        <v>2144</v>
      </c>
      <c r="E694" s="165" t="s">
        <v>9072</v>
      </c>
      <c r="F694" s="163">
        <v>2</v>
      </c>
      <c r="G694" s="766"/>
      <c r="H694" s="766">
        <v>0</v>
      </c>
      <c r="I694" s="766">
        <v>0</v>
      </c>
      <c r="J694" s="882">
        <v>0</v>
      </c>
      <c r="K694" s="766">
        <v>18767.692230253724</v>
      </c>
      <c r="L694" s="18" t="s">
        <v>5337</v>
      </c>
      <c r="M694" s="418"/>
      <c r="N694" s="500"/>
      <c r="P694" s="514"/>
      <c r="T694" s="419"/>
      <c r="U694" s="416"/>
      <c r="V694" s="416"/>
      <c r="W694" s="416"/>
      <c r="X694" s="418"/>
    </row>
    <row r="695" spans="1:24">
      <c r="A695" s="764">
        <v>1452</v>
      </c>
      <c r="B695" s="765" t="s">
        <v>6488</v>
      </c>
      <c r="C695" s="764">
        <f t="shared" si="10"/>
        <v>1452</v>
      </c>
      <c r="D695" s="165" t="s">
        <v>2144</v>
      </c>
      <c r="E695" s="165" t="s">
        <v>9073</v>
      </c>
      <c r="F695" s="163">
        <v>2</v>
      </c>
      <c r="G695" s="766"/>
      <c r="H695" s="766">
        <v>0</v>
      </c>
      <c r="I695" s="766">
        <v>0</v>
      </c>
      <c r="J695" s="882">
        <v>0</v>
      </c>
      <c r="K695" s="766">
        <v>15246.450434403658</v>
      </c>
      <c r="L695" s="18" t="s">
        <v>5338</v>
      </c>
      <c r="M695" s="418"/>
      <c r="N695" s="500"/>
      <c r="P695" s="514"/>
      <c r="T695" s="419"/>
      <c r="U695" s="416"/>
      <c r="V695" s="416"/>
      <c r="W695" s="416"/>
      <c r="X695" s="418"/>
    </row>
    <row r="696" spans="1:24">
      <c r="A696" s="764">
        <v>1453</v>
      </c>
      <c r="B696" s="765" t="s">
        <v>6489</v>
      </c>
      <c r="C696" s="764">
        <f t="shared" si="10"/>
        <v>1453</v>
      </c>
      <c r="D696" s="165" t="s">
        <v>2144</v>
      </c>
      <c r="E696" s="165" t="s">
        <v>9074</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6490</v>
      </c>
      <c r="C697" s="764">
        <f t="shared" si="10"/>
        <v>1454</v>
      </c>
      <c r="D697" s="165" t="s">
        <v>2144</v>
      </c>
      <c r="E697" s="165" t="s">
        <v>9075</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6491</v>
      </c>
      <c r="C698" s="764">
        <f t="shared" si="10"/>
        <v>1455</v>
      </c>
      <c r="D698" s="165" t="s">
        <v>2144</v>
      </c>
      <c r="E698" s="165" t="s">
        <v>9076</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6492</v>
      </c>
      <c r="C699" s="764">
        <f t="shared" si="10"/>
        <v>1456</v>
      </c>
      <c r="D699" s="165" t="s">
        <v>2144</v>
      </c>
      <c r="E699" s="165" t="s">
        <v>9077</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6493</v>
      </c>
      <c r="C700" s="764">
        <f t="shared" si="10"/>
        <v>1457</v>
      </c>
      <c r="D700" s="165" t="s">
        <v>2144</v>
      </c>
      <c r="E700" s="165" t="s">
        <v>9078</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6494</v>
      </c>
      <c r="C701" s="764">
        <f t="shared" si="10"/>
        <v>1458</v>
      </c>
      <c r="D701" s="165" t="s">
        <v>2144</v>
      </c>
      <c r="E701" s="165" t="s">
        <v>9079</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6495</v>
      </c>
      <c r="C702" s="764">
        <f t="shared" si="10"/>
        <v>1459</v>
      </c>
      <c r="D702" s="165" t="s">
        <v>2144</v>
      </c>
      <c r="E702" s="165" t="s">
        <v>9080</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6496</v>
      </c>
      <c r="C703" s="764">
        <f t="shared" si="10"/>
        <v>1460</v>
      </c>
      <c r="D703" s="165" t="s">
        <v>2144</v>
      </c>
      <c r="E703" s="165" t="s">
        <v>9081</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6497</v>
      </c>
      <c r="C704" s="764">
        <f t="shared" si="10"/>
        <v>1461</v>
      </c>
      <c r="D704" s="165" t="s">
        <v>2144</v>
      </c>
      <c r="E704" s="165" t="s">
        <v>9082</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6498</v>
      </c>
      <c r="C705" s="764">
        <f t="shared" si="10"/>
        <v>1462</v>
      </c>
      <c r="D705" s="165" t="s">
        <v>2144</v>
      </c>
      <c r="E705" s="165" t="s">
        <v>9083</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c r="A706" s="764">
        <v>1463</v>
      </c>
      <c r="B706" s="765" t="s">
        <v>6499</v>
      </c>
      <c r="C706" s="764">
        <f t="shared" si="10"/>
        <v>1463</v>
      </c>
      <c r="D706" s="165" t="s">
        <v>2144</v>
      </c>
      <c r="E706" s="165" t="s">
        <v>9084</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c r="A707" s="764">
        <v>1464</v>
      </c>
      <c r="B707" s="765" t="s">
        <v>6500</v>
      </c>
      <c r="C707" s="764">
        <f t="shared" si="10"/>
        <v>1464</v>
      </c>
      <c r="D707" s="165" t="s">
        <v>2144</v>
      </c>
      <c r="E707" s="165" t="s">
        <v>9085</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c r="A708" s="764">
        <v>1465</v>
      </c>
      <c r="B708" s="765" t="s">
        <v>6501</v>
      </c>
      <c r="C708" s="764">
        <f t="shared" si="10"/>
        <v>1465</v>
      </c>
      <c r="D708" s="165" t="s">
        <v>2144</v>
      </c>
      <c r="E708" s="165" t="s">
        <v>9086</v>
      </c>
      <c r="F708" s="163">
        <v>1</v>
      </c>
      <c r="G708" s="766"/>
      <c r="H708" s="766">
        <v>18663.230662796905</v>
      </c>
      <c r="I708" s="766">
        <v>19244.50102066703</v>
      </c>
      <c r="J708" s="882">
        <v>19856.377611837659</v>
      </c>
      <c r="K708" s="766">
        <v>20500.441913409413</v>
      </c>
      <c r="L708" s="18" t="s">
        <v>2973</v>
      </c>
      <c r="M708" s="418"/>
      <c r="N708" s="500"/>
      <c r="P708" s="513"/>
      <c r="T708" s="419"/>
      <c r="U708" s="416"/>
      <c r="V708" s="416"/>
      <c r="W708" s="416"/>
      <c r="X708" s="418"/>
    </row>
    <row r="709" spans="1:24">
      <c r="A709" s="764">
        <v>1466</v>
      </c>
      <c r="B709" s="765" t="s">
        <v>6502</v>
      </c>
      <c r="C709" s="764">
        <f t="shared" si="10"/>
        <v>1466</v>
      </c>
      <c r="D709" s="165" t="s">
        <v>2144</v>
      </c>
      <c r="E709" s="165" t="s">
        <v>9087</v>
      </c>
      <c r="F709" s="163">
        <v>1</v>
      </c>
      <c r="G709" s="766"/>
      <c r="H709" s="766">
        <v>25579.764006224705</v>
      </c>
      <c r="I709" s="766">
        <v>26447.591812858656</v>
      </c>
      <c r="J709" s="882">
        <v>27361.127408636414</v>
      </c>
      <c r="K709" s="766">
        <v>28322.727504531456</v>
      </c>
      <c r="L709" s="18" t="s">
        <v>1090</v>
      </c>
      <c r="M709" s="418"/>
      <c r="N709" s="500"/>
      <c r="P709" s="513"/>
      <c r="T709" s="419"/>
      <c r="U709" s="416"/>
      <c r="V709" s="416"/>
      <c r="W709" s="416"/>
      <c r="X709" s="418"/>
    </row>
    <row r="710" spans="1:24">
      <c r="A710" s="764">
        <v>1467</v>
      </c>
      <c r="B710" s="765" t="s">
        <v>6503</v>
      </c>
      <c r="C710" s="764">
        <f t="shared" si="10"/>
        <v>1467</v>
      </c>
      <c r="D710" s="165" t="s">
        <v>2144</v>
      </c>
      <c r="E710" s="165" t="s">
        <v>9088</v>
      </c>
      <c r="F710" s="163">
        <v>1</v>
      </c>
      <c r="G710" s="766"/>
      <c r="H710" s="766">
        <v>0</v>
      </c>
      <c r="I710" s="766">
        <v>20387.761842432701</v>
      </c>
      <c r="J710" s="882">
        <v>21019.236345909219</v>
      </c>
      <c r="K710" s="766">
        <v>21683.921868499037</v>
      </c>
      <c r="L710" s="18" t="s">
        <v>3805</v>
      </c>
      <c r="M710" s="418"/>
      <c r="N710" s="500"/>
      <c r="P710" s="513"/>
      <c r="T710" s="419"/>
      <c r="U710" s="416"/>
      <c r="V710" s="416"/>
      <c r="W710" s="416"/>
      <c r="X710" s="418"/>
    </row>
    <row r="711" spans="1:24">
      <c r="A711" s="764">
        <v>1468</v>
      </c>
      <c r="B711" s="765" t="s">
        <v>6504</v>
      </c>
      <c r="C711" s="764">
        <f t="shared" si="10"/>
        <v>1468</v>
      </c>
      <c r="D711" s="165" t="s">
        <v>2144</v>
      </c>
      <c r="E711" s="165" t="s">
        <v>9089</v>
      </c>
      <c r="F711" s="163">
        <v>1</v>
      </c>
      <c r="G711" s="766"/>
      <c r="H711" s="766">
        <v>0</v>
      </c>
      <c r="I711" s="766">
        <v>0</v>
      </c>
      <c r="J711" s="882">
        <v>0</v>
      </c>
      <c r="K711" s="766">
        <v>19609.20411622605</v>
      </c>
      <c r="L711" s="18" t="s">
        <v>5339</v>
      </c>
      <c r="M711" s="418"/>
      <c r="N711" s="500"/>
      <c r="P711" s="512"/>
      <c r="T711" s="419"/>
      <c r="U711" s="416"/>
      <c r="V711" s="416"/>
      <c r="W711" s="416"/>
      <c r="X711" s="418"/>
    </row>
    <row r="712" spans="1:24">
      <c r="A712" s="764">
        <v>1469</v>
      </c>
      <c r="B712" s="765" t="s">
        <v>6505</v>
      </c>
      <c r="C712" s="764">
        <f t="shared" si="10"/>
        <v>1469</v>
      </c>
      <c r="D712" s="165" t="s">
        <v>2144</v>
      </c>
      <c r="E712" s="165" t="s">
        <v>9090</v>
      </c>
      <c r="F712" s="163">
        <v>1</v>
      </c>
      <c r="G712" s="766"/>
      <c r="H712" s="766">
        <v>20742.309964111821</v>
      </c>
      <c r="I712" s="766">
        <v>21429.29121288508</v>
      </c>
      <c r="J712" s="882">
        <v>22152.460378843432</v>
      </c>
      <c r="K712" s="766">
        <v>22913.678023281729</v>
      </c>
      <c r="L712" s="18" t="s">
        <v>1091</v>
      </c>
      <c r="M712" s="418"/>
      <c r="N712" s="500"/>
      <c r="P712" s="512"/>
      <c r="T712" s="419"/>
      <c r="U712" s="416"/>
      <c r="V712" s="416"/>
      <c r="W712" s="416"/>
      <c r="X712" s="418"/>
    </row>
    <row r="713" spans="1:24">
      <c r="A713" s="764">
        <v>1470</v>
      </c>
      <c r="B713" s="765" t="s">
        <v>6506</v>
      </c>
      <c r="C713" s="764">
        <f t="shared" ref="C713:C776" si="11">A713</f>
        <v>1470</v>
      </c>
      <c r="D713" s="165" t="s">
        <v>2144</v>
      </c>
      <c r="E713" s="165" t="s">
        <v>9091</v>
      </c>
      <c r="F713" s="163">
        <v>1</v>
      </c>
      <c r="G713" s="766"/>
      <c r="H713" s="766">
        <v>0</v>
      </c>
      <c r="I713" s="766">
        <v>71762.214178400012</v>
      </c>
      <c r="J713" s="882">
        <v>74400.078306399999</v>
      </c>
      <c r="K713" s="766">
        <v>0</v>
      </c>
      <c r="L713" s="18" t="s">
        <v>4477</v>
      </c>
      <c r="M713" s="418"/>
      <c r="N713" s="500"/>
      <c r="P713" s="512"/>
      <c r="T713" s="419"/>
      <c r="U713" s="416"/>
      <c r="V713" s="416"/>
      <c r="W713" s="416"/>
      <c r="X713" s="418"/>
    </row>
    <row r="714" spans="1:24">
      <c r="A714" s="764">
        <v>1471</v>
      </c>
      <c r="B714" s="765" t="s">
        <v>6507</v>
      </c>
      <c r="C714" s="764">
        <f t="shared" si="11"/>
        <v>1471</v>
      </c>
      <c r="D714" s="165" t="s">
        <v>2144</v>
      </c>
      <c r="E714" s="165" t="s">
        <v>9092</v>
      </c>
      <c r="F714" s="163">
        <v>1</v>
      </c>
      <c r="G714" s="766"/>
      <c r="H714" s="766">
        <v>16905.199372484862</v>
      </c>
      <c r="I714" s="766">
        <v>17484.52534653078</v>
      </c>
      <c r="J714" s="882">
        <v>18094.36947796238</v>
      </c>
      <c r="K714" s="766">
        <v>18736.28881562587</v>
      </c>
      <c r="L714" s="18" t="s">
        <v>1092</v>
      </c>
      <c r="M714" s="418"/>
      <c r="N714" s="500"/>
      <c r="P714" s="512"/>
      <c r="T714" s="419"/>
      <c r="U714" s="416"/>
      <c r="V714" s="416"/>
      <c r="W714" s="416"/>
      <c r="X714" s="418"/>
    </row>
    <row r="715" spans="1:24">
      <c r="A715" s="764">
        <v>1472</v>
      </c>
      <c r="B715" s="765" t="s">
        <v>6508</v>
      </c>
      <c r="C715" s="764">
        <f t="shared" si="11"/>
        <v>1472</v>
      </c>
      <c r="D715" s="165" t="s">
        <v>4328</v>
      </c>
      <c r="E715" s="165" t="s">
        <v>9093</v>
      </c>
      <c r="F715" s="163">
        <v>2</v>
      </c>
      <c r="G715" s="766"/>
      <c r="H715" s="766">
        <v>0</v>
      </c>
      <c r="I715" s="766">
        <v>0</v>
      </c>
      <c r="J715" s="882">
        <v>15187.911645949851</v>
      </c>
      <c r="K715" s="766">
        <v>0</v>
      </c>
      <c r="L715" s="18" t="s">
        <v>4478</v>
      </c>
      <c r="M715" s="418"/>
      <c r="N715" s="500"/>
      <c r="P715" s="512"/>
      <c r="T715" s="419"/>
      <c r="U715" s="416"/>
      <c r="V715" s="416"/>
      <c r="W715" s="416"/>
      <c r="X715" s="418"/>
    </row>
    <row r="716" spans="1:24">
      <c r="A716" s="764">
        <v>1473</v>
      </c>
      <c r="B716" s="765" t="s">
        <v>6509</v>
      </c>
      <c r="C716" s="764">
        <f t="shared" si="11"/>
        <v>1473</v>
      </c>
      <c r="D716" s="165" t="s">
        <v>4328</v>
      </c>
      <c r="E716" s="165" t="s">
        <v>9094</v>
      </c>
      <c r="F716" s="163">
        <v>2</v>
      </c>
      <c r="G716" s="766"/>
      <c r="H716" s="766">
        <v>0</v>
      </c>
      <c r="I716" s="766">
        <v>0</v>
      </c>
      <c r="J716" s="882">
        <v>13294.445735441084</v>
      </c>
      <c r="K716" s="766">
        <v>0</v>
      </c>
      <c r="L716" s="18" t="s">
        <v>4864</v>
      </c>
      <c r="M716" s="418"/>
      <c r="N716" s="500"/>
      <c r="P716" s="511"/>
      <c r="T716" s="419"/>
      <c r="U716" s="416"/>
      <c r="V716" s="416"/>
      <c r="W716" s="416"/>
      <c r="X716" s="418"/>
    </row>
    <row r="717" spans="1:24">
      <c r="A717" s="764">
        <v>1474</v>
      </c>
      <c r="B717" s="765" t="s">
        <v>6510</v>
      </c>
      <c r="C717" s="764">
        <f t="shared" si="11"/>
        <v>1474</v>
      </c>
      <c r="D717" s="165" t="s">
        <v>2145</v>
      </c>
      <c r="E717" s="165" t="s">
        <v>9095</v>
      </c>
      <c r="F717" s="163">
        <v>2</v>
      </c>
      <c r="G717" s="766"/>
      <c r="H717" s="766">
        <v>20132.252831964746</v>
      </c>
      <c r="I717" s="766">
        <v>20878.658951746031</v>
      </c>
      <c r="J717" s="882">
        <v>21664.329118112513</v>
      </c>
      <c r="K717" s="766">
        <v>22491.355467375412</v>
      </c>
      <c r="L717" s="18" t="s">
        <v>4479</v>
      </c>
      <c r="M717" s="418"/>
      <c r="N717" s="500"/>
      <c r="P717" s="511"/>
      <c r="T717" s="419"/>
      <c r="U717" s="416"/>
      <c r="V717" s="416"/>
      <c r="W717" s="416"/>
      <c r="X717" s="418"/>
    </row>
    <row r="718" spans="1:24">
      <c r="A718" s="764">
        <v>1475</v>
      </c>
      <c r="B718" s="765" t="s">
        <v>6511</v>
      </c>
      <c r="C718" s="764">
        <f t="shared" si="11"/>
        <v>1475</v>
      </c>
      <c r="D718" s="165" t="s">
        <v>2145</v>
      </c>
      <c r="E718" s="165" t="s">
        <v>9096</v>
      </c>
      <c r="F718" s="163">
        <v>1</v>
      </c>
      <c r="G718" s="766"/>
      <c r="H718" s="766">
        <v>0</v>
      </c>
      <c r="I718" s="766">
        <v>12473.264926783104</v>
      </c>
      <c r="J718" s="882">
        <v>12817.948479426172</v>
      </c>
      <c r="K718" s="766">
        <v>13180.762573934882</v>
      </c>
      <c r="L718" s="18" t="s">
        <v>5340</v>
      </c>
      <c r="M718" s="418"/>
      <c r="N718" s="500"/>
      <c r="P718" s="511"/>
      <c r="T718" s="419"/>
      <c r="U718" s="416"/>
      <c r="V718" s="416"/>
      <c r="W718" s="416"/>
      <c r="X718" s="418"/>
    </row>
    <row r="719" spans="1:24">
      <c r="A719" s="764">
        <v>1476</v>
      </c>
      <c r="B719" s="765" t="s">
        <v>6512</v>
      </c>
      <c r="C719" s="764">
        <f t="shared" si="11"/>
        <v>1476</v>
      </c>
      <c r="D719" s="165" t="s">
        <v>2145</v>
      </c>
      <c r="E719" s="165" t="s">
        <v>9097</v>
      </c>
      <c r="F719" s="163">
        <v>1</v>
      </c>
      <c r="G719" s="766"/>
      <c r="H719" s="766">
        <v>11439.250827292157</v>
      </c>
      <c r="I719" s="766">
        <v>11747.307433251493</v>
      </c>
      <c r="J719" s="882">
        <v>12071.624614875074</v>
      </c>
      <c r="K719" s="766">
        <v>12413.015400946131</v>
      </c>
      <c r="L719" s="18" t="s">
        <v>1093</v>
      </c>
      <c r="M719" s="418"/>
      <c r="N719" s="500"/>
      <c r="P719" s="511"/>
      <c r="T719" s="419"/>
      <c r="U719" s="416"/>
      <c r="V719" s="416"/>
      <c r="W719" s="416"/>
      <c r="X719" s="418"/>
    </row>
    <row r="720" spans="1:24">
      <c r="A720" s="764">
        <v>1477</v>
      </c>
      <c r="B720" s="765" t="s">
        <v>6513</v>
      </c>
      <c r="C720" s="764">
        <f t="shared" si="11"/>
        <v>1477</v>
      </c>
      <c r="D720" s="165" t="s">
        <v>2145</v>
      </c>
      <c r="E720" s="165" t="s">
        <v>9098</v>
      </c>
      <c r="F720" s="163">
        <v>2</v>
      </c>
      <c r="G720" s="766"/>
      <c r="H720" s="766">
        <v>10051.373297687702</v>
      </c>
      <c r="I720" s="766">
        <v>10349.770320868629</v>
      </c>
      <c r="J720" s="882">
        <v>10663.83403921738</v>
      </c>
      <c r="K720" s="766">
        <v>10994.4402307247</v>
      </c>
      <c r="L720" s="18" t="s">
        <v>3806</v>
      </c>
      <c r="M720" s="418"/>
      <c r="N720" s="500"/>
      <c r="P720" s="511"/>
      <c r="T720" s="419"/>
      <c r="U720" s="416"/>
      <c r="V720" s="416"/>
      <c r="W720" s="416"/>
      <c r="X720" s="418"/>
    </row>
    <row r="721" spans="1:24">
      <c r="A721" s="764">
        <v>1478</v>
      </c>
      <c r="B721" s="765" t="s">
        <v>6514</v>
      </c>
      <c r="C721" s="764">
        <f t="shared" si="11"/>
        <v>1478</v>
      </c>
      <c r="D721" s="165" t="s">
        <v>2145</v>
      </c>
      <c r="E721" s="165" t="s">
        <v>9099</v>
      </c>
      <c r="F721" s="163">
        <v>2</v>
      </c>
      <c r="G721" s="766"/>
      <c r="H721" s="766">
        <v>13380.515419738638</v>
      </c>
      <c r="I721" s="766">
        <v>13769.048356918358</v>
      </c>
      <c r="J721" s="882">
        <v>14200.783452280277</v>
      </c>
      <c r="K721" s="766">
        <v>14632.518547642196</v>
      </c>
      <c r="L721" s="18" t="s">
        <v>2977</v>
      </c>
      <c r="M721" s="418"/>
      <c r="N721" s="500"/>
      <c r="P721" s="511"/>
      <c r="T721" s="419"/>
      <c r="U721" s="416"/>
      <c r="V721" s="416"/>
      <c r="W721" s="416"/>
      <c r="X721" s="418"/>
    </row>
    <row r="722" spans="1:24">
      <c r="A722" s="764">
        <v>1479</v>
      </c>
      <c r="B722" s="765" t="s">
        <v>6515</v>
      </c>
      <c r="C722" s="764">
        <f t="shared" si="11"/>
        <v>1479</v>
      </c>
      <c r="D722" s="165" t="s">
        <v>4329</v>
      </c>
      <c r="E722" s="165" t="s">
        <v>9100</v>
      </c>
      <c r="F722" s="163">
        <v>1</v>
      </c>
      <c r="G722" s="766"/>
      <c r="H722" s="766">
        <v>198558.99442489198</v>
      </c>
      <c r="I722" s="766">
        <v>0</v>
      </c>
      <c r="J722" s="882">
        <v>0</v>
      </c>
      <c r="K722" s="766">
        <v>0</v>
      </c>
      <c r="L722" s="18" t="s">
        <v>4480</v>
      </c>
      <c r="M722" s="418"/>
      <c r="N722" s="500"/>
      <c r="P722" s="511"/>
      <c r="T722" s="419"/>
      <c r="U722" s="416"/>
      <c r="V722" s="416"/>
      <c r="W722" s="416"/>
      <c r="X722" s="418"/>
    </row>
    <row r="723" spans="1:24">
      <c r="A723" s="764">
        <v>1480</v>
      </c>
      <c r="B723" s="765" t="s">
        <v>6517</v>
      </c>
      <c r="C723" s="764">
        <f t="shared" si="11"/>
        <v>1480</v>
      </c>
      <c r="D723" s="165" t="s">
        <v>2146</v>
      </c>
      <c r="E723" s="165" t="s">
        <v>9102</v>
      </c>
      <c r="F723" s="163">
        <v>1</v>
      </c>
      <c r="G723" s="766"/>
      <c r="H723" s="766">
        <v>0</v>
      </c>
      <c r="I723" s="766">
        <v>0</v>
      </c>
      <c r="J723" s="882">
        <v>0</v>
      </c>
      <c r="K723" s="766">
        <v>20922.616834</v>
      </c>
      <c r="L723" s="18" t="s">
        <v>5341</v>
      </c>
      <c r="M723" s="418"/>
      <c r="N723" s="500"/>
      <c r="P723" s="511"/>
      <c r="T723" s="419"/>
      <c r="U723" s="416"/>
      <c r="V723" s="416"/>
      <c r="W723" s="416"/>
      <c r="X723" s="418"/>
    </row>
    <row r="724" spans="1:24">
      <c r="A724" s="764">
        <v>1481</v>
      </c>
      <c r="B724" s="765" t="s">
        <v>6516</v>
      </c>
      <c r="C724" s="764">
        <f t="shared" si="11"/>
        <v>1481</v>
      </c>
      <c r="D724" s="165" t="s">
        <v>2146</v>
      </c>
      <c r="E724" s="165" t="s">
        <v>9101</v>
      </c>
      <c r="F724" s="163">
        <v>1</v>
      </c>
      <c r="G724" s="766"/>
      <c r="H724" s="766">
        <v>20692.713603600005</v>
      </c>
      <c r="I724" s="766">
        <v>21835.741284000007</v>
      </c>
      <c r="J724" s="882">
        <v>22437.331238800001</v>
      </c>
      <c r="K724" s="766">
        <v>23070.587384000002</v>
      </c>
      <c r="L724" s="18" t="s">
        <v>3807</v>
      </c>
      <c r="M724" s="418"/>
      <c r="N724" s="500"/>
      <c r="P724" s="511"/>
      <c r="T724" s="419"/>
      <c r="U724" s="416"/>
      <c r="V724" s="416"/>
      <c r="W724" s="416"/>
      <c r="X724" s="418"/>
    </row>
    <row r="725" spans="1:24">
      <c r="A725" s="764">
        <v>1482</v>
      </c>
      <c r="B725" s="765" t="s">
        <v>6518</v>
      </c>
      <c r="C725" s="764">
        <f t="shared" si="11"/>
        <v>1482</v>
      </c>
      <c r="D725" s="165" t="s">
        <v>2146</v>
      </c>
      <c r="E725" s="165" t="s">
        <v>9103</v>
      </c>
      <c r="F725" s="163">
        <v>1</v>
      </c>
      <c r="G725" s="766"/>
      <c r="H725" s="766">
        <v>53278.529488000007</v>
      </c>
      <c r="I725" s="766">
        <v>54845.802924400021</v>
      </c>
      <c r="J725" s="882">
        <v>56495.591145400009</v>
      </c>
      <c r="K725" s="766">
        <v>58232.190738800011</v>
      </c>
      <c r="L725" s="18" t="s">
        <v>3808</v>
      </c>
      <c r="M725" s="418"/>
      <c r="N725" s="500"/>
      <c r="P725" s="509"/>
      <c r="T725" s="419"/>
      <c r="U725" s="416"/>
      <c r="V725" s="416"/>
      <c r="W725" s="416"/>
      <c r="X725" s="418"/>
    </row>
    <row r="726" spans="1:24">
      <c r="A726" s="764">
        <v>1483</v>
      </c>
      <c r="B726" s="765" t="s">
        <v>6519</v>
      </c>
      <c r="C726" s="764">
        <f t="shared" si="11"/>
        <v>1483</v>
      </c>
      <c r="D726" s="165" t="s">
        <v>2146</v>
      </c>
      <c r="E726" s="165" t="s">
        <v>9104</v>
      </c>
      <c r="F726" s="163">
        <v>1</v>
      </c>
      <c r="G726" s="766"/>
      <c r="H726" s="766">
        <v>17896.261514000005</v>
      </c>
      <c r="I726" s="766">
        <v>18376.836551</v>
      </c>
      <c r="J726" s="882">
        <v>18882.717475200006</v>
      </c>
      <c r="K726" s="766">
        <v>19415.223711200004</v>
      </c>
      <c r="L726" s="18" t="s">
        <v>2978</v>
      </c>
      <c r="M726" s="418"/>
      <c r="N726" s="500"/>
      <c r="P726" s="509"/>
      <c r="T726" s="419"/>
      <c r="U726" s="416"/>
      <c r="V726" s="416"/>
      <c r="W726" s="416"/>
      <c r="X726" s="418"/>
    </row>
    <row r="727" spans="1:24">
      <c r="A727" s="764">
        <v>1484</v>
      </c>
      <c r="B727" s="765" t="s">
        <v>6520</v>
      </c>
      <c r="C727" s="764">
        <f t="shared" si="11"/>
        <v>1484</v>
      </c>
      <c r="D727" s="165" t="s">
        <v>2146</v>
      </c>
      <c r="E727" s="165" t="s">
        <v>9105</v>
      </c>
      <c r="F727" s="163">
        <v>1</v>
      </c>
      <c r="G727" s="766"/>
      <c r="H727" s="766">
        <v>0</v>
      </c>
      <c r="I727" s="766">
        <v>0</v>
      </c>
      <c r="J727" s="882">
        <v>0</v>
      </c>
      <c r="K727" s="766">
        <v>14765.549114000003</v>
      </c>
      <c r="L727" s="18" t="s">
        <v>5342</v>
      </c>
      <c r="M727" s="418"/>
      <c r="N727" s="500"/>
      <c r="P727" s="509"/>
      <c r="T727" s="419"/>
      <c r="U727" s="416"/>
      <c r="V727" s="416"/>
      <c r="W727" s="416"/>
      <c r="X727" s="418"/>
    </row>
    <row r="728" spans="1:24">
      <c r="A728" s="764">
        <v>1485</v>
      </c>
      <c r="B728" s="765" t="s">
        <v>6521</v>
      </c>
      <c r="C728" s="764">
        <f t="shared" si="11"/>
        <v>1485</v>
      </c>
      <c r="D728" s="165" t="s">
        <v>2146</v>
      </c>
      <c r="E728" s="165" t="s">
        <v>9106</v>
      </c>
      <c r="F728" s="163">
        <v>1</v>
      </c>
      <c r="G728" s="766"/>
      <c r="H728" s="766">
        <v>0</v>
      </c>
      <c r="I728" s="766">
        <v>0</v>
      </c>
      <c r="J728" s="882">
        <v>20505.188514000005</v>
      </c>
      <c r="K728" s="766">
        <v>21065.910137600007</v>
      </c>
      <c r="L728" s="18" t="s">
        <v>4481</v>
      </c>
      <c r="M728" s="418"/>
      <c r="N728" s="500"/>
      <c r="P728" s="509"/>
      <c r="T728" s="419"/>
      <c r="U728" s="416"/>
      <c r="V728" s="416"/>
      <c r="W728" s="416"/>
      <c r="X728" s="418"/>
    </row>
    <row r="729" spans="1:24">
      <c r="A729" s="764">
        <v>1486</v>
      </c>
      <c r="B729" s="765" t="s">
        <v>6522</v>
      </c>
      <c r="C729" s="764">
        <f t="shared" si="11"/>
        <v>1486</v>
      </c>
      <c r="D729" s="165" t="s">
        <v>2146</v>
      </c>
      <c r="E729" s="165" t="s">
        <v>9107</v>
      </c>
      <c r="F729" s="163">
        <v>1</v>
      </c>
      <c r="G729" s="766"/>
      <c r="H729" s="766">
        <v>18403.563357000003</v>
      </c>
      <c r="I729" s="766">
        <v>18910.865200000004</v>
      </c>
      <c r="J729" s="882">
        <v>0</v>
      </c>
      <c r="K729" s="766">
        <v>0</v>
      </c>
      <c r="L729" s="18" t="s">
        <v>2979</v>
      </c>
      <c r="M729" s="418"/>
      <c r="N729" s="500"/>
      <c r="P729" s="509"/>
      <c r="T729" s="419"/>
      <c r="U729" s="416"/>
      <c r="V729" s="416"/>
      <c r="W729" s="416"/>
      <c r="X729" s="418"/>
    </row>
    <row r="730" spans="1:24">
      <c r="A730" s="764">
        <v>1487</v>
      </c>
      <c r="B730" s="765" t="s">
        <v>6523</v>
      </c>
      <c r="C730" s="764">
        <f t="shared" si="11"/>
        <v>1487</v>
      </c>
      <c r="D730" s="165" t="s">
        <v>2146</v>
      </c>
      <c r="E730" s="165" t="s">
        <v>9108</v>
      </c>
      <c r="F730" s="163">
        <v>1</v>
      </c>
      <c r="G730" s="766"/>
      <c r="H730" s="766">
        <v>0</v>
      </c>
      <c r="I730" s="766">
        <v>0</v>
      </c>
      <c r="J730" s="882">
        <v>0</v>
      </c>
      <c r="K730" s="766">
        <v>17896.261514000005</v>
      </c>
      <c r="L730" s="18" t="s">
        <v>5343</v>
      </c>
      <c r="M730" s="418"/>
      <c r="N730" s="500"/>
      <c r="P730" s="509"/>
      <c r="T730" s="419"/>
      <c r="U730" s="416"/>
      <c r="V730" s="416"/>
      <c r="W730" s="416"/>
      <c r="X730" s="418"/>
    </row>
    <row r="731" spans="1:24">
      <c r="A731" s="764">
        <v>1488</v>
      </c>
      <c r="B731" s="765" t="s">
        <v>6524</v>
      </c>
      <c r="C731" s="764">
        <f t="shared" si="11"/>
        <v>1488</v>
      </c>
      <c r="D731" s="165" t="s">
        <v>2146</v>
      </c>
      <c r="E731" s="165" t="s">
        <v>9109</v>
      </c>
      <c r="F731" s="163">
        <v>1</v>
      </c>
      <c r="G731" s="766"/>
      <c r="H731" s="766">
        <v>16070.012614000007</v>
      </c>
      <c r="I731" s="766">
        <v>16494.495189800011</v>
      </c>
      <c r="J731" s="882">
        <v>16941.340321000007</v>
      </c>
      <c r="K731" s="766">
        <v>17411.698275200015</v>
      </c>
      <c r="L731" s="18" t="s">
        <v>2980</v>
      </c>
      <c r="M731" s="418"/>
      <c r="N731" s="500"/>
      <c r="P731" s="509"/>
      <c r="T731" s="419"/>
      <c r="U731" s="416"/>
      <c r="V731" s="416"/>
      <c r="W731" s="416"/>
      <c r="X731" s="418"/>
    </row>
    <row r="732" spans="1:24">
      <c r="A732" s="764">
        <v>1489</v>
      </c>
      <c r="B732" s="765" t="s">
        <v>6525</v>
      </c>
      <c r="C732" s="764">
        <f t="shared" si="11"/>
        <v>1489</v>
      </c>
      <c r="D732" s="165" t="s">
        <v>2146</v>
      </c>
      <c r="E732" s="165" t="s">
        <v>9110</v>
      </c>
      <c r="F732" s="163">
        <v>1</v>
      </c>
      <c r="G732" s="766"/>
      <c r="H732" s="766">
        <v>13425.732526000005</v>
      </c>
      <c r="I732" s="766">
        <v>13800.246124000005</v>
      </c>
      <c r="J732" s="882">
        <v>14155.036015800004</v>
      </c>
      <c r="K732" s="766">
        <v>14528.500840400004</v>
      </c>
      <c r="L732" s="18" t="s">
        <v>3809</v>
      </c>
      <c r="M732" s="418"/>
      <c r="N732" s="500"/>
      <c r="P732" s="509"/>
      <c r="T732" s="419"/>
      <c r="U732" s="416"/>
      <c r="V732" s="416"/>
      <c r="W732" s="416"/>
      <c r="X732" s="418"/>
    </row>
    <row r="733" spans="1:24">
      <c r="A733" s="764">
        <v>1490</v>
      </c>
      <c r="B733" s="765" t="s">
        <v>6526</v>
      </c>
      <c r="C733" s="764">
        <f t="shared" si="11"/>
        <v>1490</v>
      </c>
      <c r="D733" s="165" t="s">
        <v>2146</v>
      </c>
      <c r="E733" s="165" t="s">
        <v>9111</v>
      </c>
      <c r="F733" s="163">
        <v>1</v>
      </c>
      <c r="G733" s="766"/>
      <c r="H733" s="766">
        <v>12678.407514000006</v>
      </c>
      <c r="I733" s="766">
        <v>12998.723209200001</v>
      </c>
      <c r="J733" s="882">
        <v>13335.920773000005</v>
      </c>
      <c r="K733" s="766">
        <v>13690.879821800005</v>
      </c>
      <c r="L733" s="18" t="s">
        <v>2981</v>
      </c>
      <c r="M733" s="418"/>
      <c r="N733" s="500"/>
      <c r="P733" s="509"/>
      <c r="T733" s="419"/>
      <c r="U733" s="416"/>
      <c r="V733" s="416"/>
      <c r="W733" s="416"/>
      <c r="X733" s="418"/>
    </row>
    <row r="734" spans="1:24">
      <c r="A734" s="764">
        <v>1491</v>
      </c>
      <c r="B734" s="765" t="s">
        <v>6527</v>
      </c>
      <c r="C734" s="764">
        <f t="shared" si="11"/>
        <v>1491</v>
      </c>
      <c r="D734" s="165" t="s">
        <v>2146</v>
      </c>
      <c r="E734" s="165" t="s">
        <v>9112</v>
      </c>
      <c r="F734" s="163">
        <v>1</v>
      </c>
      <c r="G734" s="766"/>
      <c r="H734" s="766">
        <v>15287.334514000002</v>
      </c>
      <c r="I734" s="766">
        <v>15687.796795800008</v>
      </c>
      <c r="J734" s="882">
        <v>16109.336039800008</v>
      </c>
      <c r="K734" s="766">
        <v>16553.068682200006</v>
      </c>
      <c r="L734" s="18" t="s">
        <v>2982</v>
      </c>
      <c r="M734" s="418"/>
      <c r="N734" s="500"/>
      <c r="P734" s="509"/>
      <c r="T734" s="419"/>
      <c r="U734" s="416"/>
      <c r="V734" s="416"/>
      <c r="W734" s="416"/>
      <c r="X734" s="418"/>
    </row>
    <row r="735" spans="1:24">
      <c r="A735" s="764">
        <v>1492</v>
      </c>
      <c r="B735" s="765" t="s">
        <v>6528</v>
      </c>
      <c r="C735" s="764">
        <f t="shared" si="11"/>
        <v>1492</v>
      </c>
      <c r="D735" s="165" t="s">
        <v>2146</v>
      </c>
      <c r="E735" s="165" t="s">
        <v>9113</v>
      </c>
      <c r="F735" s="163">
        <v>1</v>
      </c>
      <c r="G735" s="766"/>
      <c r="H735" s="766">
        <v>14243.763714000004</v>
      </c>
      <c r="I735" s="766">
        <v>14612.187660000005</v>
      </c>
      <c r="J735" s="882">
        <v>14999.996998200008</v>
      </c>
      <c r="K735" s="766">
        <v>15408.206670600006</v>
      </c>
      <c r="L735" s="18" t="s">
        <v>2983</v>
      </c>
      <c r="M735" s="418"/>
      <c r="N735" s="500"/>
      <c r="P735" s="509"/>
      <c r="T735" s="419"/>
      <c r="U735" s="416"/>
      <c r="V735" s="416"/>
      <c r="W735" s="416"/>
      <c r="X735" s="418"/>
    </row>
    <row r="736" spans="1:24">
      <c r="A736" s="764">
        <v>1493</v>
      </c>
      <c r="B736" s="765" t="s">
        <v>6529</v>
      </c>
      <c r="C736" s="764">
        <f t="shared" si="11"/>
        <v>1493</v>
      </c>
      <c r="D736" s="165" t="s">
        <v>2146</v>
      </c>
      <c r="E736" s="165" t="s">
        <v>9114</v>
      </c>
      <c r="F736" s="163">
        <v>1</v>
      </c>
      <c r="G736" s="766"/>
      <c r="H736" s="766">
        <v>0</v>
      </c>
      <c r="I736" s="766">
        <v>17363.705664800014</v>
      </c>
      <c r="J736" s="882">
        <v>17817.993704000004</v>
      </c>
      <c r="K736" s="766">
        <v>18296.200543000006</v>
      </c>
      <c r="L736" s="18" t="s">
        <v>4482</v>
      </c>
      <c r="M736" s="418"/>
      <c r="N736" s="500"/>
      <c r="P736" s="509"/>
      <c r="T736" s="419"/>
      <c r="U736" s="416"/>
      <c r="V736" s="416"/>
      <c r="W736" s="416"/>
      <c r="X736" s="418"/>
    </row>
    <row r="737" spans="1:24">
      <c r="A737" s="764">
        <v>1494</v>
      </c>
      <c r="B737" s="765" t="s">
        <v>6530</v>
      </c>
      <c r="C737" s="764">
        <f t="shared" si="11"/>
        <v>1494</v>
      </c>
      <c r="D737" s="165" t="s">
        <v>2146</v>
      </c>
      <c r="E737" s="165" t="s">
        <v>9115</v>
      </c>
      <c r="F737" s="163">
        <v>1</v>
      </c>
      <c r="G737" s="766"/>
      <c r="H737" s="766">
        <v>0</v>
      </c>
      <c r="I737" s="766">
        <v>0</v>
      </c>
      <c r="J737" s="882">
        <v>0</v>
      </c>
      <c r="K737" s="766">
        <v>22631.283842000001</v>
      </c>
      <c r="L737" s="18" t="s">
        <v>5344</v>
      </c>
      <c r="M737" s="418"/>
      <c r="N737" s="500"/>
      <c r="P737" s="509"/>
      <c r="T737" s="419"/>
      <c r="U737" s="416"/>
      <c r="V737" s="416"/>
      <c r="W737" s="416"/>
      <c r="X737" s="418"/>
    </row>
    <row r="738" spans="1:24">
      <c r="A738" s="764">
        <v>1495</v>
      </c>
      <c r="B738" s="765" t="s">
        <v>6531</v>
      </c>
      <c r="C738" s="764">
        <f t="shared" si="11"/>
        <v>1495</v>
      </c>
      <c r="D738" s="165" t="s">
        <v>2146</v>
      </c>
      <c r="E738" s="165" t="s">
        <v>9116</v>
      </c>
      <c r="F738" s="163">
        <v>1</v>
      </c>
      <c r="G738" s="766"/>
      <c r="H738" s="766">
        <v>0</v>
      </c>
      <c r="I738" s="766">
        <v>0</v>
      </c>
      <c r="J738" s="882">
        <v>0</v>
      </c>
      <c r="K738" s="766">
        <v>14243.763714000004</v>
      </c>
      <c r="L738" s="18" t="s">
        <v>5345</v>
      </c>
      <c r="M738" s="418"/>
      <c r="N738" s="500"/>
      <c r="P738" s="509"/>
      <c r="T738" s="419"/>
      <c r="U738" s="416"/>
      <c r="V738" s="416"/>
      <c r="W738" s="416"/>
      <c r="X738" s="418"/>
    </row>
    <row r="739" spans="1:24">
      <c r="A739" s="764">
        <v>1496</v>
      </c>
      <c r="B739" s="765" t="s">
        <v>6532</v>
      </c>
      <c r="C739" s="764">
        <f t="shared" si="11"/>
        <v>1496</v>
      </c>
      <c r="D739" s="165" t="s">
        <v>2146</v>
      </c>
      <c r="E739" s="165" t="s">
        <v>9117</v>
      </c>
      <c r="F739" s="163">
        <v>1</v>
      </c>
      <c r="G739" s="766"/>
      <c r="H739" s="766">
        <v>0</v>
      </c>
      <c r="I739" s="766">
        <v>0</v>
      </c>
      <c r="J739" s="882">
        <v>0</v>
      </c>
      <c r="K739" s="766">
        <v>13200.192913999999</v>
      </c>
      <c r="L739" s="18" t="s">
        <v>5346</v>
      </c>
      <c r="M739" s="418"/>
      <c r="N739" s="500"/>
      <c r="P739" s="509"/>
      <c r="T739" s="419"/>
      <c r="U739" s="416"/>
      <c r="V739" s="416"/>
      <c r="W739" s="416"/>
      <c r="X739" s="418"/>
    </row>
    <row r="740" spans="1:24">
      <c r="A740" s="764">
        <v>1497</v>
      </c>
      <c r="B740" s="765" t="s">
        <v>6534</v>
      </c>
      <c r="C740" s="764">
        <f t="shared" si="11"/>
        <v>1497</v>
      </c>
      <c r="D740" s="165" t="s">
        <v>2146</v>
      </c>
      <c r="E740" s="165" t="s">
        <v>9119</v>
      </c>
      <c r="F740" s="163">
        <v>2</v>
      </c>
      <c r="G740" s="766"/>
      <c r="H740" s="766">
        <v>0</v>
      </c>
      <c r="I740" s="766">
        <v>0</v>
      </c>
      <c r="J740" s="882">
        <v>23585.339573233403</v>
      </c>
      <c r="K740" s="766">
        <v>24460.874292317174</v>
      </c>
      <c r="L740" s="18" t="s">
        <v>4483</v>
      </c>
      <c r="M740" s="418"/>
      <c r="N740" s="500"/>
      <c r="P740" s="509"/>
      <c r="T740" s="419"/>
      <c r="U740" s="416"/>
      <c r="V740" s="416"/>
      <c r="W740" s="416"/>
      <c r="X740" s="418"/>
    </row>
    <row r="741" spans="1:24">
      <c r="A741" s="764">
        <v>1498</v>
      </c>
      <c r="B741" s="765" t="s">
        <v>6535</v>
      </c>
      <c r="C741" s="764">
        <f t="shared" si="11"/>
        <v>1498</v>
      </c>
      <c r="D741" s="165" t="s">
        <v>2146</v>
      </c>
      <c r="E741" s="165" t="s">
        <v>9120</v>
      </c>
      <c r="F741" s="163">
        <v>2</v>
      </c>
      <c r="G741" s="766"/>
      <c r="H741" s="766">
        <v>0</v>
      </c>
      <c r="I741" s="766">
        <v>0</v>
      </c>
      <c r="J741" s="882">
        <v>29504.846426115662</v>
      </c>
      <c r="K741" s="766">
        <v>30645.449950399121</v>
      </c>
      <c r="L741" s="18" t="s">
        <v>4484</v>
      </c>
      <c r="M741" s="418"/>
      <c r="N741" s="500"/>
      <c r="P741" s="509"/>
      <c r="T741" s="419"/>
      <c r="U741" s="416"/>
      <c r="V741" s="416"/>
      <c r="W741" s="416"/>
      <c r="X741" s="418"/>
    </row>
    <row r="742" spans="1:24">
      <c r="A742" s="764">
        <v>1499</v>
      </c>
      <c r="B742" s="765" t="s">
        <v>6536</v>
      </c>
      <c r="C742" s="764">
        <f t="shared" si="11"/>
        <v>1499</v>
      </c>
      <c r="D742" s="165" t="s">
        <v>2146</v>
      </c>
      <c r="E742" s="165" t="s">
        <v>9121</v>
      </c>
      <c r="F742" s="163">
        <v>2</v>
      </c>
      <c r="G742" s="766"/>
      <c r="H742" s="766">
        <v>0</v>
      </c>
      <c r="I742" s="766">
        <v>0</v>
      </c>
      <c r="J742" s="882">
        <v>23070.599846895821</v>
      </c>
      <c r="K742" s="766">
        <v>23923.121066556054</v>
      </c>
      <c r="L742" s="18" t="s">
        <v>4485</v>
      </c>
      <c r="M742" s="418"/>
      <c r="N742" s="500"/>
      <c r="P742" s="509"/>
      <c r="T742" s="419"/>
      <c r="U742" s="416"/>
      <c r="V742" s="416"/>
      <c r="W742" s="416"/>
      <c r="X742" s="418"/>
    </row>
    <row r="743" spans="1:24">
      <c r="A743" s="764">
        <v>1500</v>
      </c>
      <c r="B743" s="765" t="s">
        <v>6533</v>
      </c>
      <c r="C743" s="764">
        <f t="shared" si="11"/>
        <v>1500</v>
      </c>
      <c r="D743" s="165" t="s">
        <v>2146</v>
      </c>
      <c r="E743" s="165" t="s">
        <v>9118</v>
      </c>
      <c r="F743" s="163">
        <v>2</v>
      </c>
      <c r="G743" s="766"/>
      <c r="H743" s="766">
        <v>26773.609574674952</v>
      </c>
      <c r="I743" s="766">
        <v>27799.972725498639</v>
      </c>
      <c r="J743" s="882">
        <v>28880.342185751782</v>
      </c>
      <c r="K743" s="766">
        <v>30017.588561070708</v>
      </c>
      <c r="L743" s="18" t="s">
        <v>1094</v>
      </c>
      <c r="M743" s="418"/>
      <c r="N743" s="500"/>
      <c r="P743" s="509"/>
      <c r="T743" s="419"/>
      <c r="U743" s="416"/>
      <c r="V743" s="416"/>
      <c r="W743" s="416"/>
      <c r="X743" s="418"/>
    </row>
    <row r="744" spans="1:24">
      <c r="A744" s="764">
        <v>1501</v>
      </c>
      <c r="B744" s="765" t="s">
        <v>6537</v>
      </c>
      <c r="C744" s="764">
        <f t="shared" si="11"/>
        <v>1501</v>
      </c>
      <c r="D744" s="165" t="s">
        <v>2146</v>
      </c>
      <c r="E744" s="165" t="s">
        <v>9122</v>
      </c>
      <c r="F744" s="163">
        <v>2</v>
      </c>
      <c r="G744" s="766"/>
      <c r="H744" s="766">
        <v>0</v>
      </c>
      <c r="I744" s="766">
        <v>0</v>
      </c>
      <c r="J744" s="882">
        <v>28914.159710798165</v>
      </c>
      <c r="K744" s="766">
        <v>30019.586152453248</v>
      </c>
      <c r="L744" s="18" t="s">
        <v>5347</v>
      </c>
      <c r="M744" s="418"/>
      <c r="N744" s="500"/>
      <c r="P744" s="509"/>
      <c r="T744" s="419"/>
      <c r="U744" s="416"/>
      <c r="V744" s="416"/>
      <c r="W744" s="416"/>
      <c r="X744" s="418"/>
    </row>
    <row r="745" spans="1:24">
      <c r="A745" s="764">
        <v>1502</v>
      </c>
      <c r="B745" s="765" t="s">
        <v>6538</v>
      </c>
      <c r="C745" s="764">
        <f t="shared" si="11"/>
        <v>1502</v>
      </c>
      <c r="D745" s="165" t="s">
        <v>2146</v>
      </c>
      <c r="E745" s="165" t="s">
        <v>9123</v>
      </c>
      <c r="F745" s="163">
        <v>2</v>
      </c>
      <c r="G745" s="766"/>
      <c r="H745" s="766">
        <v>27312.67646742221</v>
      </c>
      <c r="I745" s="766">
        <v>28363.366784655558</v>
      </c>
      <c r="J745" s="882">
        <v>29469.377078304478</v>
      </c>
      <c r="K745" s="766">
        <v>30633.577954005308</v>
      </c>
      <c r="L745" s="18" t="s">
        <v>1095</v>
      </c>
      <c r="M745" s="418"/>
      <c r="N745" s="500"/>
      <c r="P745" s="509"/>
      <c r="T745" s="419"/>
      <c r="U745" s="416"/>
      <c r="V745" s="416"/>
      <c r="W745" s="416"/>
      <c r="X745" s="418"/>
    </row>
    <row r="746" spans="1:24">
      <c r="A746" s="764">
        <v>1503</v>
      </c>
      <c r="B746" s="765" t="s">
        <v>6539</v>
      </c>
      <c r="C746" s="764">
        <f t="shared" si="11"/>
        <v>1503</v>
      </c>
      <c r="D746" s="165" t="s">
        <v>2146</v>
      </c>
      <c r="E746" s="165" t="s">
        <v>9124</v>
      </c>
      <c r="F746" s="163">
        <v>2</v>
      </c>
      <c r="G746" s="766"/>
      <c r="H746" s="766">
        <v>28490.026336738589</v>
      </c>
      <c r="I746" s="766">
        <v>29616.763376168539</v>
      </c>
      <c r="J746" s="882">
        <v>30802.810047305255</v>
      </c>
      <c r="K746" s="766">
        <v>32051.280227449159</v>
      </c>
      <c r="L746" s="18" t="s">
        <v>1096</v>
      </c>
      <c r="M746" s="418"/>
      <c r="N746" s="500"/>
      <c r="P746" s="509"/>
      <c r="T746" s="419"/>
      <c r="U746" s="416"/>
      <c r="V746" s="416"/>
      <c r="W746" s="416"/>
      <c r="X746" s="418"/>
    </row>
    <row r="747" spans="1:24">
      <c r="A747" s="764">
        <v>1504</v>
      </c>
      <c r="B747" s="765" t="s">
        <v>6540</v>
      </c>
      <c r="C747" s="764">
        <f t="shared" si="11"/>
        <v>1504</v>
      </c>
      <c r="D747" s="165" t="s">
        <v>2146</v>
      </c>
      <c r="E747" s="165" t="s">
        <v>9125</v>
      </c>
      <c r="F747" s="163">
        <v>2</v>
      </c>
      <c r="G747" s="766"/>
      <c r="H747" s="766">
        <v>29709.618191769812</v>
      </c>
      <c r="I747" s="766">
        <v>30892.550985606085</v>
      </c>
      <c r="J747" s="882">
        <v>32137.712671118283</v>
      </c>
      <c r="K747" s="766">
        <v>33448.411742938115</v>
      </c>
      <c r="L747" s="18" t="s">
        <v>1097</v>
      </c>
      <c r="M747" s="418"/>
      <c r="N747" s="500"/>
      <c r="P747" s="509"/>
      <c r="T747" s="419"/>
      <c r="U747" s="416"/>
      <c r="V747" s="416"/>
      <c r="W747" s="416"/>
      <c r="X747" s="418"/>
    </row>
    <row r="748" spans="1:24">
      <c r="A748" s="764">
        <v>1505</v>
      </c>
      <c r="B748" s="765" t="s">
        <v>6541</v>
      </c>
      <c r="C748" s="764">
        <f t="shared" si="11"/>
        <v>1505</v>
      </c>
      <c r="D748" s="165" t="s">
        <v>2146</v>
      </c>
      <c r="E748" s="165" t="s">
        <v>9126</v>
      </c>
      <c r="F748" s="163">
        <v>2</v>
      </c>
      <c r="G748" s="766"/>
      <c r="H748" s="766">
        <v>29912.907828108091</v>
      </c>
      <c r="I748" s="766">
        <v>31105.18225384568</v>
      </c>
      <c r="J748" s="882">
        <v>32360.22076892019</v>
      </c>
      <c r="K748" s="766">
        <v>33681.283213630537</v>
      </c>
      <c r="L748" s="18" t="s">
        <v>1098</v>
      </c>
      <c r="M748" s="418"/>
      <c r="N748" s="500"/>
      <c r="P748" s="509"/>
      <c r="T748" s="419"/>
      <c r="U748" s="416"/>
      <c r="V748" s="416"/>
      <c r="W748" s="416"/>
      <c r="X748" s="418"/>
    </row>
    <row r="749" spans="1:24">
      <c r="A749" s="764">
        <v>1506</v>
      </c>
      <c r="B749" s="765" t="s">
        <v>6542</v>
      </c>
      <c r="C749" s="764">
        <f t="shared" si="11"/>
        <v>1506</v>
      </c>
      <c r="D749" s="165" t="s">
        <v>2146</v>
      </c>
      <c r="E749" s="165" t="s">
        <v>9127</v>
      </c>
      <c r="F749" s="163">
        <v>2</v>
      </c>
      <c r="G749" s="766"/>
      <c r="H749" s="766">
        <v>30590.442640570054</v>
      </c>
      <c r="I749" s="766">
        <v>31813.953147977656</v>
      </c>
      <c r="J749" s="882">
        <v>33101.833337705219</v>
      </c>
      <c r="K749" s="766">
        <v>34457.489013050086</v>
      </c>
      <c r="L749" s="18" t="s">
        <v>1099</v>
      </c>
      <c r="M749" s="418"/>
      <c r="N749" s="500"/>
      <c r="P749" s="509"/>
      <c r="T749" s="419"/>
      <c r="U749" s="416"/>
      <c r="V749" s="416"/>
      <c r="W749" s="416"/>
      <c r="X749" s="418"/>
    </row>
    <row r="750" spans="1:24">
      <c r="A750" s="764">
        <v>1507</v>
      </c>
      <c r="B750" s="765" t="s">
        <v>6543</v>
      </c>
      <c r="C750" s="764">
        <f t="shared" si="11"/>
        <v>1507</v>
      </c>
      <c r="D750" s="165" t="s">
        <v>2146</v>
      </c>
      <c r="E750" s="165" t="s">
        <v>9128</v>
      </c>
      <c r="F750" s="163">
        <v>2</v>
      </c>
      <c r="G750" s="766"/>
      <c r="H750" s="766">
        <v>30793.683622575521</v>
      </c>
      <c r="I750" s="766">
        <v>32026.535761884417</v>
      </c>
      <c r="J750" s="882">
        <v>33324.292781174307</v>
      </c>
      <c r="K750" s="766">
        <v>34690.311829409708</v>
      </c>
      <c r="L750" s="18" t="s">
        <v>1100</v>
      </c>
      <c r="M750" s="418"/>
      <c r="N750" s="500"/>
      <c r="P750" s="509"/>
      <c r="T750" s="419"/>
      <c r="U750" s="416"/>
      <c r="V750" s="416"/>
      <c r="W750" s="416"/>
      <c r="X750" s="418"/>
    </row>
    <row r="751" spans="1:24">
      <c r="A751" s="764">
        <v>1508</v>
      </c>
      <c r="B751" s="765" t="s">
        <v>6544</v>
      </c>
      <c r="C751" s="764">
        <f t="shared" si="11"/>
        <v>1508</v>
      </c>
      <c r="D751" s="165" t="s">
        <v>2146</v>
      </c>
      <c r="E751" s="165" t="s">
        <v>9129</v>
      </c>
      <c r="F751" s="163">
        <v>1</v>
      </c>
      <c r="G751" s="766"/>
      <c r="H751" s="766">
        <v>0</v>
      </c>
      <c r="I751" s="766">
        <v>15676.474403437531</v>
      </c>
      <c r="J751" s="882">
        <v>16078.836429163248</v>
      </c>
      <c r="K751" s="766">
        <v>16502.36190220957</v>
      </c>
      <c r="L751" s="18" t="s">
        <v>3810</v>
      </c>
      <c r="M751" s="418"/>
      <c r="N751" s="500"/>
      <c r="P751" s="509"/>
      <c r="T751" s="419"/>
      <c r="U751" s="416"/>
      <c r="V751" s="416"/>
      <c r="W751" s="416"/>
      <c r="X751" s="418"/>
    </row>
    <row r="752" spans="1:24">
      <c r="A752" s="764">
        <v>1509</v>
      </c>
      <c r="B752" s="765" t="s">
        <v>6545</v>
      </c>
      <c r="C752" s="764">
        <f t="shared" si="11"/>
        <v>1509</v>
      </c>
      <c r="D752" s="165" t="s">
        <v>2146</v>
      </c>
      <c r="E752" s="165" t="s">
        <v>9130</v>
      </c>
      <c r="F752" s="163">
        <v>1</v>
      </c>
      <c r="G752" s="766"/>
      <c r="H752" s="766">
        <v>0</v>
      </c>
      <c r="I752" s="766">
        <v>0</v>
      </c>
      <c r="J752" s="882">
        <v>14868.823174901463</v>
      </c>
      <c r="K752" s="766">
        <v>15252.492718806883</v>
      </c>
      <c r="L752" s="18" t="s">
        <v>4486</v>
      </c>
      <c r="M752" s="418"/>
      <c r="N752" s="500"/>
      <c r="P752" s="509"/>
      <c r="T752" s="419"/>
      <c r="U752" s="416"/>
      <c r="V752" s="416"/>
      <c r="W752" s="416"/>
      <c r="X752" s="418"/>
    </row>
    <row r="753" spans="1:24">
      <c r="A753" s="764">
        <v>1510</v>
      </c>
      <c r="B753" s="765" t="s">
        <v>6546</v>
      </c>
      <c r="C753" s="764">
        <f t="shared" si="11"/>
        <v>1510</v>
      </c>
      <c r="D753" s="165" t="s">
        <v>2146</v>
      </c>
      <c r="E753" s="165" t="s">
        <v>9131</v>
      </c>
      <c r="F753" s="163">
        <v>1</v>
      </c>
      <c r="G753" s="766"/>
      <c r="H753" s="766">
        <v>13642.427024238123</v>
      </c>
      <c r="I753" s="766">
        <v>14003.893844685299</v>
      </c>
      <c r="J753" s="882">
        <v>14384.419353298084</v>
      </c>
      <c r="K753" s="766">
        <v>14784.943519390778</v>
      </c>
      <c r="L753" s="18" t="s">
        <v>1101</v>
      </c>
      <c r="M753" s="418"/>
      <c r="N753" s="500"/>
      <c r="P753" s="509"/>
      <c r="T753" s="419"/>
      <c r="U753" s="416"/>
      <c r="V753" s="416"/>
      <c r="W753" s="416"/>
      <c r="X753" s="418"/>
    </row>
    <row r="754" spans="1:24">
      <c r="A754" s="764">
        <v>1511</v>
      </c>
      <c r="B754" s="765" t="s">
        <v>6547</v>
      </c>
      <c r="C754" s="764">
        <f t="shared" si="11"/>
        <v>1511</v>
      </c>
      <c r="D754" s="165" t="s">
        <v>2146</v>
      </c>
      <c r="E754" s="165" t="s">
        <v>9132</v>
      </c>
      <c r="F754" s="163">
        <v>1</v>
      </c>
      <c r="G754" s="766"/>
      <c r="H754" s="766">
        <v>0</v>
      </c>
      <c r="I754" s="766">
        <v>11284.049313285677</v>
      </c>
      <c r="J754" s="882">
        <v>11558.423114853591</v>
      </c>
      <c r="K754" s="766">
        <v>11847.220583485609</v>
      </c>
      <c r="L754" s="18" t="s">
        <v>3811</v>
      </c>
      <c r="M754" s="418"/>
      <c r="N754" s="500"/>
      <c r="P754" s="509"/>
      <c r="T754" s="419"/>
      <c r="U754" s="416"/>
      <c r="V754" s="416"/>
      <c r="W754" s="416"/>
      <c r="X754" s="418"/>
    </row>
    <row r="755" spans="1:24">
      <c r="A755" s="764">
        <v>1512</v>
      </c>
      <c r="B755" s="765" t="s">
        <v>6548</v>
      </c>
      <c r="C755" s="764">
        <f t="shared" si="11"/>
        <v>1512</v>
      </c>
      <c r="D755" s="165" t="s">
        <v>2146</v>
      </c>
      <c r="E755" s="165" t="s">
        <v>9133</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6549</v>
      </c>
      <c r="C756" s="764">
        <f t="shared" si="11"/>
        <v>1513</v>
      </c>
      <c r="D756" s="165" t="s">
        <v>2146</v>
      </c>
      <c r="E756" s="165" t="s">
        <v>9134</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6550</v>
      </c>
      <c r="C757" s="764">
        <f t="shared" si="11"/>
        <v>1514</v>
      </c>
      <c r="D757" s="165" t="s">
        <v>2146</v>
      </c>
      <c r="E757" s="165" t="s">
        <v>9135</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6551</v>
      </c>
      <c r="C758" s="764">
        <f t="shared" si="11"/>
        <v>1515</v>
      </c>
      <c r="D758" s="165" t="s">
        <v>2146</v>
      </c>
      <c r="E758" s="165" t="s">
        <v>9136</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6552</v>
      </c>
      <c r="C759" s="764">
        <f t="shared" si="11"/>
        <v>1516</v>
      </c>
      <c r="D759" s="165" t="s">
        <v>2146</v>
      </c>
      <c r="E759" s="165" t="s">
        <v>9137</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6553</v>
      </c>
      <c r="C760" s="764">
        <f t="shared" si="11"/>
        <v>1517</v>
      </c>
      <c r="D760" s="165" t="s">
        <v>2146</v>
      </c>
      <c r="E760" s="165" t="s">
        <v>9138</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6554</v>
      </c>
      <c r="C761" s="764">
        <f t="shared" si="11"/>
        <v>1518</v>
      </c>
      <c r="D761" s="165" t="s">
        <v>2146</v>
      </c>
      <c r="E761" s="165" t="s">
        <v>9139</v>
      </c>
      <c r="F761" s="163">
        <v>2</v>
      </c>
      <c r="G761" s="766"/>
      <c r="H761" s="766">
        <v>0</v>
      </c>
      <c r="I761" s="766">
        <v>15968.604648686834</v>
      </c>
      <c r="J761" s="882">
        <v>0</v>
      </c>
      <c r="K761" s="766">
        <v>0</v>
      </c>
      <c r="L761" s="18" t="s">
        <v>5348</v>
      </c>
      <c r="M761" s="418"/>
      <c r="N761" s="500"/>
      <c r="P761" s="509"/>
      <c r="T761" s="419"/>
      <c r="U761" s="416"/>
      <c r="V761" s="416"/>
      <c r="W761" s="416"/>
      <c r="X761" s="418"/>
    </row>
    <row r="762" spans="1:24">
      <c r="A762" s="764">
        <v>1519</v>
      </c>
      <c r="B762" s="765" t="s">
        <v>6555</v>
      </c>
      <c r="C762" s="764">
        <f t="shared" si="11"/>
        <v>1519</v>
      </c>
      <c r="D762" s="165" t="s">
        <v>2146</v>
      </c>
      <c r="E762" s="165" t="s">
        <v>9140</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6556</v>
      </c>
      <c r="C763" s="764">
        <f t="shared" si="11"/>
        <v>1520</v>
      </c>
      <c r="D763" s="165" t="s">
        <v>2146</v>
      </c>
      <c r="E763" s="165" t="s">
        <v>9141</v>
      </c>
      <c r="F763" s="163">
        <v>1</v>
      </c>
      <c r="G763" s="766"/>
      <c r="H763" s="766">
        <v>0</v>
      </c>
      <c r="I763" s="766">
        <v>0</v>
      </c>
      <c r="J763" s="882">
        <v>0</v>
      </c>
      <c r="K763" s="766">
        <v>11186.149631925351</v>
      </c>
      <c r="L763" s="18" t="s">
        <v>5349</v>
      </c>
      <c r="M763" s="418"/>
      <c r="N763" s="500"/>
      <c r="P763" s="509"/>
      <c r="T763" s="419"/>
      <c r="U763" s="416"/>
      <c r="V763" s="416"/>
      <c r="W763" s="416"/>
      <c r="X763" s="418"/>
    </row>
    <row r="764" spans="1:24">
      <c r="A764" s="764">
        <v>1521</v>
      </c>
      <c r="B764" s="765" t="s">
        <v>6557</v>
      </c>
      <c r="C764" s="764">
        <f t="shared" si="11"/>
        <v>1521</v>
      </c>
      <c r="D764" s="165" t="s">
        <v>2146</v>
      </c>
      <c r="E764" s="165" t="s">
        <v>9142</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6558</v>
      </c>
      <c r="C765" s="764">
        <f t="shared" si="11"/>
        <v>1522</v>
      </c>
      <c r="D765" s="165" t="s">
        <v>2146</v>
      </c>
      <c r="E765" s="165" t="s">
        <v>9143</v>
      </c>
      <c r="F765" s="163">
        <v>1</v>
      </c>
      <c r="G765" s="766"/>
      <c r="H765" s="766">
        <v>0</v>
      </c>
      <c r="I765" s="766">
        <v>0</v>
      </c>
      <c r="J765" s="882">
        <v>0</v>
      </c>
      <c r="K765" s="766">
        <v>12071.099641712832</v>
      </c>
      <c r="L765" s="18" t="s">
        <v>5350</v>
      </c>
      <c r="M765" s="418"/>
      <c r="N765" s="500"/>
      <c r="P765" s="509"/>
      <c r="T765" s="419"/>
      <c r="U765" s="416"/>
      <c r="V765" s="416"/>
      <c r="W765" s="416"/>
      <c r="X765" s="418"/>
    </row>
    <row r="766" spans="1:24">
      <c r="A766" s="764">
        <v>1523</v>
      </c>
      <c r="B766" s="765" t="s">
        <v>6560</v>
      </c>
      <c r="C766" s="764">
        <f t="shared" si="11"/>
        <v>1523</v>
      </c>
      <c r="D766" s="165" t="s">
        <v>2147</v>
      </c>
      <c r="E766" s="165" t="s">
        <v>9145</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6559</v>
      </c>
      <c r="C767" s="764">
        <f t="shared" si="11"/>
        <v>1524</v>
      </c>
      <c r="D767" s="165" t="s">
        <v>2147</v>
      </c>
      <c r="E767" s="165" t="s">
        <v>9144</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6561</v>
      </c>
      <c r="C768" s="764">
        <f t="shared" si="11"/>
        <v>1525</v>
      </c>
      <c r="D768" s="165" t="s">
        <v>2147</v>
      </c>
      <c r="E768" s="165" t="s">
        <v>9146</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6562</v>
      </c>
      <c r="C769" s="764">
        <f t="shared" si="11"/>
        <v>1526</v>
      </c>
      <c r="D769" s="165" t="s">
        <v>2147</v>
      </c>
      <c r="E769" s="165" t="s">
        <v>9147</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6565</v>
      </c>
      <c r="C770" s="764">
        <f t="shared" si="11"/>
        <v>1527</v>
      </c>
      <c r="D770" s="165" t="s">
        <v>2147</v>
      </c>
      <c r="E770" s="165" t="s">
        <v>9150</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6563</v>
      </c>
      <c r="C771" s="764">
        <f t="shared" si="11"/>
        <v>1528</v>
      </c>
      <c r="D771" s="165" t="s">
        <v>2147</v>
      </c>
      <c r="E771" s="165" t="s">
        <v>9148</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c r="A772" s="764">
        <v>1529</v>
      </c>
      <c r="B772" s="765" t="s">
        <v>6564</v>
      </c>
      <c r="C772" s="764">
        <f t="shared" si="11"/>
        <v>1529</v>
      </c>
      <c r="D772" s="165" t="s">
        <v>2147</v>
      </c>
      <c r="E772" s="165" t="s">
        <v>9149</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c r="A773" s="764">
        <v>1530</v>
      </c>
      <c r="B773" s="765" t="s">
        <v>6566</v>
      </c>
      <c r="C773" s="764">
        <f t="shared" si="11"/>
        <v>1530</v>
      </c>
      <c r="D773" s="165" t="s">
        <v>2147</v>
      </c>
      <c r="E773" s="165" t="s">
        <v>9151</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c r="A774" s="764">
        <v>1531</v>
      </c>
      <c r="B774" s="765" t="s">
        <v>6567</v>
      </c>
      <c r="C774" s="764">
        <f t="shared" si="11"/>
        <v>1531</v>
      </c>
      <c r="D774" s="165" t="s">
        <v>2147</v>
      </c>
      <c r="E774" s="165" t="s">
        <v>9152</v>
      </c>
      <c r="F774" s="163">
        <v>1</v>
      </c>
      <c r="G774" s="766"/>
      <c r="H774" s="766">
        <v>18850.673538743853</v>
      </c>
      <c r="I774" s="766">
        <v>19510.713302240802</v>
      </c>
      <c r="J774" s="882">
        <v>20205.502887194179</v>
      </c>
      <c r="K774" s="766">
        <v>20936.8694171528</v>
      </c>
      <c r="L774" s="18" t="s">
        <v>1116</v>
      </c>
      <c r="M774" s="418"/>
      <c r="N774" s="500"/>
      <c r="P774" s="499"/>
      <c r="T774" s="419"/>
      <c r="U774" s="416"/>
      <c r="V774" s="416"/>
      <c r="W774" s="416"/>
      <c r="X774" s="418"/>
    </row>
    <row r="775" spans="1:24">
      <c r="A775" s="764">
        <v>1532</v>
      </c>
      <c r="B775" s="765" t="s">
        <v>6568</v>
      </c>
      <c r="C775" s="764">
        <f t="shared" si="11"/>
        <v>1532</v>
      </c>
      <c r="D775" s="165" t="s">
        <v>2147</v>
      </c>
      <c r="E775" s="165" t="s">
        <v>9153</v>
      </c>
      <c r="F775" s="163">
        <v>1</v>
      </c>
      <c r="G775" s="766"/>
      <c r="H775" s="766">
        <v>16473.30917925826</v>
      </c>
      <c r="I775" s="766">
        <v>0</v>
      </c>
      <c r="J775" s="882">
        <v>0</v>
      </c>
      <c r="K775" s="766">
        <v>0</v>
      </c>
      <c r="L775" s="18" t="s">
        <v>1117</v>
      </c>
      <c r="M775" s="418"/>
      <c r="N775" s="500"/>
      <c r="P775" s="499"/>
      <c r="T775" s="419"/>
      <c r="U775" s="416"/>
      <c r="V775" s="416"/>
      <c r="W775" s="416"/>
      <c r="X775" s="418"/>
    </row>
    <row r="776" spans="1:24">
      <c r="A776" s="764">
        <v>1533</v>
      </c>
      <c r="B776" s="765" t="s">
        <v>6569</v>
      </c>
      <c r="C776" s="764">
        <f t="shared" si="11"/>
        <v>1533</v>
      </c>
      <c r="D776" s="165" t="s">
        <v>2147</v>
      </c>
      <c r="E776" s="165" t="s">
        <v>9154</v>
      </c>
      <c r="F776" s="163">
        <v>1</v>
      </c>
      <c r="G776" s="766"/>
      <c r="H776" s="766">
        <v>0</v>
      </c>
      <c r="I776" s="766">
        <v>20059.323944249914</v>
      </c>
      <c r="J776" s="882">
        <v>20748.625018463445</v>
      </c>
      <c r="K776" s="766">
        <v>21474.214670142497</v>
      </c>
      <c r="L776" s="18" t="s">
        <v>3814</v>
      </c>
      <c r="M776" s="418"/>
      <c r="N776" s="500"/>
      <c r="P776" s="499"/>
      <c r="T776" s="419"/>
      <c r="U776" s="416"/>
      <c r="V776" s="416"/>
      <c r="W776" s="416"/>
      <c r="X776" s="418"/>
    </row>
    <row r="777" spans="1:24">
      <c r="A777" s="764">
        <v>1534</v>
      </c>
      <c r="B777" s="765" t="s">
        <v>6570</v>
      </c>
      <c r="C777" s="764">
        <f t="shared" ref="C777:C840" si="12">A777</f>
        <v>1534</v>
      </c>
      <c r="D777" s="165" t="s">
        <v>2147</v>
      </c>
      <c r="E777" s="165" t="s">
        <v>9155</v>
      </c>
      <c r="F777" s="163">
        <v>1</v>
      </c>
      <c r="G777" s="766"/>
      <c r="H777" s="766">
        <v>0</v>
      </c>
      <c r="I777" s="766">
        <v>18393.156489726491</v>
      </c>
      <c r="J777" s="882">
        <v>19017.838430382984</v>
      </c>
      <c r="K777" s="766">
        <v>19675.398367916143</v>
      </c>
      <c r="L777" s="18" t="s">
        <v>3815</v>
      </c>
      <c r="M777" s="418"/>
      <c r="N777" s="500"/>
      <c r="P777" s="499"/>
      <c r="T777" s="419"/>
      <c r="U777" s="416"/>
      <c r="V777" s="416"/>
      <c r="W777" s="416"/>
      <c r="X777" s="418"/>
    </row>
    <row r="778" spans="1:24">
      <c r="A778" s="764">
        <v>1535</v>
      </c>
      <c r="B778" s="765" t="s">
        <v>6571</v>
      </c>
      <c r="C778" s="764">
        <f t="shared" si="12"/>
        <v>1535</v>
      </c>
      <c r="D778" s="165" t="s">
        <v>2147</v>
      </c>
      <c r="E778" s="165" t="s">
        <v>9156</v>
      </c>
      <c r="F778" s="163">
        <v>1</v>
      </c>
      <c r="G778" s="766"/>
      <c r="H778" s="766">
        <v>14301.483478921764</v>
      </c>
      <c r="I778" s="766">
        <v>0</v>
      </c>
      <c r="J778" s="882">
        <v>0</v>
      </c>
      <c r="K778" s="766">
        <v>0</v>
      </c>
      <c r="L778" s="18" t="s">
        <v>1118</v>
      </c>
      <c r="M778" s="418"/>
      <c r="N778" s="500"/>
      <c r="P778" s="499"/>
      <c r="T778" s="419"/>
      <c r="U778" s="416"/>
      <c r="V778" s="416"/>
      <c r="W778" s="416"/>
      <c r="X778" s="418"/>
    </row>
    <row r="779" spans="1:24">
      <c r="A779" s="764">
        <v>1536</v>
      </c>
      <c r="B779" s="765" t="s">
        <v>6573</v>
      </c>
      <c r="C779" s="764">
        <f t="shared" si="12"/>
        <v>1536</v>
      </c>
      <c r="D779" s="165" t="s">
        <v>2147</v>
      </c>
      <c r="E779" s="165" t="s">
        <v>9158</v>
      </c>
      <c r="F779" s="163">
        <v>1</v>
      </c>
      <c r="G779" s="766"/>
      <c r="H779" s="766">
        <v>0</v>
      </c>
      <c r="I779" s="766">
        <v>20537.402925867835</v>
      </c>
      <c r="J779" s="882">
        <v>21245.248463603217</v>
      </c>
      <c r="K779" s="766">
        <v>21990.346636250582</v>
      </c>
      <c r="L779" s="18" t="s">
        <v>4487</v>
      </c>
      <c r="M779" s="418"/>
      <c r="N779" s="500"/>
      <c r="P779" s="499"/>
      <c r="T779" s="419"/>
      <c r="U779" s="416"/>
      <c r="V779" s="416"/>
      <c r="W779" s="416"/>
      <c r="X779" s="418"/>
    </row>
    <row r="780" spans="1:24">
      <c r="A780" s="764">
        <v>1537</v>
      </c>
      <c r="B780" s="765" t="s">
        <v>6572</v>
      </c>
      <c r="C780" s="764">
        <f t="shared" si="12"/>
        <v>1537</v>
      </c>
      <c r="D780" s="165" t="s">
        <v>2147</v>
      </c>
      <c r="E780" s="165" t="s">
        <v>9157</v>
      </c>
      <c r="F780" s="163">
        <v>1</v>
      </c>
      <c r="G780" s="766"/>
      <c r="H780" s="766">
        <v>0</v>
      </c>
      <c r="I780" s="766">
        <v>20259.699255232365</v>
      </c>
      <c r="J780" s="882">
        <v>20956.7764531885</v>
      </c>
      <c r="K780" s="766">
        <v>21690.551498280831</v>
      </c>
      <c r="L780" s="18" t="s">
        <v>3816</v>
      </c>
      <c r="M780" s="418"/>
      <c r="N780" s="500"/>
      <c r="P780" s="499"/>
      <c r="T780" s="419"/>
      <c r="U780" s="416"/>
      <c r="V780" s="416"/>
      <c r="W780" s="416"/>
      <c r="X780" s="418"/>
    </row>
    <row r="781" spans="1:24">
      <c r="A781" s="764">
        <v>1538</v>
      </c>
      <c r="B781" s="765" t="s">
        <v>6574</v>
      </c>
      <c r="C781" s="764">
        <f t="shared" si="12"/>
        <v>1538</v>
      </c>
      <c r="D781" s="165" t="s">
        <v>2147</v>
      </c>
      <c r="E781" s="165" t="s">
        <v>9159</v>
      </c>
      <c r="F781" s="163">
        <v>1</v>
      </c>
      <c r="G781" s="766"/>
      <c r="H781" s="766">
        <v>0</v>
      </c>
      <c r="I781" s="766">
        <v>0</v>
      </c>
      <c r="J781" s="882">
        <v>0</v>
      </c>
      <c r="K781" s="766">
        <v>18548.665452148674</v>
      </c>
      <c r="L781" s="18" t="s">
        <v>5351</v>
      </c>
      <c r="M781" s="418"/>
      <c r="N781" s="500"/>
      <c r="P781" s="499"/>
      <c r="T781" s="419"/>
      <c r="U781" s="416"/>
      <c r="V781" s="416"/>
      <c r="W781" s="416"/>
      <c r="X781" s="418"/>
    </row>
    <row r="782" spans="1:24">
      <c r="A782" s="764">
        <v>1539</v>
      </c>
      <c r="B782" s="765" t="s">
        <v>6575</v>
      </c>
      <c r="C782" s="764">
        <f t="shared" si="12"/>
        <v>1539</v>
      </c>
      <c r="D782" s="165" t="s">
        <v>2147</v>
      </c>
      <c r="E782" s="165" t="s">
        <v>9160</v>
      </c>
      <c r="F782" s="163">
        <v>1</v>
      </c>
      <c r="G782" s="766"/>
      <c r="H782" s="766">
        <v>0</v>
      </c>
      <c r="I782" s="766">
        <v>0</v>
      </c>
      <c r="J782" s="882">
        <v>0</v>
      </c>
      <c r="K782" s="766">
        <v>17521.19552185923</v>
      </c>
      <c r="L782" s="18" t="s">
        <v>5352</v>
      </c>
      <c r="M782" s="418"/>
      <c r="N782" s="500"/>
      <c r="P782" s="499"/>
      <c r="T782" s="419"/>
      <c r="U782" s="416"/>
      <c r="V782" s="416"/>
      <c r="W782" s="416"/>
      <c r="X782" s="418"/>
    </row>
    <row r="783" spans="1:24">
      <c r="A783" s="764">
        <v>1540</v>
      </c>
      <c r="B783" s="765" t="s">
        <v>6576</v>
      </c>
      <c r="C783" s="764">
        <f t="shared" si="12"/>
        <v>1540</v>
      </c>
      <c r="D783" s="165" t="s">
        <v>2147</v>
      </c>
      <c r="E783" s="165" t="s">
        <v>9161</v>
      </c>
      <c r="F783" s="163">
        <v>1</v>
      </c>
      <c r="G783" s="766"/>
      <c r="H783" s="766">
        <v>21528.505690800012</v>
      </c>
      <c r="I783" s="766">
        <v>22106.741980400006</v>
      </c>
      <c r="J783" s="882">
        <v>22715.421872600007</v>
      </c>
      <c r="K783" s="766">
        <v>23356.137548600003</v>
      </c>
      <c r="L783" s="18" t="s">
        <v>1119</v>
      </c>
      <c r="M783" s="418"/>
      <c r="N783" s="500"/>
      <c r="P783" s="499"/>
      <c r="T783" s="419"/>
      <c r="U783" s="416"/>
      <c r="V783" s="416"/>
      <c r="W783" s="416"/>
      <c r="X783" s="418"/>
    </row>
    <row r="784" spans="1:24">
      <c r="A784" s="764">
        <v>1541</v>
      </c>
      <c r="B784" s="765" t="s">
        <v>6577</v>
      </c>
      <c r="C784" s="764">
        <f t="shared" si="12"/>
        <v>1541</v>
      </c>
      <c r="D784" s="165" t="s">
        <v>2147</v>
      </c>
      <c r="E784" s="165" t="s">
        <v>9162</v>
      </c>
      <c r="F784" s="163">
        <v>1</v>
      </c>
      <c r="G784" s="766"/>
      <c r="H784" s="766">
        <v>25554.583921000005</v>
      </c>
      <c r="I784" s="766">
        <v>26207.240956000001</v>
      </c>
      <c r="J784" s="882">
        <v>26894.239692400002</v>
      </c>
      <c r="K784" s="766">
        <v>27617.3919226</v>
      </c>
      <c r="L784" s="18" t="s">
        <v>1120</v>
      </c>
      <c r="M784" s="418"/>
      <c r="N784" s="500"/>
      <c r="P784" s="499"/>
      <c r="T784" s="419"/>
      <c r="U784" s="416"/>
      <c r="V784" s="416"/>
      <c r="W784" s="416"/>
      <c r="X784" s="418"/>
    </row>
    <row r="785" spans="1:24">
      <c r="A785" s="764">
        <v>1542</v>
      </c>
      <c r="B785" s="765" t="s">
        <v>6578</v>
      </c>
      <c r="C785" s="764">
        <f t="shared" si="12"/>
        <v>1542</v>
      </c>
      <c r="D785" s="165" t="s">
        <v>2147</v>
      </c>
      <c r="E785" s="165" t="s">
        <v>9163</v>
      </c>
      <c r="F785" s="163">
        <v>1</v>
      </c>
      <c r="G785" s="766"/>
      <c r="H785" s="766">
        <v>20179.727476400007</v>
      </c>
      <c r="I785" s="766">
        <v>20680.962589000006</v>
      </c>
      <c r="J785" s="882">
        <v>21208.578497000006</v>
      </c>
      <c r="K785" s="766">
        <v>21763.975221800007</v>
      </c>
      <c r="L785" s="18" t="s">
        <v>1121</v>
      </c>
      <c r="M785" s="418"/>
      <c r="N785" s="500"/>
      <c r="P785" s="499"/>
      <c r="T785" s="419"/>
      <c r="U785" s="416"/>
      <c r="V785" s="416"/>
      <c r="W785" s="416"/>
      <c r="X785" s="418"/>
    </row>
    <row r="786" spans="1:24">
      <c r="A786" s="764">
        <v>1543</v>
      </c>
      <c r="B786" s="765" t="s">
        <v>6579</v>
      </c>
      <c r="C786" s="764">
        <f t="shared" si="12"/>
        <v>1543</v>
      </c>
      <c r="D786" s="165" t="s">
        <v>2147</v>
      </c>
      <c r="E786" s="165" t="s">
        <v>9164</v>
      </c>
      <c r="F786" s="163">
        <v>1</v>
      </c>
      <c r="G786" s="766"/>
      <c r="H786" s="766">
        <v>19392.299402600009</v>
      </c>
      <c r="I786" s="766">
        <v>19906.326867600001</v>
      </c>
      <c r="J786" s="882">
        <v>20447.421413000004</v>
      </c>
      <c r="K786" s="766">
        <v>21017.010511600009</v>
      </c>
      <c r="L786" s="18" t="s">
        <v>1122</v>
      </c>
      <c r="M786" s="418"/>
      <c r="N786" s="500"/>
      <c r="P786" s="499"/>
      <c r="T786" s="419"/>
      <c r="U786" s="416"/>
      <c r="V786" s="416"/>
      <c r="W786" s="416"/>
      <c r="X786" s="418"/>
    </row>
    <row r="787" spans="1:24">
      <c r="A787" s="764">
        <v>1544</v>
      </c>
      <c r="B787" s="765" t="s">
        <v>6580</v>
      </c>
      <c r="C787" s="764">
        <f t="shared" si="12"/>
        <v>1544</v>
      </c>
      <c r="D787" s="165" t="s">
        <v>2147</v>
      </c>
      <c r="E787" s="165" t="s">
        <v>9165</v>
      </c>
      <c r="F787" s="163">
        <v>1</v>
      </c>
      <c r="G787" s="766"/>
      <c r="H787" s="766">
        <v>0</v>
      </c>
      <c r="I787" s="766">
        <v>0</v>
      </c>
      <c r="J787" s="882">
        <v>0</v>
      </c>
      <c r="K787" s="766">
        <v>22538.474388293667</v>
      </c>
      <c r="L787" s="18" t="s">
        <v>5353</v>
      </c>
      <c r="M787" s="418"/>
      <c r="N787" s="500"/>
      <c r="P787" s="499"/>
      <c r="T787" s="419"/>
      <c r="U787" s="416"/>
      <c r="V787" s="416"/>
      <c r="W787" s="416"/>
      <c r="X787" s="418"/>
    </row>
    <row r="788" spans="1:24">
      <c r="A788" s="764">
        <v>1545</v>
      </c>
      <c r="B788" s="765" t="s">
        <v>6581</v>
      </c>
      <c r="C788" s="764">
        <f t="shared" si="12"/>
        <v>1545</v>
      </c>
      <c r="D788" s="165" t="s">
        <v>2147</v>
      </c>
      <c r="E788" s="165" t="s">
        <v>9166</v>
      </c>
      <c r="F788" s="163">
        <v>1</v>
      </c>
      <c r="G788" s="766"/>
      <c r="H788" s="766">
        <v>0</v>
      </c>
      <c r="I788" s="766">
        <v>0</v>
      </c>
      <c r="J788" s="882">
        <v>0</v>
      </c>
      <c r="K788" s="766">
        <v>23626.670211384677</v>
      </c>
      <c r="L788" s="18" t="s">
        <v>5354</v>
      </c>
      <c r="M788" s="418"/>
      <c r="N788" s="500"/>
      <c r="P788" s="499"/>
      <c r="T788" s="419"/>
      <c r="U788" s="416"/>
      <c r="V788" s="416"/>
      <c r="W788" s="416"/>
      <c r="X788" s="418"/>
    </row>
    <row r="789" spans="1:24">
      <c r="A789" s="764">
        <v>1546</v>
      </c>
      <c r="B789" s="765" t="s">
        <v>6582</v>
      </c>
      <c r="C789" s="764">
        <f t="shared" si="12"/>
        <v>1546</v>
      </c>
      <c r="D789" s="165" t="s">
        <v>2147</v>
      </c>
      <c r="E789" s="165" t="s">
        <v>9167</v>
      </c>
      <c r="F789" s="163">
        <v>1</v>
      </c>
      <c r="G789" s="766"/>
      <c r="H789" s="766">
        <v>20775.074539815152</v>
      </c>
      <c r="I789" s="766">
        <v>0</v>
      </c>
      <c r="J789" s="882">
        <v>0</v>
      </c>
      <c r="K789" s="766">
        <v>0</v>
      </c>
      <c r="L789" s="18" t="s">
        <v>1123</v>
      </c>
      <c r="M789" s="418"/>
      <c r="N789" s="500"/>
      <c r="P789" s="499"/>
      <c r="T789" s="419"/>
      <c r="U789" s="416"/>
      <c r="V789" s="416"/>
      <c r="W789" s="416"/>
      <c r="X789" s="418"/>
    </row>
    <row r="790" spans="1:24">
      <c r="A790" s="764">
        <v>1547</v>
      </c>
      <c r="B790" s="765" t="s">
        <v>6583</v>
      </c>
      <c r="C790" s="764">
        <f t="shared" si="12"/>
        <v>1547</v>
      </c>
      <c r="D790" s="165" t="s">
        <v>2147</v>
      </c>
      <c r="E790" s="165" t="s">
        <v>9168</v>
      </c>
      <c r="F790" s="163">
        <v>1</v>
      </c>
      <c r="G790" s="766"/>
      <c r="H790" s="766">
        <v>23872.211833005211</v>
      </c>
      <c r="I790" s="766">
        <v>0</v>
      </c>
      <c r="J790" s="882">
        <v>0</v>
      </c>
      <c r="K790" s="766">
        <v>0</v>
      </c>
      <c r="L790" s="18" t="s">
        <v>1124</v>
      </c>
      <c r="M790" s="418"/>
      <c r="N790" s="500"/>
      <c r="P790" s="499"/>
      <c r="T790" s="419"/>
      <c r="U790" s="416"/>
      <c r="V790" s="416"/>
      <c r="W790" s="416"/>
      <c r="X790" s="418"/>
    </row>
    <row r="791" spans="1:24">
      <c r="A791" s="764">
        <v>1548</v>
      </c>
      <c r="B791" s="765" t="s">
        <v>6584</v>
      </c>
      <c r="C791" s="764">
        <f t="shared" si="12"/>
        <v>1548</v>
      </c>
      <c r="D791" s="165" t="s">
        <v>2147</v>
      </c>
      <c r="E791" s="165" t="s">
        <v>9169</v>
      </c>
      <c r="F791" s="163">
        <v>1</v>
      </c>
      <c r="G791" s="766"/>
      <c r="H791" s="766">
        <v>0</v>
      </c>
      <c r="I791" s="766">
        <v>21149.466050508177</v>
      </c>
      <c r="J791" s="882">
        <v>21897.785919101429</v>
      </c>
      <c r="K791" s="766">
        <v>22685.481337157322</v>
      </c>
      <c r="L791" s="18" t="s">
        <v>3817</v>
      </c>
      <c r="M791" s="418"/>
      <c r="N791" s="500"/>
      <c r="P791" s="499"/>
      <c r="T791" s="419"/>
      <c r="U791" s="416"/>
      <c r="V791" s="416"/>
      <c r="W791" s="416"/>
      <c r="X791" s="418"/>
    </row>
    <row r="792" spans="1:24">
      <c r="A792" s="764">
        <v>1549</v>
      </c>
      <c r="B792" s="765" t="s">
        <v>6585</v>
      </c>
      <c r="C792" s="764">
        <f t="shared" si="12"/>
        <v>1549</v>
      </c>
      <c r="D792" s="165" t="s">
        <v>2147</v>
      </c>
      <c r="E792" s="165" t="s">
        <v>9170</v>
      </c>
      <c r="F792" s="163">
        <v>1</v>
      </c>
      <c r="G792" s="766"/>
      <c r="H792" s="766">
        <v>0</v>
      </c>
      <c r="I792" s="766">
        <v>22451.136189081757</v>
      </c>
      <c r="J792" s="882">
        <v>23251.096122544037</v>
      </c>
      <c r="K792" s="766">
        <v>24093.15193031474</v>
      </c>
      <c r="L792" s="18" t="s">
        <v>3818</v>
      </c>
      <c r="M792" s="418"/>
      <c r="N792" s="500"/>
      <c r="P792" s="499"/>
      <c r="T792" s="419"/>
      <c r="U792" s="416"/>
      <c r="V792" s="416"/>
      <c r="W792" s="416"/>
      <c r="X792" s="418"/>
    </row>
    <row r="793" spans="1:24">
      <c r="A793" s="764">
        <v>1550</v>
      </c>
      <c r="B793" s="765" t="s">
        <v>6586</v>
      </c>
      <c r="C793" s="764">
        <f t="shared" si="12"/>
        <v>1550</v>
      </c>
      <c r="D793" s="165" t="s">
        <v>2147</v>
      </c>
      <c r="E793" s="165" t="s">
        <v>9171</v>
      </c>
      <c r="F793" s="163">
        <v>1</v>
      </c>
      <c r="G793" s="766"/>
      <c r="H793" s="766">
        <v>0</v>
      </c>
      <c r="I793" s="766">
        <v>23415.766738203241</v>
      </c>
      <c r="J793" s="882">
        <v>24253.995648309548</v>
      </c>
      <c r="K793" s="766">
        <v>25136.349149558409</v>
      </c>
      <c r="L793" s="18" t="s">
        <v>3819</v>
      </c>
      <c r="M793" s="418"/>
      <c r="N793" s="500"/>
      <c r="P793" s="499"/>
      <c r="T793" s="419"/>
      <c r="U793" s="416"/>
      <c r="V793" s="416"/>
      <c r="W793" s="416"/>
      <c r="X793" s="418"/>
    </row>
    <row r="794" spans="1:24">
      <c r="A794" s="764">
        <v>1551</v>
      </c>
      <c r="B794" s="765" t="s">
        <v>6587</v>
      </c>
      <c r="C794" s="764">
        <f t="shared" si="12"/>
        <v>1551</v>
      </c>
      <c r="D794" s="165" t="s">
        <v>2147</v>
      </c>
      <c r="E794" s="165" t="s">
        <v>9172</v>
      </c>
      <c r="F794" s="163">
        <v>1</v>
      </c>
      <c r="G794" s="766"/>
      <c r="H794" s="766">
        <v>0</v>
      </c>
      <c r="I794" s="766">
        <v>0</v>
      </c>
      <c r="J794" s="882">
        <v>22371.059646279671</v>
      </c>
      <c r="K794" s="766">
        <v>0</v>
      </c>
      <c r="L794" s="18" t="s">
        <v>4488</v>
      </c>
      <c r="M794" s="418"/>
      <c r="N794" s="500"/>
      <c r="P794" s="499"/>
      <c r="T794" s="419"/>
      <c r="U794" s="416"/>
      <c r="V794" s="416"/>
      <c r="W794" s="416"/>
      <c r="X794" s="418"/>
    </row>
    <row r="795" spans="1:24">
      <c r="A795" s="764">
        <v>1552</v>
      </c>
      <c r="B795" s="765" t="s">
        <v>6588</v>
      </c>
      <c r="C795" s="764">
        <f t="shared" si="12"/>
        <v>1552</v>
      </c>
      <c r="D795" s="165" t="s">
        <v>2147</v>
      </c>
      <c r="E795" s="165" t="s">
        <v>9173</v>
      </c>
      <c r="F795" s="163">
        <v>1</v>
      </c>
      <c r="G795" s="766"/>
      <c r="H795" s="766">
        <v>0</v>
      </c>
      <c r="I795" s="766">
        <v>25391.516055680993</v>
      </c>
      <c r="J795" s="882">
        <v>26308.127207106369</v>
      </c>
      <c r="K795" s="766">
        <v>27272.966490543364</v>
      </c>
      <c r="L795" s="18" t="s">
        <v>3820</v>
      </c>
      <c r="M795" s="418"/>
      <c r="N795" s="500"/>
      <c r="P795" s="499"/>
      <c r="T795" s="419"/>
      <c r="U795" s="416"/>
      <c r="V795" s="416"/>
      <c r="W795" s="416"/>
      <c r="X795" s="418"/>
    </row>
    <row r="796" spans="1:24">
      <c r="A796" s="764">
        <v>1553</v>
      </c>
      <c r="B796" s="765" t="s">
        <v>6589</v>
      </c>
      <c r="C796" s="764">
        <f t="shared" si="12"/>
        <v>1553</v>
      </c>
      <c r="D796" s="165" t="s">
        <v>2147</v>
      </c>
      <c r="E796" s="165" t="s">
        <v>9174</v>
      </c>
      <c r="F796" s="163">
        <v>1</v>
      </c>
      <c r="G796" s="766"/>
      <c r="H796" s="766">
        <v>0</v>
      </c>
      <c r="I796" s="766">
        <v>26001.673933137361</v>
      </c>
      <c r="J796" s="882">
        <v>26942.491364970094</v>
      </c>
      <c r="K796" s="766">
        <v>27932.827930436175</v>
      </c>
      <c r="L796" s="18" t="s">
        <v>3821</v>
      </c>
      <c r="M796" s="418"/>
      <c r="N796" s="500"/>
      <c r="P796" s="499"/>
      <c r="T796" s="419"/>
      <c r="U796" s="416"/>
      <c r="V796" s="416"/>
      <c r="W796" s="416"/>
      <c r="X796" s="418"/>
    </row>
    <row r="797" spans="1:24">
      <c r="A797" s="764">
        <v>1554</v>
      </c>
      <c r="B797" s="765" t="s">
        <v>6590</v>
      </c>
      <c r="C797" s="764">
        <f t="shared" si="12"/>
        <v>1554</v>
      </c>
      <c r="D797" s="165" t="s">
        <v>2147</v>
      </c>
      <c r="E797" s="165" t="s">
        <v>9175</v>
      </c>
      <c r="F797" s="163">
        <v>1</v>
      </c>
      <c r="G797" s="766"/>
      <c r="H797" s="766">
        <v>0</v>
      </c>
      <c r="I797" s="766">
        <v>27058.672422671705</v>
      </c>
      <c r="J797" s="882">
        <v>0</v>
      </c>
      <c r="K797" s="766">
        <v>0</v>
      </c>
      <c r="L797" s="18" t="s">
        <v>5355</v>
      </c>
      <c r="M797" s="418"/>
      <c r="P797" s="499"/>
      <c r="T797" s="419"/>
      <c r="U797" s="416"/>
      <c r="V797" s="416"/>
      <c r="W797" s="416"/>
      <c r="X797" s="418"/>
    </row>
    <row r="798" spans="1:24">
      <c r="A798" s="764">
        <v>1555</v>
      </c>
      <c r="B798" s="765" t="s">
        <v>6591</v>
      </c>
      <c r="C798" s="764">
        <f t="shared" si="12"/>
        <v>1555</v>
      </c>
      <c r="D798" s="165" t="s">
        <v>2147</v>
      </c>
      <c r="E798" s="165" t="s">
        <v>9176</v>
      </c>
      <c r="F798" s="163">
        <v>1</v>
      </c>
      <c r="G798" s="766"/>
      <c r="H798" s="766">
        <v>0</v>
      </c>
      <c r="I798" s="766">
        <v>0</v>
      </c>
      <c r="J798" s="882">
        <v>28492.858712591646</v>
      </c>
      <c r="K798" s="766">
        <v>29518.467286651303</v>
      </c>
      <c r="L798" s="18" t="s">
        <v>4489</v>
      </c>
      <c r="M798" s="418"/>
      <c r="P798" s="499"/>
      <c r="T798" s="419"/>
      <c r="U798" s="416"/>
      <c r="V798" s="416"/>
      <c r="W798" s="416"/>
      <c r="X798" s="418"/>
    </row>
    <row r="799" spans="1:24">
      <c r="A799" s="764">
        <v>1556</v>
      </c>
      <c r="B799" s="765" t="s">
        <v>6592</v>
      </c>
      <c r="C799" s="764">
        <f t="shared" si="12"/>
        <v>1556</v>
      </c>
      <c r="D799" s="165" t="s">
        <v>2147</v>
      </c>
      <c r="E799" s="165" t="s">
        <v>9177</v>
      </c>
      <c r="F799" s="163">
        <v>1</v>
      </c>
      <c r="G799" s="766"/>
      <c r="H799" s="766">
        <v>0</v>
      </c>
      <c r="I799" s="766">
        <v>0</v>
      </c>
      <c r="J799" s="882">
        <v>25401.26647673309</v>
      </c>
      <c r="K799" s="766">
        <v>26305.889755956723</v>
      </c>
      <c r="L799" s="18" t="s">
        <v>5356</v>
      </c>
      <c r="M799" s="418"/>
      <c r="P799" s="499"/>
      <c r="T799" s="419"/>
      <c r="U799" s="416"/>
      <c r="V799" s="416"/>
      <c r="W799" s="416"/>
      <c r="X799" s="418"/>
    </row>
    <row r="800" spans="1:24">
      <c r="A800" s="764">
        <v>1557</v>
      </c>
      <c r="B800" s="765" t="s">
        <v>6593</v>
      </c>
      <c r="C800" s="764">
        <f t="shared" si="12"/>
        <v>1557</v>
      </c>
      <c r="D800" s="165" t="s">
        <v>2147</v>
      </c>
      <c r="E800" s="165" t="s">
        <v>9178</v>
      </c>
      <c r="F800" s="163">
        <v>1</v>
      </c>
      <c r="G800" s="766"/>
      <c r="H800" s="766">
        <v>17658.11929530992</v>
      </c>
      <c r="I800" s="766">
        <v>0</v>
      </c>
      <c r="J800" s="882">
        <v>0</v>
      </c>
      <c r="K800" s="766">
        <v>0</v>
      </c>
      <c r="L800" s="18" t="s">
        <v>1125</v>
      </c>
      <c r="M800" s="418"/>
      <c r="P800" s="499"/>
      <c r="T800" s="419"/>
      <c r="U800" s="416"/>
      <c r="V800" s="416"/>
      <c r="W800" s="416"/>
      <c r="X800" s="418"/>
    </row>
    <row r="801" spans="1:24">
      <c r="A801" s="764">
        <v>1558</v>
      </c>
      <c r="B801" s="765" t="s">
        <v>6594</v>
      </c>
      <c r="C801" s="764">
        <f t="shared" si="12"/>
        <v>1558</v>
      </c>
      <c r="D801" s="165" t="s">
        <v>2147</v>
      </c>
      <c r="E801" s="165" t="s">
        <v>9179</v>
      </c>
      <c r="F801" s="163">
        <v>1</v>
      </c>
      <c r="G801" s="766"/>
      <c r="H801" s="766">
        <v>17282.031475216805</v>
      </c>
      <c r="I801" s="766">
        <v>17884.329838952701</v>
      </c>
      <c r="J801" s="882">
        <v>18518.349956822432</v>
      </c>
      <c r="K801" s="766">
        <v>19185.705580853166</v>
      </c>
      <c r="L801" s="18" t="s">
        <v>1126</v>
      </c>
      <c r="M801" s="418"/>
      <c r="P801" s="499"/>
      <c r="T801" s="419"/>
      <c r="U801" s="416"/>
      <c r="V801" s="416"/>
      <c r="W801" s="416"/>
      <c r="X801" s="418"/>
    </row>
    <row r="802" spans="1:24">
      <c r="A802" s="764">
        <v>1559</v>
      </c>
      <c r="B802" s="765" t="s">
        <v>6595</v>
      </c>
      <c r="C802" s="764">
        <f t="shared" si="12"/>
        <v>1559</v>
      </c>
      <c r="D802" s="165" t="s">
        <v>2147</v>
      </c>
      <c r="E802" s="165" t="s">
        <v>9180</v>
      </c>
      <c r="F802" s="163">
        <v>1</v>
      </c>
      <c r="G802" s="766"/>
      <c r="H802" s="766">
        <v>21045.925478541569</v>
      </c>
      <c r="I802" s="766">
        <v>0</v>
      </c>
      <c r="J802" s="882">
        <v>0</v>
      </c>
      <c r="K802" s="766">
        <v>0</v>
      </c>
      <c r="L802" s="18" t="s">
        <v>1127</v>
      </c>
      <c r="M802" s="418"/>
      <c r="P802" s="499"/>
      <c r="T802" s="419"/>
      <c r="U802" s="416"/>
      <c r="V802" s="416"/>
      <c r="W802" s="416"/>
      <c r="X802" s="418"/>
    </row>
    <row r="803" spans="1:24">
      <c r="A803" s="764">
        <v>1560</v>
      </c>
      <c r="B803" s="765" t="s">
        <v>6596</v>
      </c>
      <c r="C803" s="764">
        <f t="shared" si="12"/>
        <v>1560</v>
      </c>
      <c r="D803" s="165" t="s">
        <v>2147</v>
      </c>
      <c r="E803" s="165" t="s">
        <v>9181</v>
      </c>
      <c r="F803" s="163">
        <v>1</v>
      </c>
      <c r="G803" s="766"/>
      <c r="H803" s="766">
        <v>32524.142446197548</v>
      </c>
      <c r="I803" s="766">
        <v>33825.185739448709</v>
      </c>
      <c r="J803" s="882">
        <v>35194.746287540438</v>
      </c>
      <c r="K803" s="766">
        <v>36636.380711334677</v>
      </c>
      <c r="L803" s="18" t="s">
        <v>1128</v>
      </c>
      <c r="M803" s="418"/>
      <c r="P803" s="499"/>
      <c r="T803" s="419"/>
      <c r="U803" s="416"/>
      <c r="V803" s="416"/>
      <c r="W803" s="416"/>
      <c r="X803" s="418"/>
    </row>
    <row r="804" spans="1:24">
      <c r="A804" s="764">
        <v>1561</v>
      </c>
      <c r="B804" s="765" t="s">
        <v>6597</v>
      </c>
      <c r="C804" s="764">
        <f t="shared" si="12"/>
        <v>1561</v>
      </c>
      <c r="D804" s="165" t="s">
        <v>2147</v>
      </c>
      <c r="E804" s="165" t="s">
        <v>9182</v>
      </c>
      <c r="F804" s="163">
        <v>1</v>
      </c>
      <c r="G804" s="766"/>
      <c r="H804" s="766">
        <v>32738.786887162849</v>
      </c>
      <c r="I804" s="766">
        <v>34049.087855304671</v>
      </c>
      <c r="J804" s="882">
        <v>35428.376807518813</v>
      </c>
      <c r="K804" s="766">
        <v>36880.262667915158</v>
      </c>
      <c r="L804" s="18" t="s">
        <v>1129</v>
      </c>
      <c r="M804" s="418"/>
      <c r="P804" s="499"/>
      <c r="T804" s="419"/>
      <c r="U804" s="416"/>
      <c r="V804" s="416"/>
      <c r="W804" s="416"/>
      <c r="X804" s="418"/>
    </row>
    <row r="805" spans="1:24">
      <c r="A805" s="764">
        <v>1562</v>
      </c>
      <c r="B805" s="765" t="s">
        <v>6598</v>
      </c>
      <c r="C805" s="764">
        <f t="shared" si="12"/>
        <v>1562</v>
      </c>
      <c r="D805" s="165" t="s">
        <v>2147</v>
      </c>
      <c r="E805" s="165" t="s">
        <v>9183</v>
      </c>
      <c r="F805" s="163">
        <v>1</v>
      </c>
      <c r="G805" s="766"/>
      <c r="H805" s="766">
        <v>0</v>
      </c>
      <c r="I805" s="766">
        <v>0</v>
      </c>
      <c r="J805" s="882">
        <v>22094.415518753587</v>
      </c>
      <c r="K805" s="766">
        <v>22921.507700200738</v>
      </c>
      <c r="L805" s="18" t="s">
        <v>4490</v>
      </c>
      <c r="M805" s="418"/>
      <c r="P805" s="499"/>
      <c r="T805" s="419"/>
      <c r="U805" s="416"/>
      <c r="V805" s="416"/>
      <c r="W805" s="416"/>
      <c r="X805" s="418"/>
    </row>
    <row r="806" spans="1:24">
      <c r="A806" s="764">
        <v>1563</v>
      </c>
      <c r="B806" s="765" t="s">
        <v>6599</v>
      </c>
      <c r="C806" s="764">
        <f t="shared" si="12"/>
        <v>1563</v>
      </c>
      <c r="D806" s="165" t="s">
        <v>2147</v>
      </c>
      <c r="E806" s="165" t="s">
        <v>9184</v>
      </c>
      <c r="F806" s="163">
        <v>1</v>
      </c>
      <c r="G806" s="766"/>
      <c r="H806" s="766">
        <v>0</v>
      </c>
      <c r="I806" s="766">
        <v>0</v>
      </c>
      <c r="J806" s="882">
        <v>0</v>
      </c>
      <c r="K806" s="766">
        <v>48614.133689996059</v>
      </c>
      <c r="L806" s="18" t="s">
        <v>5357</v>
      </c>
      <c r="M806" s="418"/>
      <c r="P806" s="499"/>
      <c r="T806" s="419"/>
      <c r="U806" s="416"/>
      <c r="V806" s="416"/>
      <c r="W806" s="416"/>
      <c r="X806" s="418"/>
    </row>
    <row r="807" spans="1:24">
      <c r="A807" s="764">
        <v>1564</v>
      </c>
      <c r="B807" s="765" t="s">
        <v>6600</v>
      </c>
      <c r="C807" s="764">
        <f t="shared" si="12"/>
        <v>1564</v>
      </c>
      <c r="D807" s="165" t="s">
        <v>2147</v>
      </c>
      <c r="E807" s="165" t="s">
        <v>9185</v>
      </c>
      <c r="F807" s="163">
        <v>1</v>
      </c>
      <c r="G807" s="766"/>
      <c r="H807" s="766">
        <v>37698.164447071795</v>
      </c>
      <c r="I807" s="766">
        <v>39238.181280297416</v>
      </c>
      <c r="J807" s="882">
        <v>40859.26814787637</v>
      </c>
      <c r="K807" s="766">
        <v>42565.661612894226</v>
      </c>
      <c r="L807" s="18" t="s">
        <v>1130</v>
      </c>
      <c r="M807" s="418"/>
      <c r="P807" s="444"/>
      <c r="T807" s="419"/>
      <c r="U807" s="416"/>
      <c r="V807" s="416"/>
      <c r="W807" s="416"/>
      <c r="X807" s="418"/>
    </row>
    <row r="808" spans="1:24">
      <c r="A808" s="764">
        <v>1565</v>
      </c>
      <c r="B808" s="765" t="s">
        <v>6601</v>
      </c>
      <c r="C808" s="764">
        <f t="shared" si="12"/>
        <v>1565</v>
      </c>
      <c r="D808" s="165" t="s">
        <v>2147</v>
      </c>
      <c r="E808" s="165" t="s">
        <v>9186</v>
      </c>
      <c r="F808" s="163">
        <v>1</v>
      </c>
      <c r="G808" s="766"/>
      <c r="H808" s="766">
        <v>0</v>
      </c>
      <c r="I808" s="766">
        <v>0</v>
      </c>
      <c r="J808" s="882">
        <v>0</v>
      </c>
      <c r="K808" s="766">
        <v>50469.878164064197</v>
      </c>
      <c r="L808" s="18" t="s">
        <v>5358</v>
      </c>
      <c r="M808" s="418"/>
      <c r="P808" s="444"/>
      <c r="T808" s="419"/>
      <c r="U808" s="416"/>
      <c r="V808" s="416"/>
      <c r="W808" s="416"/>
      <c r="X808" s="418"/>
    </row>
    <row r="809" spans="1:24">
      <c r="A809" s="764">
        <v>1566</v>
      </c>
      <c r="B809" s="765" t="s">
        <v>6602</v>
      </c>
      <c r="C809" s="764">
        <f t="shared" si="12"/>
        <v>1566</v>
      </c>
      <c r="D809" s="165" t="s">
        <v>2147</v>
      </c>
      <c r="E809" s="165" t="s">
        <v>9187</v>
      </c>
      <c r="F809" s="163">
        <v>1</v>
      </c>
      <c r="G809" s="766"/>
      <c r="H809" s="766">
        <v>0</v>
      </c>
      <c r="I809" s="766">
        <v>0</v>
      </c>
      <c r="J809" s="882">
        <v>0</v>
      </c>
      <c r="K809" s="766">
        <v>42751.399555360418</v>
      </c>
      <c r="L809" s="18" t="s">
        <v>5359</v>
      </c>
      <c r="M809" s="418"/>
      <c r="P809" s="444"/>
      <c r="T809" s="419"/>
      <c r="U809" s="416"/>
      <c r="V809" s="416"/>
      <c r="W809" s="416"/>
      <c r="X809" s="418"/>
    </row>
    <row r="810" spans="1:24">
      <c r="A810" s="764">
        <v>1567</v>
      </c>
      <c r="B810" s="765" t="s">
        <v>6603</v>
      </c>
      <c r="C810" s="764">
        <f t="shared" si="12"/>
        <v>1567</v>
      </c>
      <c r="D810" s="165" t="s">
        <v>2147</v>
      </c>
      <c r="E810" s="165" t="s">
        <v>9188</v>
      </c>
      <c r="F810" s="163">
        <v>1</v>
      </c>
      <c r="G810" s="766"/>
      <c r="H810" s="766">
        <v>36023.270816119984</v>
      </c>
      <c r="I810" s="766">
        <v>37419.285225799991</v>
      </c>
      <c r="J810" s="882">
        <v>38888.763011999989</v>
      </c>
      <c r="K810" s="766">
        <v>40435.572881439984</v>
      </c>
      <c r="L810" s="18" t="s">
        <v>1131</v>
      </c>
      <c r="M810" s="418"/>
      <c r="P810" s="444"/>
      <c r="T810" s="419"/>
      <c r="U810" s="416"/>
      <c r="V810" s="416"/>
      <c r="W810" s="416"/>
      <c r="X810" s="418"/>
    </row>
    <row r="811" spans="1:24">
      <c r="A811" s="764">
        <v>1568</v>
      </c>
      <c r="B811" s="765" t="s">
        <v>6604</v>
      </c>
      <c r="C811" s="764">
        <f t="shared" si="12"/>
        <v>1568</v>
      </c>
      <c r="D811" s="165" t="s">
        <v>2147</v>
      </c>
      <c r="E811" s="165" t="s">
        <v>9189</v>
      </c>
      <c r="F811" s="163">
        <v>1</v>
      </c>
      <c r="G811" s="766"/>
      <c r="H811" s="766">
        <v>33594.733859399988</v>
      </c>
      <c r="I811" s="766">
        <v>34889.278819999992</v>
      </c>
      <c r="J811" s="882">
        <v>36251.946659799993</v>
      </c>
      <c r="K811" s="766">
        <v>37686.353778559991</v>
      </c>
      <c r="L811" s="18" t="s">
        <v>1132</v>
      </c>
      <c r="M811" s="418"/>
      <c r="P811" s="444"/>
      <c r="T811" s="419"/>
      <c r="U811" s="416"/>
      <c r="V811" s="416"/>
      <c r="W811" s="416"/>
      <c r="X811" s="418"/>
    </row>
    <row r="812" spans="1:24">
      <c r="A812" s="764">
        <v>1569</v>
      </c>
      <c r="B812" s="765" t="s">
        <v>6605</v>
      </c>
      <c r="C812" s="764">
        <f t="shared" si="12"/>
        <v>1569</v>
      </c>
      <c r="D812" s="165" t="s">
        <v>2147</v>
      </c>
      <c r="E812" s="165" t="s">
        <v>9190</v>
      </c>
      <c r="F812" s="163">
        <v>1</v>
      </c>
      <c r="G812" s="766"/>
      <c r="H812" s="766">
        <v>0</v>
      </c>
      <c r="I812" s="766">
        <v>0</v>
      </c>
      <c r="J812" s="882">
        <v>0</v>
      </c>
      <c r="K812" s="766">
        <v>35761.941727599988</v>
      </c>
      <c r="L812" s="18" t="s">
        <v>5360</v>
      </c>
      <c r="M812" s="418"/>
      <c r="P812" s="444"/>
      <c r="T812" s="419"/>
      <c r="U812" s="416"/>
      <c r="V812" s="416"/>
      <c r="W812" s="416"/>
      <c r="X812" s="418"/>
    </row>
    <row r="813" spans="1:24">
      <c r="A813" s="764">
        <v>1570</v>
      </c>
      <c r="B813" s="765" t="s">
        <v>6606</v>
      </c>
      <c r="C813" s="764">
        <f t="shared" si="12"/>
        <v>1570</v>
      </c>
      <c r="D813" s="165" t="s">
        <v>2147</v>
      </c>
      <c r="E813" s="165" t="s">
        <v>9191</v>
      </c>
      <c r="F813" s="163">
        <v>2</v>
      </c>
      <c r="G813" s="766"/>
      <c r="H813" s="766">
        <v>28565.299864735523</v>
      </c>
      <c r="I813" s="766">
        <v>29589.324372755407</v>
      </c>
      <c r="J813" s="882">
        <v>30667.263968041618</v>
      </c>
      <c r="K813" s="766">
        <v>31801.925313407341</v>
      </c>
      <c r="L813" s="18" t="s">
        <v>1133</v>
      </c>
      <c r="M813" s="418"/>
      <c r="P813" s="444"/>
      <c r="T813" s="419"/>
      <c r="U813" s="416"/>
      <c r="V813" s="416"/>
      <c r="W813" s="416"/>
      <c r="X813" s="418"/>
    </row>
    <row r="814" spans="1:24">
      <c r="A814" s="764">
        <v>1571</v>
      </c>
      <c r="B814" s="765" t="s">
        <v>6607</v>
      </c>
      <c r="C814" s="764">
        <f t="shared" si="12"/>
        <v>1571</v>
      </c>
      <c r="D814" s="165" t="s">
        <v>2147</v>
      </c>
      <c r="E814" s="165" t="s">
        <v>9192</v>
      </c>
      <c r="F814" s="163">
        <v>1</v>
      </c>
      <c r="G814" s="766"/>
      <c r="H814" s="766">
        <v>25934.776837240002</v>
      </c>
      <c r="I814" s="766">
        <v>26911.204772440004</v>
      </c>
      <c r="J814" s="882">
        <v>27939.061276320001</v>
      </c>
      <c r="K814" s="766">
        <v>29020.995571960008</v>
      </c>
      <c r="L814" s="18" t="s">
        <v>1134</v>
      </c>
      <c r="M814" s="418"/>
      <c r="P814" s="444"/>
      <c r="T814" s="419"/>
      <c r="U814" s="416"/>
      <c r="V814" s="416"/>
      <c r="W814" s="416"/>
      <c r="X814" s="418"/>
    </row>
    <row r="815" spans="1:24">
      <c r="A815" s="764">
        <v>1572</v>
      </c>
      <c r="B815" s="765" t="s">
        <v>6608</v>
      </c>
      <c r="C815" s="764">
        <f t="shared" si="12"/>
        <v>1572</v>
      </c>
      <c r="D815" s="165" t="s">
        <v>2147</v>
      </c>
      <c r="E815" s="165" t="s">
        <v>9193</v>
      </c>
      <c r="F815" s="163">
        <v>1</v>
      </c>
      <c r="G815" s="766"/>
      <c r="H815" s="766">
        <v>29072.728782159997</v>
      </c>
      <c r="I815" s="766">
        <v>30179.178904080003</v>
      </c>
      <c r="J815" s="882">
        <v>31343.869882599993</v>
      </c>
      <c r="K815" s="766">
        <v>32569.829401239997</v>
      </c>
      <c r="L815" s="18" t="s">
        <v>1135</v>
      </c>
      <c r="M815" s="418"/>
      <c r="P815" s="444"/>
      <c r="T815" s="419"/>
      <c r="U815" s="416"/>
      <c r="V815" s="416"/>
      <c r="W815" s="416"/>
      <c r="X815" s="418"/>
    </row>
    <row r="816" spans="1:24">
      <c r="A816" s="764">
        <v>1573</v>
      </c>
      <c r="B816" s="765" t="s">
        <v>6609</v>
      </c>
      <c r="C816" s="764">
        <f t="shared" si="12"/>
        <v>1573</v>
      </c>
      <c r="D816" s="165" t="s">
        <v>2147</v>
      </c>
      <c r="E816" s="165" t="s">
        <v>9194</v>
      </c>
      <c r="F816" s="163">
        <v>1</v>
      </c>
      <c r="G816" s="766"/>
      <c r="H816" s="766">
        <v>26944.9902492</v>
      </c>
      <c r="I816" s="766">
        <v>27963.889856000002</v>
      </c>
      <c r="J816" s="882">
        <v>29036.404691799999</v>
      </c>
      <c r="K816" s="766">
        <v>30165.394235480009</v>
      </c>
      <c r="L816" s="18" t="s">
        <v>1136</v>
      </c>
      <c r="M816" s="418"/>
      <c r="P816" s="444"/>
      <c r="T816" s="419"/>
      <c r="U816" s="416"/>
      <c r="V816" s="416"/>
      <c r="W816" s="416"/>
      <c r="X816" s="418"/>
    </row>
    <row r="817" spans="1:24">
      <c r="A817" s="764">
        <v>1574</v>
      </c>
      <c r="B817" s="765" t="s">
        <v>6610</v>
      </c>
      <c r="C817" s="764">
        <f t="shared" si="12"/>
        <v>1574</v>
      </c>
      <c r="D817" s="165" t="s">
        <v>2147</v>
      </c>
      <c r="E817" s="165" t="s">
        <v>9195</v>
      </c>
      <c r="F817" s="163">
        <v>2</v>
      </c>
      <c r="G817" s="766"/>
      <c r="H817" s="766">
        <v>17807.542037311094</v>
      </c>
      <c r="I817" s="766">
        <v>18423.565145196386</v>
      </c>
      <c r="J817" s="882">
        <v>19072.00099156241</v>
      </c>
      <c r="K817" s="766">
        <v>19754.569805546424</v>
      </c>
      <c r="L817" s="18" t="s">
        <v>1137</v>
      </c>
      <c r="M817" s="418"/>
      <c r="P817" s="500"/>
      <c r="T817" s="419"/>
      <c r="U817" s="416"/>
      <c r="V817" s="416"/>
      <c r="W817" s="416"/>
      <c r="X817" s="418"/>
    </row>
    <row r="818" spans="1:24">
      <c r="A818" s="764">
        <v>1575</v>
      </c>
      <c r="B818" s="765" t="s">
        <v>6611</v>
      </c>
      <c r="C818" s="764">
        <f t="shared" si="12"/>
        <v>1575</v>
      </c>
      <c r="D818" s="165" t="s">
        <v>2147</v>
      </c>
      <c r="E818" s="165" t="s">
        <v>9196</v>
      </c>
      <c r="F818" s="163">
        <v>2</v>
      </c>
      <c r="G818" s="766"/>
      <c r="H818" s="766">
        <v>16595.106610742201</v>
      </c>
      <c r="I818" s="766">
        <v>17183.059588214754</v>
      </c>
      <c r="J818" s="882">
        <v>17801.948363149855</v>
      </c>
      <c r="K818" s="766">
        <v>18453.414779546914</v>
      </c>
      <c r="L818" s="18" t="s">
        <v>1138</v>
      </c>
      <c r="M818" s="418"/>
      <c r="P818" s="500"/>
      <c r="T818" s="419"/>
      <c r="U818" s="416"/>
      <c r="V818" s="416"/>
      <c r="W818" s="416"/>
      <c r="X818" s="418"/>
    </row>
    <row r="819" spans="1:24">
      <c r="A819" s="764">
        <v>1576</v>
      </c>
      <c r="B819" s="765" t="s">
        <v>6612</v>
      </c>
      <c r="C819" s="764">
        <f t="shared" si="12"/>
        <v>1576</v>
      </c>
      <c r="D819" s="165" t="s">
        <v>2147</v>
      </c>
      <c r="E819" s="165" t="s">
        <v>9197</v>
      </c>
      <c r="F819" s="163">
        <v>2</v>
      </c>
      <c r="G819" s="766"/>
      <c r="H819" s="766">
        <v>17807.542037311094</v>
      </c>
      <c r="I819" s="766">
        <v>18423.565145196386</v>
      </c>
      <c r="J819" s="882">
        <v>19072.00099156241</v>
      </c>
      <c r="K819" s="766">
        <v>19754.569805546424</v>
      </c>
      <c r="L819" s="18" t="s">
        <v>1139</v>
      </c>
      <c r="M819" s="418"/>
      <c r="P819" s="500"/>
      <c r="T819" s="419"/>
      <c r="U819" s="416"/>
      <c r="V819" s="416"/>
      <c r="W819" s="416"/>
      <c r="X819" s="418"/>
    </row>
    <row r="820" spans="1:24">
      <c r="A820" s="764">
        <v>1577</v>
      </c>
      <c r="B820" s="765" t="s">
        <v>6613</v>
      </c>
      <c r="C820" s="764">
        <f t="shared" si="12"/>
        <v>1577</v>
      </c>
      <c r="D820" s="165" t="s">
        <v>2147</v>
      </c>
      <c r="E820" s="165" t="s">
        <v>9198</v>
      </c>
      <c r="F820" s="163">
        <v>2</v>
      </c>
      <c r="G820" s="766"/>
      <c r="H820" s="766">
        <v>13852.402212719215</v>
      </c>
      <c r="I820" s="766">
        <v>14292.237641600281</v>
      </c>
      <c r="J820" s="882">
        <v>14755.205625458515</v>
      </c>
      <c r="K820" s="766">
        <v>15242.573701552948</v>
      </c>
      <c r="L820" s="18" t="s">
        <v>1140</v>
      </c>
      <c r="M820" s="418"/>
      <c r="P820" s="500"/>
      <c r="T820" s="419"/>
      <c r="U820" s="416"/>
      <c r="V820" s="416"/>
      <c r="W820" s="416"/>
      <c r="X820" s="418"/>
    </row>
    <row r="821" spans="1:24">
      <c r="A821" s="764">
        <v>1578</v>
      </c>
      <c r="B821" s="765" t="s">
        <v>6614</v>
      </c>
      <c r="C821" s="764">
        <f t="shared" si="12"/>
        <v>1578</v>
      </c>
      <c r="D821" s="165" t="s">
        <v>2147</v>
      </c>
      <c r="E821" s="165" t="s">
        <v>9199</v>
      </c>
      <c r="F821" s="163">
        <v>2</v>
      </c>
      <c r="G821" s="766"/>
      <c r="H821" s="766">
        <v>13852.402212719215</v>
      </c>
      <c r="I821" s="766">
        <v>14292.237641600281</v>
      </c>
      <c r="J821" s="882">
        <v>14755.205625458515</v>
      </c>
      <c r="K821" s="766">
        <v>15242.573701552948</v>
      </c>
      <c r="L821" s="18" t="s">
        <v>1141</v>
      </c>
      <c r="M821" s="418"/>
      <c r="P821" s="500"/>
      <c r="T821" s="419"/>
      <c r="U821" s="416"/>
      <c r="V821" s="416"/>
      <c r="W821" s="416"/>
      <c r="X821" s="418"/>
    </row>
    <row r="822" spans="1:24">
      <c r="A822" s="764">
        <v>1579</v>
      </c>
      <c r="B822" s="765" t="s">
        <v>6615</v>
      </c>
      <c r="C822" s="764">
        <f t="shared" si="12"/>
        <v>1579</v>
      </c>
      <c r="D822" s="165" t="s">
        <v>2147</v>
      </c>
      <c r="E822" s="165" t="s">
        <v>9200</v>
      </c>
      <c r="F822" s="163">
        <v>2</v>
      </c>
      <c r="G822" s="766"/>
      <c r="H822" s="766">
        <v>0</v>
      </c>
      <c r="I822" s="766">
        <v>0</v>
      </c>
      <c r="J822" s="882">
        <v>31885.262410397798</v>
      </c>
      <c r="K822" s="766">
        <v>0</v>
      </c>
      <c r="L822" s="18" t="s">
        <v>4491</v>
      </c>
      <c r="M822" s="418"/>
      <c r="P822" s="500"/>
      <c r="T822" s="419"/>
      <c r="U822" s="416"/>
      <c r="V822" s="416"/>
      <c r="W822" s="416"/>
      <c r="X822" s="418"/>
    </row>
    <row r="823" spans="1:24">
      <c r="A823" s="764">
        <v>1580</v>
      </c>
      <c r="B823" s="765" t="s">
        <v>6617</v>
      </c>
      <c r="C823" s="764">
        <f t="shared" si="12"/>
        <v>1580</v>
      </c>
      <c r="D823" s="165" t="s">
        <v>2147</v>
      </c>
      <c r="E823" s="165" t="s">
        <v>9202</v>
      </c>
      <c r="F823" s="163">
        <v>2</v>
      </c>
      <c r="G823" s="766"/>
      <c r="H823" s="766">
        <v>18497.759935017664</v>
      </c>
      <c r="I823" s="766">
        <v>19131.935987219676</v>
      </c>
      <c r="J823" s="882">
        <v>19799.520700034522</v>
      </c>
      <c r="K823" s="766">
        <v>20502.234302599441</v>
      </c>
      <c r="L823" s="18" t="s">
        <v>1143</v>
      </c>
      <c r="M823" s="418"/>
      <c r="P823" s="500"/>
      <c r="T823" s="419"/>
      <c r="U823" s="416"/>
      <c r="V823" s="416"/>
      <c r="W823" s="416"/>
      <c r="X823" s="418"/>
    </row>
    <row r="824" spans="1:24">
      <c r="A824" s="764">
        <v>1581</v>
      </c>
      <c r="B824" s="765" t="s">
        <v>6618</v>
      </c>
      <c r="C824" s="764">
        <f t="shared" si="12"/>
        <v>1581</v>
      </c>
      <c r="D824" s="165" t="s">
        <v>2147</v>
      </c>
      <c r="E824" s="165" t="s">
        <v>9203</v>
      </c>
      <c r="F824" s="163">
        <v>2</v>
      </c>
      <c r="G824" s="766"/>
      <c r="H824" s="766">
        <v>17991.364278777586</v>
      </c>
      <c r="I824" s="766">
        <v>18609.696115241812</v>
      </c>
      <c r="J824" s="882">
        <v>19260.62176693806</v>
      </c>
      <c r="K824" s="766">
        <v>19945.816193815768</v>
      </c>
      <c r="L824" s="18" t="s">
        <v>1144</v>
      </c>
      <c r="M824" s="418"/>
      <c r="P824" s="500"/>
      <c r="T824" s="419"/>
      <c r="U824" s="416"/>
      <c r="V824" s="416"/>
      <c r="W824" s="416"/>
      <c r="X824" s="418"/>
    </row>
    <row r="825" spans="1:24">
      <c r="A825" s="764">
        <v>1582</v>
      </c>
      <c r="B825" s="765" t="s">
        <v>6619</v>
      </c>
      <c r="C825" s="764">
        <f t="shared" si="12"/>
        <v>1582</v>
      </c>
      <c r="D825" s="165" t="s">
        <v>2147</v>
      </c>
      <c r="E825" s="165" t="s">
        <v>9204</v>
      </c>
      <c r="F825" s="163">
        <v>2</v>
      </c>
      <c r="G825" s="766"/>
      <c r="H825" s="766">
        <v>19315.14312477062</v>
      </c>
      <c r="I825" s="766">
        <v>19949.364446160464</v>
      </c>
      <c r="J825" s="882">
        <v>20616.994428163125</v>
      </c>
      <c r="K825" s="766">
        <v>21319.753299915865</v>
      </c>
      <c r="L825" s="18" t="s">
        <v>1145</v>
      </c>
      <c r="M825" s="418"/>
      <c r="P825" s="500"/>
      <c r="T825" s="419"/>
      <c r="U825" s="416"/>
      <c r="V825" s="416"/>
      <c r="W825" s="416"/>
      <c r="X825" s="418"/>
    </row>
    <row r="826" spans="1:24">
      <c r="A826" s="764">
        <v>1583</v>
      </c>
      <c r="B826" s="765" t="s">
        <v>6620</v>
      </c>
      <c r="C826" s="764">
        <f t="shared" si="12"/>
        <v>1583</v>
      </c>
      <c r="D826" s="165" t="s">
        <v>2147</v>
      </c>
      <c r="E826" s="165" t="s">
        <v>9205</v>
      </c>
      <c r="F826" s="163">
        <v>2</v>
      </c>
      <c r="G826" s="766"/>
      <c r="H826" s="766">
        <v>0</v>
      </c>
      <c r="I826" s="766">
        <v>21367.905898065248</v>
      </c>
      <c r="J826" s="882">
        <v>22106.24635144628</v>
      </c>
      <c r="K826" s="766">
        <v>22844.586804827319</v>
      </c>
      <c r="L826" s="18" t="s">
        <v>3822</v>
      </c>
      <c r="M826" s="418"/>
      <c r="P826" s="500"/>
      <c r="T826" s="419"/>
      <c r="U826" s="416"/>
      <c r="V826" s="416"/>
      <c r="W826" s="416"/>
      <c r="X826" s="418"/>
    </row>
    <row r="827" spans="1:24">
      <c r="A827" s="764">
        <v>1584</v>
      </c>
      <c r="B827" s="765" t="s">
        <v>6621</v>
      </c>
      <c r="C827" s="764">
        <f t="shared" si="12"/>
        <v>1584</v>
      </c>
      <c r="D827" s="165" t="s">
        <v>2147</v>
      </c>
      <c r="E827" s="165" t="s">
        <v>9206</v>
      </c>
      <c r="F827" s="163">
        <v>2</v>
      </c>
      <c r="G827" s="766"/>
      <c r="H827" s="766">
        <v>0</v>
      </c>
      <c r="I827" s="766">
        <v>22871.936746757099</v>
      </c>
      <c r="J827" s="882">
        <v>23672.97502527196</v>
      </c>
      <c r="K827" s="766">
        <v>24474.013303786822</v>
      </c>
      <c r="L827" s="18" t="s">
        <v>3823</v>
      </c>
      <c r="M827" s="418"/>
      <c r="P827" s="500"/>
      <c r="T827" s="419"/>
      <c r="U827" s="416"/>
      <c r="V827" s="416"/>
      <c r="W827" s="416"/>
      <c r="X827" s="418"/>
    </row>
    <row r="828" spans="1:24">
      <c r="A828" s="764">
        <v>1585</v>
      </c>
      <c r="B828" s="765" t="s">
        <v>6622</v>
      </c>
      <c r="C828" s="764">
        <f t="shared" si="12"/>
        <v>1585</v>
      </c>
      <c r="D828" s="165" t="s">
        <v>2147</v>
      </c>
      <c r="E828" s="165" t="s">
        <v>9207</v>
      </c>
      <c r="F828" s="163">
        <v>2</v>
      </c>
      <c r="G828" s="766"/>
      <c r="H828" s="766">
        <v>20973.981654397267</v>
      </c>
      <c r="I828" s="766">
        <v>21675.427719703162</v>
      </c>
      <c r="J828" s="882">
        <v>22413.768173084194</v>
      </c>
      <c r="K828" s="766">
        <v>23190.994858804555</v>
      </c>
      <c r="L828" s="18" t="s">
        <v>1146</v>
      </c>
      <c r="M828" s="418"/>
      <c r="P828" s="500"/>
      <c r="T828" s="419"/>
      <c r="U828" s="416"/>
      <c r="V828" s="416"/>
      <c r="W828" s="416"/>
      <c r="X828" s="418"/>
    </row>
    <row r="829" spans="1:24">
      <c r="A829" s="764">
        <v>1586</v>
      </c>
      <c r="B829" s="765" t="s">
        <v>6623</v>
      </c>
      <c r="C829" s="764">
        <f t="shared" si="12"/>
        <v>1586</v>
      </c>
      <c r="D829" s="165" t="s">
        <v>2147</v>
      </c>
      <c r="E829" s="165" t="s">
        <v>9208</v>
      </c>
      <c r="F829" s="163">
        <v>2</v>
      </c>
      <c r="G829" s="766"/>
      <c r="H829" s="766">
        <v>0</v>
      </c>
      <c r="I829" s="766">
        <v>23224.86817334544</v>
      </c>
      <c r="J829" s="882">
        <v>24040.618937902535</v>
      </c>
      <c r="K829" s="766">
        <v>24856.369702459633</v>
      </c>
      <c r="L829" s="18" t="s">
        <v>3824</v>
      </c>
      <c r="M829" s="418"/>
      <c r="P829" s="500"/>
      <c r="T829" s="419"/>
      <c r="U829" s="416"/>
      <c r="V829" s="416"/>
      <c r="W829" s="416"/>
      <c r="X829" s="418"/>
    </row>
    <row r="830" spans="1:24">
      <c r="A830" s="764">
        <v>1587</v>
      </c>
      <c r="B830" s="765" t="s">
        <v>6624</v>
      </c>
      <c r="C830" s="764">
        <f t="shared" si="12"/>
        <v>1587</v>
      </c>
      <c r="D830" s="165" t="s">
        <v>2147</v>
      </c>
      <c r="E830" s="165" t="s">
        <v>9209</v>
      </c>
      <c r="F830" s="163">
        <v>2</v>
      </c>
      <c r="G830" s="766"/>
      <c r="H830" s="766">
        <v>0</v>
      </c>
      <c r="I830" s="766">
        <v>24663.742450974827</v>
      </c>
      <c r="J830" s="882">
        <v>25539.474889396413</v>
      </c>
      <c r="K830" s="766">
        <v>26415.207327818007</v>
      </c>
      <c r="L830" s="18" t="s">
        <v>3825</v>
      </c>
      <c r="M830" s="418"/>
      <c r="P830" s="500"/>
      <c r="T830" s="419"/>
      <c r="U830" s="416"/>
      <c r="V830" s="416"/>
      <c r="W830" s="416"/>
      <c r="X830" s="418"/>
    </row>
    <row r="831" spans="1:24">
      <c r="A831" s="764">
        <v>1588</v>
      </c>
      <c r="B831" s="765" t="s">
        <v>6625</v>
      </c>
      <c r="C831" s="764">
        <f t="shared" si="12"/>
        <v>1588</v>
      </c>
      <c r="D831" s="165" t="s">
        <v>2147</v>
      </c>
      <c r="E831" s="165" t="s">
        <v>9210</v>
      </c>
      <c r="F831" s="163">
        <v>2</v>
      </c>
      <c r="G831" s="766"/>
      <c r="H831" s="766">
        <v>27580.965472368731</v>
      </c>
      <c r="I831" s="766">
        <v>28546.647786993144</v>
      </c>
      <c r="J831" s="882">
        <v>29563.122130354135</v>
      </c>
      <c r="K831" s="766">
        <v>30633.104653721035</v>
      </c>
      <c r="L831" s="18" t="s">
        <v>1147</v>
      </c>
      <c r="M831" s="418"/>
      <c r="P831" s="500"/>
      <c r="T831" s="419"/>
      <c r="U831" s="416"/>
      <c r="V831" s="416"/>
      <c r="W831" s="416"/>
      <c r="X831" s="418"/>
    </row>
    <row r="832" spans="1:24">
      <c r="A832" s="764">
        <v>1589</v>
      </c>
      <c r="B832" s="765" t="s">
        <v>6626</v>
      </c>
      <c r="C832" s="764">
        <f t="shared" si="12"/>
        <v>1589</v>
      </c>
      <c r="D832" s="165" t="s">
        <v>2147</v>
      </c>
      <c r="E832" s="165" t="s">
        <v>9211</v>
      </c>
      <c r="F832" s="163">
        <v>2</v>
      </c>
      <c r="G832" s="766"/>
      <c r="H832" s="766">
        <v>28616.268951852024</v>
      </c>
      <c r="I832" s="766">
        <v>29623.870534399855</v>
      </c>
      <c r="J832" s="882">
        <v>30684.482335887544</v>
      </c>
      <c r="K832" s="766">
        <v>31800.911045960082</v>
      </c>
      <c r="L832" s="18" t="s">
        <v>1148</v>
      </c>
      <c r="M832" s="418"/>
      <c r="P832" s="500"/>
      <c r="T832" s="419"/>
      <c r="U832" s="416"/>
      <c r="V832" s="416"/>
      <c r="W832" s="416"/>
      <c r="X832" s="418"/>
    </row>
    <row r="833" spans="1:24">
      <c r="A833" s="764">
        <v>1590</v>
      </c>
      <c r="B833" s="765" t="s">
        <v>6616</v>
      </c>
      <c r="C833" s="764">
        <f t="shared" si="12"/>
        <v>1590</v>
      </c>
      <c r="D833" s="165" t="s">
        <v>2147</v>
      </c>
      <c r="E833" s="165" t="s">
        <v>9201</v>
      </c>
      <c r="F833" s="163">
        <v>2</v>
      </c>
      <c r="G833" s="766"/>
      <c r="H833" s="766">
        <v>17256.875730537198</v>
      </c>
      <c r="I833" s="766">
        <v>17843.564404713667</v>
      </c>
      <c r="J833" s="882">
        <v>18461.126664984913</v>
      </c>
      <c r="K833" s="766">
        <v>19111.192202112547</v>
      </c>
      <c r="L833" s="18" t="s">
        <v>1142</v>
      </c>
      <c r="M833" s="418"/>
      <c r="P833" s="500"/>
      <c r="T833" s="419"/>
      <c r="U833" s="416"/>
      <c r="V833" s="416"/>
      <c r="W833" s="416"/>
      <c r="X833" s="418"/>
    </row>
    <row r="834" spans="1:24">
      <c r="A834" s="764">
        <v>1591</v>
      </c>
      <c r="B834" s="765" t="s">
        <v>6627</v>
      </c>
      <c r="C834" s="764">
        <f t="shared" si="12"/>
        <v>1591</v>
      </c>
      <c r="D834" s="165" t="s">
        <v>2147</v>
      </c>
      <c r="E834" s="165" t="s">
        <v>9212</v>
      </c>
      <c r="F834" s="163">
        <v>2</v>
      </c>
      <c r="G834" s="766"/>
      <c r="H834" s="766">
        <v>18817.173695600024</v>
      </c>
      <c r="I834" s="766">
        <v>19458.683356229249</v>
      </c>
      <c r="J834" s="882">
        <v>20133.963830973877</v>
      </c>
      <c r="K834" s="766">
        <v>20844.780618158977</v>
      </c>
      <c r="L834" s="18" t="s">
        <v>1149</v>
      </c>
      <c r="M834" s="418"/>
      <c r="P834" s="500"/>
      <c r="T834" s="419"/>
      <c r="U834" s="416"/>
      <c r="V834" s="416"/>
      <c r="W834" s="416"/>
      <c r="X834" s="418"/>
    </row>
    <row r="835" spans="1:24">
      <c r="A835" s="764">
        <v>1592</v>
      </c>
      <c r="B835" s="765" t="s">
        <v>6628</v>
      </c>
      <c r="C835" s="764">
        <f t="shared" si="12"/>
        <v>1592</v>
      </c>
      <c r="D835" s="165" t="s">
        <v>2147</v>
      </c>
      <c r="E835" s="165" t="s">
        <v>9213</v>
      </c>
      <c r="F835" s="163">
        <v>2</v>
      </c>
      <c r="G835" s="766"/>
      <c r="H835" s="766">
        <v>18316.406486639902</v>
      </c>
      <c r="I835" s="766">
        <v>18895.354129698768</v>
      </c>
      <c r="J835" s="882">
        <v>0</v>
      </c>
      <c r="K835" s="766">
        <v>0</v>
      </c>
      <c r="L835" s="18" t="s">
        <v>3826</v>
      </c>
      <c r="M835" s="418"/>
      <c r="P835" s="500"/>
      <c r="T835" s="419"/>
      <c r="U835" s="416"/>
      <c r="V835" s="416"/>
      <c r="W835" s="416"/>
      <c r="X835" s="418"/>
    </row>
    <row r="836" spans="1:24">
      <c r="A836" s="764">
        <v>1593</v>
      </c>
      <c r="B836" s="765" t="s">
        <v>6629</v>
      </c>
      <c r="C836" s="764">
        <f t="shared" si="12"/>
        <v>1593</v>
      </c>
      <c r="D836" s="165" t="s">
        <v>2147</v>
      </c>
      <c r="E836" s="165" t="s">
        <v>9214</v>
      </c>
      <c r="F836" s="163">
        <v>2</v>
      </c>
      <c r="G836" s="766"/>
      <c r="H836" s="766">
        <v>21468.103769605204</v>
      </c>
      <c r="I836" s="766">
        <v>22189.513546740716</v>
      </c>
      <c r="J836" s="882">
        <v>22948.949441646921</v>
      </c>
      <c r="K836" s="766">
        <v>23748.35802940018</v>
      </c>
      <c r="L836" s="18" t="s">
        <v>1150</v>
      </c>
      <c r="M836" s="418"/>
      <c r="P836" s="500"/>
      <c r="T836" s="419"/>
      <c r="U836" s="416"/>
      <c r="V836" s="416"/>
      <c r="W836" s="416"/>
      <c r="X836" s="418"/>
    </row>
    <row r="837" spans="1:24">
      <c r="A837" s="764">
        <v>1594</v>
      </c>
      <c r="B837" s="765" t="s">
        <v>6630</v>
      </c>
      <c r="C837" s="764">
        <f t="shared" si="12"/>
        <v>1594</v>
      </c>
      <c r="D837" s="165" t="s">
        <v>2147</v>
      </c>
      <c r="E837" s="165" t="s">
        <v>9215</v>
      </c>
      <c r="F837" s="163">
        <v>2</v>
      </c>
      <c r="G837" s="766"/>
      <c r="H837" s="766">
        <v>17807.542037311094</v>
      </c>
      <c r="I837" s="766">
        <v>18423.565145196386</v>
      </c>
      <c r="J837" s="882">
        <v>19072.00099156241</v>
      </c>
      <c r="K837" s="766">
        <v>19754.569805546424</v>
      </c>
      <c r="L837" s="18" t="s">
        <v>1151</v>
      </c>
      <c r="M837" s="418"/>
      <c r="P837" s="500"/>
      <c r="T837" s="419"/>
      <c r="U837" s="416"/>
      <c r="V837" s="416"/>
      <c r="W837" s="416"/>
      <c r="X837" s="418"/>
    </row>
    <row r="838" spans="1:24">
      <c r="A838" s="764">
        <v>1595</v>
      </c>
      <c r="B838" s="765" t="s">
        <v>6631</v>
      </c>
      <c r="C838" s="764">
        <f t="shared" si="12"/>
        <v>1595</v>
      </c>
      <c r="D838" s="165" t="s">
        <v>2147</v>
      </c>
      <c r="E838" s="165" t="s">
        <v>9216</v>
      </c>
      <c r="F838" s="163">
        <v>2</v>
      </c>
      <c r="G838" s="766"/>
      <c r="H838" s="766">
        <v>17807.542037311094</v>
      </c>
      <c r="I838" s="766">
        <v>18423.565145196386</v>
      </c>
      <c r="J838" s="882">
        <v>19072.00099156241</v>
      </c>
      <c r="K838" s="766">
        <v>19754.569805546424</v>
      </c>
      <c r="L838" s="18" t="s">
        <v>1152</v>
      </c>
      <c r="M838" s="418"/>
      <c r="P838" s="500"/>
      <c r="T838" s="419"/>
      <c r="U838" s="416"/>
      <c r="V838" s="416"/>
      <c r="W838" s="416"/>
      <c r="X838" s="418"/>
    </row>
    <row r="839" spans="1:24">
      <c r="A839" s="764">
        <v>1596</v>
      </c>
      <c r="B839" s="765" t="s">
        <v>6632</v>
      </c>
      <c r="C839" s="764">
        <f t="shared" si="12"/>
        <v>1596</v>
      </c>
      <c r="D839" s="165" t="s">
        <v>2147</v>
      </c>
      <c r="E839" s="165" t="s">
        <v>9217</v>
      </c>
      <c r="F839" s="163">
        <v>2</v>
      </c>
      <c r="G839" s="766"/>
      <c r="H839" s="766">
        <v>16617.487638719445</v>
      </c>
      <c r="I839" s="766">
        <v>17176.607377512162</v>
      </c>
      <c r="J839" s="882">
        <v>17765.152088389339</v>
      </c>
      <c r="K839" s="766">
        <v>18384.660923736945</v>
      </c>
      <c r="L839" s="18" t="s">
        <v>1153</v>
      </c>
      <c r="M839" s="418"/>
      <c r="P839" s="500"/>
      <c r="T839" s="419"/>
      <c r="U839" s="416"/>
      <c r="V839" s="416"/>
      <c r="W839" s="416"/>
      <c r="X839" s="418"/>
    </row>
    <row r="840" spans="1:24">
      <c r="A840" s="764">
        <v>1597</v>
      </c>
      <c r="B840" s="765" t="s">
        <v>6633</v>
      </c>
      <c r="C840" s="764">
        <f t="shared" si="12"/>
        <v>1597</v>
      </c>
      <c r="D840" s="165" t="s">
        <v>2147</v>
      </c>
      <c r="E840" s="165" t="s">
        <v>9218</v>
      </c>
      <c r="F840" s="163">
        <v>2</v>
      </c>
      <c r="G840" s="766"/>
      <c r="H840" s="766">
        <v>35589.656134965553</v>
      </c>
      <c r="I840" s="766">
        <v>36879.4082351377</v>
      </c>
      <c r="J840" s="882">
        <v>38237.018199132057</v>
      </c>
      <c r="K840" s="766">
        <v>39666.107527352717</v>
      </c>
      <c r="L840" s="18" t="s">
        <v>1154</v>
      </c>
      <c r="M840" s="418"/>
      <c r="P840" s="500"/>
      <c r="T840" s="419"/>
      <c r="U840" s="416"/>
      <c r="V840" s="416"/>
      <c r="W840" s="416"/>
      <c r="X840" s="418"/>
    </row>
    <row r="841" spans="1:24">
      <c r="A841" s="764">
        <v>1598</v>
      </c>
      <c r="B841" s="765" t="s">
        <v>6634</v>
      </c>
      <c r="C841" s="764">
        <f t="shared" ref="C841:C904" si="13">A841</f>
        <v>1598</v>
      </c>
      <c r="D841" s="165" t="s">
        <v>2147</v>
      </c>
      <c r="E841" s="165" t="s">
        <v>9219</v>
      </c>
      <c r="F841" s="163">
        <v>2</v>
      </c>
      <c r="G841" s="766"/>
      <c r="H841" s="766">
        <v>21908.821037349346</v>
      </c>
      <c r="I841" s="766">
        <v>22703.340552817808</v>
      </c>
      <c r="J841" s="882">
        <v>23539.688797834035</v>
      </c>
      <c r="K841" s="766">
        <v>24420.038693413488</v>
      </c>
      <c r="L841" s="18" t="s">
        <v>1155</v>
      </c>
      <c r="M841" s="418"/>
      <c r="P841" s="500"/>
      <c r="T841" s="419"/>
      <c r="U841" s="416"/>
      <c r="V841" s="416"/>
      <c r="W841" s="416"/>
      <c r="X841" s="418"/>
    </row>
    <row r="842" spans="1:24">
      <c r="A842" s="764">
        <v>1599</v>
      </c>
      <c r="B842" s="765" t="s">
        <v>6635</v>
      </c>
      <c r="C842" s="764">
        <f t="shared" si="13"/>
        <v>1599</v>
      </c>
      <c r="D842" s="165" t="s">
        <v>2147</v>
      </c>
      <c r="E842" s="165" t="s">
        <v>9220</v>
      </c>
      <c r="F842" s="163">
        <v>2</v>
      </c>
      <c r="G842" s="766"/>
      <c r="H842" s="766">
        <v>13593.234869840708</v>
      </c>
      <c r="I842" s="766">
        <v>14021.888809329675</v>
      </c>
      <c r="J842" s="882">
        <v>14473.086804354125</v>
      </c>
      <c r="K842" s="766">
        <v>14948.051122985262</v>
      </c>
      <c r="L842" s="18" t="s">
        <v>1156</v>
      </c>
      <c r="M842" s="418"/>
      <c r="P842" s="500"/>
      <c r="T842" s="419"/>
      <c r="U842" s="416"/>
      <c r="V842" s="416"/>
      <c r="W842" s="416"/>
      <c r="X842" s="418"/>
    </row>
    <row r="843" spans="1:24">
      <c r="A843" s="764">
        <v>1600</v>
      </c>
      <c r="B843" s="765" t="s">
        <v>6636</v>
      </c>
      <c r="C843" s="764">
        <f t="shared" si="13"/>
        <v>1600</v>
      </c>
      <c r="D843" s="165" t="s">
        <v>2147</v>
      </c>
      <c r="E843" s="165" t="s">
        <v>9221</v>
      </c>
      <c r="F843" s="163">
        <v>2</v>
      </c>
      <c r="G843" s="766"/>
      <c r="H843" s="766">
        <v>29799.953754357368</v>
      </c>
      <c r="I843" s="766">
        <v>30921.668235778376</v>
      </c>
      <c r="J843" s="882">
        <v>32102.458442541585</v>
      </c>
      <c r="K843" s="766">
        <v>33345.357381235437</v>
      </c>
      <c r="L843" s="18" t="s">
        <v>1157</v>
      </c>
      <c r="M843" s="418"/>
      <c r="P843" s="500"/>
      <c r="T843" s="419"/>
      <c r="U843" s="416"/>
      <c r="V843" s="416"/>
      <c r="W843" s="416"/>
      <c r="X843" s="418"/>
    </row>
    <row r="844" spans="1:24">
      <c r="A844" s="764">
        <v>1601</v>
      </c>
      <c r="B844" s="765" t="s">
        <v>6637</v>
      </c>
      <c r="C844" s="764">
        <f t="shared" si="13"/>
        <v>1601</v>
      </c>
      <c r="D844" s="165" t="s">
        <v>2147</v>
      </c>
      <c r="E844" s="165" t="s">
        <v>9222</v>
      </c>
      <c r="F844" s="163">
        <v>2</v>
      </c>
      <c r="G844" s="766"/>
      <c r="H844" s="766">
        <v>29799.953754357368</v>
      </c>
      <c r="I844" s="766">
        <v>30921.668235778376</v>
      </c>
      <c r="J844" s="882">
        <v>32102.458442541585</v>
      </c>
      <c r="K844" s="766">
        <v>33345.357381235437</v>
      </c>
      <c r="L844" s="18" t="s">
        <v>1158</v>
      </c>
      <c r="M844" s="418"/>
      <c r="P844" s="500"/>
      <c r="T844" s="419"/>
      <c r="U844" s="416"/>
      <c r="V844" s="416"/>
      <c r="W844" s="416"/>
      <c r="X844" s="418"/>
    </row>
    <row r="845" spans="1:24">
      <c r="A845" s="764">
        <v>1602</v>
      </c>
      <c r="B845" s="765" t="s">
        <v>6638</v>
      </c>
      <c r="C845" s="764">
        <f t="shared" si="13"/>
        <v>1602</v>
      </c>
      <c r="D845" s="165" t="s">
        <v>2147</v>
      </c>
      <c r="E845" s="165" t="s">
        <v>9223</v>
      </c>
      <c r="F845" s="163">
        <v>2</v>
      </c>
      <c r="G845" s="766"/>
      <c r="H845" s="766">
        <v>17991.364278777586</v>
      </c>
      <c r="I845" s="766">
        <v>18609.741384429632</v>
      </c>
      <c r="J845" s="882">
        <v>19260.667036125884</v>
      </c>
      <c r="K845" s="766">
        <v>19945.861463003588</v>
      </c>
      <c r="L845" s="18" t="s">
        <v>1159</v>
      </c>
      <c r="M845" s="418"/>
      <c r="P845" s="500"/>
      <c r="T845" s="419"/>
      <c r="U845" s="416"/>
      <c r="V845" s="416"/>
      <c r="W845" s="416"/>
      <c r="X845" s="418"/>
    </row>
    <row r="846" spans="1:24">
      <c r="A846" s="764">
        <v>1603</v>
      </c>
      <c r="B846" s="765" t="s">
        <v>6639</v>
      </c>
      <c r="C846" s="764">
        <f t="shared" si="13"/>
        <v>1603</v>
      </c>
      <c r="D846" s="165" t="s">
        <v>2147</v>
      </c>
      <c r="E846" s="165" t="s">
        <v>9224</v>
      </c>
      <c r="F846" s="163">
        <v>2</v>
      </c>
      <c r="G846" s="766"/>
      <c r="H846" s="766">
        <v>19348.833684811932</v>
      </c>
      <c r="I846" s="766">
        <v>20031.945729049814</v>
      </c>
      <c r="J846" s="882">
        <v>20751.001508418565</v>
      </c>
      <c r="K846" s="766">
        <v>21507.902328806726</v>
      </c>
      <c r="L846" s="18" t="s">
        <v>1160</v>
      </c>
      <c r="M846" s="418"/>
      <c r="P846" s="500"/>
      <c r="T846" s="419"/>
      <c r="U846" s="416"/>
      <c r="V846" s="416"/>
      <c r="W846" s="416"/>
      <c r="X846" s="418"/>
    </row>
    <row r="847" spans="1:24">
      <c r="A847" s="764">
        <v>1604</v>
      </c>
      <c r="B847" s="765" t="s">
        <v>6640</v>
      </c>
      <c r="C847" s="764">
        <f t="shared" si="13"/>
        <v>1604</v>
      </c>
      <c r="D847" s="165" t="s">
        <v>2147</v>
      </c>
      <c r="E847" s="165" t="s">
        <v>9225</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6642</v>
      </c>
      <c r="C848" s="764">
        <f t="shared" si="13"/>
        <v>1605</v>
      </c>
      <c r="D848" s="165" t="s">
        <v>2147</v>
      </c>
      <c r="E848" s="165" t="s">
        <v>9227</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c r="A849" s="764">
        <v>1606</v>
      </c>
      <c r="B849" s="765" t="s">
        <v>6643</v>
      </c>
      <c r="C849" s="764">
        <f t="shared" si="13"/>
        <v>1606</v>
      </c>
      <c r="D849" s="165" t="s">
        <v>2147</v>
      </c>
      <c r="E849" s="165" t="s">
        <v>9228</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c r="A850" s="764">
        <v>1607</v>
      </c>
      <c r="B850" s="765" t="s">
        <v>6641</v>
      </c>
      <c r="C850" s="764">
        <f t="shared" si="13"/>
        <v>1607</v>
      </c>
      <c r="D850" s="165" t="s">
        <v>2147</v>
      </c>
      <c r="E850" s="165" t="s">
        <v>9226</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c r="A851" s="764">
        <v>1608</v>
      </c>
      <c r="B851" s="765" t="s">
        <v>6644</v>
      </c>
      <c r="C851" s="764">
        <f t="shared" si="13"/>
        <v>1608</v>
      </c>
      <c r="D851" s="165" t="s">
        <v>2147</v>
      </c>
      <c r="E851" s="165" t="s">
        <v>9229</v>
      </c>
      <c r="F851" s="163">
        <v>2</v>
      </c>
      <c r="G851" s="766"/>
      <c r="H851" s="766">
        <v>21024.328389786115</v>
      </c>
      <c r="I851" s="766">
        <v>21773.533448244496</v>
      </c>
      <c r="J851" s="882">
        <v>22562.167969296057</v>
      </c>
      <c r="K851" s="766">
        <v>23392.314335580628</v>
      </c>
      <c r="L851" s="18" t="s">
        <v>1165</v>
      </c>
      <c r="M851" s="418"/>
      <c r="N851" s="435"/>
      <c r="P851" s="500"/>
      <c r="T851" s="419"/>
      <c r="U851" s="416"/>
      <c r="V851" s="416"/>
      <c r="W851" s="416"/>
      <c r="X851" s="418"/>
    </row>
    <row r="852" spans="1:24">
      <c r="A852" s="764">
        <v>1609</v>
      </c>
      <c r="B852" s="765" t="s">
        <v>6646</v>
      </c>
      <c r="C852" s="764">
        <f t="shared" si="13"/>
        <v>1609</v>
      </c>
      <c r="D852" s="165" t="s">
        <v>2147</v>
      </c>
      <c r="E852" s="165" t="s">
        <v>9231</v>
      </c>
      <c r="F852" s="163">
        <v>2</v>
      </c>
      <c r="G852" s="766"/>
      <c r="H852" s="766">
        <v>21387.262262029231</v>
      </c>
      <c r="I852" s="766">
        <v>22152.130459474109</v>
      </c>
      <c r="J852" s="882">
        <v>22957.242964892976</v>
      </c>
      <c r="K852" s="766">
        <v>23804.727430113475</v>
      </c>
      <c r="L852" s="18" t="s">
        <v>1167</v>
      </c>
      <c r="M852" s="418"/>
      <c r="N852" s="432"/>
      <c r="P852" s="500"/>
      <c r="T852" s="419"/>
      <c r="U852" s="416"/>
      <c r="V852" s="416"/>
      <c r="W852" s="416"/>
      <c r="X852" s="418"/>
    </row>
    <row r="853" spans="1:24">
      <c r="A853" s="764">
        <v>1610</v>
      </c>
      <c r="B853" s="765" t="s">
        <v>6645</v>
      </c>
      <c r="C853" s="764">
        <f t="shared" si="13"/>
        <v>1610</v>
      </c>
      <c r="D853" s="165" t="s">
        <v>2147</v>
      </c>
      <c r="E853" s="165" t="s">
        <v>9230</v>
      </c>
      <c r="F853" s="163">
        <v>2</v>
      </c>
      <c r="G853" s="766"/>
      <c r="H853" s="766">
        <v>19900.998288852326</v>
      </c>
      <c r="I853" s="766">
        <v>20601.765316340887</v>
      </c>
      <c r="J853" s="882">
        <v>21339.381462716767</v>
      </c>
      <c r="K853" s="766">
        <v>22115.838572244145</v>
      </c>
      <c r="L853" s="18" t="s">
        <v>1166</v>
      </c>
      <c r="M853" s="418"/>
      <c r="N853" s="432"/>
      <c r="P853" s="500"/>
      <c r="T853" s="419"/>
      <c r="U853" s="416"/>
      <c r="V853" s="416"/>
      <c r="W853" s="416"/>
      <c r="X853" s="418"/>
    </row>
    <row r="854" spans="1:24">
      <c r="A854" s="764">
        <v>1611</v>
      </c>
      <c r="B854" s="765" t="s">
        <v>6647</v>
      </c>
      <c r="C854" s="764">
        <f t="shared" si="13"/>
        <v>1611</v>
      </c>
      <c r="D854" s="165" t="s">
        <v>2147</v>
      </c>
      <c r="E854" s="165" t="s">
        <v>9232</v>
      </c>
      <c r="F854" s="163">
        <v>2</v>
      </c>
      <c r="G854" s="766"/>
      <c r="H854" s="766">
        <v>20263.841622719803</v>
      </c>
      <c r="I854" s="766">
        <v>20980.226520007036</v>
      </c>
      <c r="J854" s="882">
        <v>21734.320650750222</v>
      </c>
      <c r="K854" s="766">
        <v>22528.115859213522</v>
      </c>
      <c r="L854" s="18" t="s">
        <v>1168</v>
      </c>
      <c r="M854" s="418"/>
      <c r="N854" s="432"/>
      <c r="P854" s="500"/>
      <c r="T854" s="419"/>
      <c r="U854" s="416"/>
      <c r="V854" s="416"/>
      <c r="W854" s="416"/>
      <c r="X854" s="418"/>
    </row>
    <row r="855" spans="1:24">
      <c r="A855" s="764">
        <v>1612</v>
      </c>
      <c r="B855" s="765" t="s">
        <v>6648</v>
      </c>
      <c r="C855" s="764">
        <f t="shared" si="13"/>
        <v>1612</v>
      </c>
      <c r="D855" s="165" t="s">
        <v>2147</v>
      </c>
      <c r="E855" s="165" t="s">
        <v>9233</v>
      </c>
      <c r="F855" s="163">
        <v>2</v>
      </c>
      <c r="G855" s="766"/>
      <c r="H855" s="766">
        <v>19210.193177618854</v>
      </c>
      <c r="I855" s="766">
        <v>19895.014951056542</v>
      </c>
      <c r="J855" s="882">
        <v>20615.870879639144</v>
      </c>
      <c r="K855" s="766">
        <v>21374.705252313346</v>
      </c>
      <c r="L855" s="18" t="s">
        <v>1169</v>
      </c>
      <c r="M855" s="418"/>
      <c r="N855" s="431"/>
      <c r="P855" s="500"/>
      <c r="T855" s="419"/>
      <c r="U855" s="416"/>
      <c r="V855" s="416"/>
      <c r="W855" s="416"/>
      <c r="X855" s="418"/>
    </row>
    <row r="856" spans="1:24">
      <c r="A856" s="764">
        <v>1613</v>
      </c>
      <c r="B856" s="765" t="s">
        <v>6649</v>
      </c>
      <c r="C856" s="764">
        <f t="shared" si="13"/>
        <v>1613</v>
      </c>
      <c r="D856" s="165" t="s">
        <v>2147</v>
      </c>
      <c r="E856" s="165" t="s">
        <v>9234</v>
      </c>
      <c r="F856" s="163">
        <v>2</v>
      </c>
      <c r="G856" s="766"/>
      <c r="H856" s="766">
        <v>0</v>
      </c>
      <c r="I856" s="766">
        <v>19952.660705289778</v>
      </c>
      <c r="J856" s="882">
        <v>20659.301721351181</v>
      </c>
      <c r="K856" s="766">
        <v>21365.899530991559</v>
      </c>
      <c r="L856" s="18" t="s">
        <v>3827</v>
      </c>
      <c r="M856" s="418"/>
      <c r="N856" s="430"/>
      <c r="P856" s="500"/>
      <c r="T856" s="419"/>
      <c r="U856" s="416"/>
      <c r="V856" s="416"/>
      <c r="W856" s="416"/>
      <c r="X856" s="418"/>
    </row>
    <row r="857" spans="1:24">
      <c r="A857" s="764">
        <v>1614</v>
      </c>
      <c r="B857" s="765" t="s">
        <v>6651</v>
      </c>
      <c r="C857" s="764">
        <f t="shared" si="13"/>
        <v>1614</v>
      </c>
      <c r="D857" s="165" t="s">
        <v>2147</v>
      </c>
      <c r="E857" s="165" t="s">
        <v>9236</v>
      </c>
      <c r="F857" s="163">
        <v>2</v>
      </c>
      <c r="G857" s="766"/>
      <c r="H857" s="766">
        <v>21410.204095688416</v>
      </c>
      <c r="I857" s="766">
        <v>22194.271018248266</v>
      </c>
      <c r="J857" s="882">
        <v>23019.60007289852</v>
      </c>
      <c r="K857" s="766">
        <v>23888.394787112087</v>
      </c>
      <c r="L857" s="18" t="s">
        <v>1171</v>
      </c>
      <c r="M857" s="418"/>
      <c r="N857" s="430"/>
      <c r="P857" s="500"/>
      <c r="T857" s="419"/>
      <c r="U857" s="416"/>
      <c r="V857" s="416"/>
      <c r="W857" s="416"/>
      <c r="X857" s="418"/>
    </row>
    <row r="858" spans="1:24">
      <c r="A858" s="764">
        <v>1615</v>
      </c>
      <c r="B858" s="765" t="s">
        <v>6650</v>
      </c>
      <c r="C858" s="764">
        <f t="shared" si="13"/>
        <v>1615</v>
      </c>
      <c r="D858" s="165" t="s">
        <v>2147</v>
      </c>
      <c r="E858" s="165" t="s">
        <v>9235</v>
      </c>
      <c r="F858" s="163">
        <v>2</v>
      </c>
      <c r="G858" s="766"/>
      <c r="H858" s="766">
        <v>18559.590889642543</v>
      </c>
      <c r="I858" s="766">
        <v>19210.149971197821</v>
      </c>
      <c r="J858" s="882">
        <v>19894.971744635503</v>
      </c>
      <c r="K858" s="766">
        <v>20615.827673218115</v>
      </c>
      <c r="L858" s="18" t="s">
        <v>1170</v>
      </c>
      <c r="M858" s="418"/>
      <c r="N858" s="423"/>
      <c r="P858" s="500"/>
      <c r="T858" s="419"/>
      <c r="U858" s="416"/>
      <c r="V858" s="416"/>
      <c r="W858" s="416"/>
      <c r="X858" s="418"/>
    </row>
    <row r="859" spans="1:24">
      <c r="A859" s="764">
        <v>1616</v>
      </c>
      <c r="B859" s="765" t="s">
        <v>6653</v>
      </c>
      <c r="C859" s="764">
        <f t="shared" si="13"/>
        <v>1616</v>
      </c>
      <c r="D859" s="165" t="s">
        <v>2147</v>
      </c>
      <c r="E859" s="165" t="s">
        <v>9238</v>
      </c>
      <c r="F859" s="163">
        <v>2</v>
      </c>
      <c r="G859" s="766"/>
      <c r="H859" s="766">
        <v>0</v>
      </c>
      <c r="I859" s="766">
        <v>0</v>
      </c>
      <c r="J859" s="882">
        <v>0</v>
      </c>
      <c r="K859" s="766">
        <v>24071.623905774293</v>
      </c>
      <c r="L859" s="18" t="s">
        <v>5362</v>
      </c>
      <c r="M859" s="418"/>
      <c r="N859" s="423"/>
      <c r="P859" s="500"/>
      <c r="T859" s="419"/>
      <c r="U859" s="416"/>
      <c r="V859" s="416"/>
      <c r="W859" s="416"/>
      <c r="X859" s="418"/>
    </row>
    <row r="860" spans="1:24">
      <c r="A860" s="764">
        <v>1617</v>
      </c>
      <c r="B860" s="765" t="s">
        <v>6654</v>
      </c>
      <c r="C860" s="764">
        <f t="shared" si="13"/>
        <v>1617</v>
      </c>
      <c r="D860" s="165" t="s">
        <v>2147</v>
      </c>
      <c r="E860" s="165" t="s">
        <v>9239</v>
      </c>
      <c r="F860" s="163">
        <v>2</v>
      </c>
      <c r="G860" s="766"/>
      <c r="H860" s="766">
        <v>19888.306572130787</v>
      </c>
      <c r="I860" s="766">
        <v>20603.718491662716</v>
      </c>
      <c r="J860" s="882">
        <v>21356.806410338981</v>
      </c>
      <c r="K860" s="766">
        <v>22149.514617106241</v>
      </c>
      <c r="L860" s="18" t="s">
        <v>1172</v>
      </c>
      <c r="M860" s="418"/>
      <c r="N860" s="423"/>
      <c r="P860" s="500"/>
      <c r="T860" s="419"/>
      <c r="U860" s="416"/>
      <c r="V860" s="416"/>
      <c r="W860" s="416"/>
      <c r="X860" s="418"/>
    </row>
    <row r="861" spans="1:24">
      <c r="A861" s="764">
        <v>1618</v>
      </c>
      <c r="B861" s="765" t="s">
        <v>6652</v>
      </c>
      <c r="C861" s="764">
        <f t="shared" si="13"/>
        <v>1618</v>
      </c>
      <c r="D861" s="165" t="s">
        <v>2147</v>
      </c>
      <c r="E861" s="165" t="s">
        <v>9237</v>
      </c>
      <c r="F861" s="163">
        <v>2</v>
      </c>
      <c r="G861" s="766"/>
      <c r="H861" s="766">
        <v>0</v>
      </c>
      <c r="I861" s="766">
        <v>0</v>
      </c>
      <c r="J861" s="882">
        <v>0</v>
      </c>
      <c r="K861" s="766">
        <v>22489.548335156269</v>
      </c>
      <c r="L861" s="18" t="s">
        <v>5361</v>
      </c>
      <c r="M861" s="418"/>
      <c r="N861" s="423"/>
      <c r="P861" s="500"/>
      <c r="T861" s="419"/>
      <c r="U861" s="416"/>
      <c r="V861" s="416"/>
      <c r="W861" s="416"/>
      <c r="X861" s="418"/>
    </row>
    <row r="862" spans="1:24">
      <c r="A862" s="764">
        <v>1619</v>
      </c>
      <c r="B862" s="765" t="s">
        <v>6655</v>
      </c>
      <c r="C862" s="764">
        <f t="shared" si="13"/>
        <v>1619</v>
      </c>
      <c r="D862" s="165" t="s">
        <v>2147</v>
      </c>
      <c r="E862" s="165" t="s">
        <v>9240</v>
      </c>
      <c r="F862" s="163">
        <v>2</v>
      </c>
      <c r="G862" s="766"/>
      <c r="H862" s="766">
        <v>19210.193177618854</v>
      </c>
      <c r="I862" s="766">
        <v>19895.014951056542</v>
      </c>
      <c r="J862" s="882">
        <v>20615.870879639144</v>
      </c>
      <c r="K862" s="766">
        <v>21374.705252313346</v>
      </c>
      <c r="L862" s="18" t="s">
        <v>1173</v>
      </c>
      <c r="M862" s="418"/>
      <c r="N862" s="423"/>
      <c r="P862" s="500"/>
      <c r="T862" s="419"/>
      <c r="U862" s="416"/>
      <c r="V862" s="416"/>
      <c r="W862" s="416"/>
      <c r="X862" s="418"/>
    </row>
    <row r="863" spans="1:24">
      <c r="A863" s="764">
        <v>1620</v>
      </c>
      <c r="B863" s="765" t="s">
        <v>6656</v>
      </c>
      <c r="C863" s="764">
        <f t="shared" si="13"/>
        <v>1620</v>
      </c>
      <c r="D863" s="165" t="s">
        <v>2147</v>
      </c>
      <c r="E863" s="165" t="s">
        <v>9241</v>
      </c>
      <c r="F863" s="163">
        <v>2</v>
      </c>
      <c r="G863" s="766"/>
      <c r="H863" s="766">
        <v>18805.07601286831</v>
      </c>
      <c r="I863" s="766">
        <v>19444.91990200639</v>
      </c>
      <c r="J863" s="882">
        <v>20118.421593132356</v>
      </c>
      <c r="K863" s="766">
        <v>20827.395755929767</v>
      </c>
      <c r="L863" s="18" t="s">
        <v>1174</v>
      </c>
      <c r="M863" s="418"/>
      <c r="N863" s="423"/>
      <c r="P863" s="500"/>
      <c r="T863" s="419"/>
      <c r="U863" s="416"/>
      <c r="V863" s="416"/>
      <c r="W863" s="416"/>
      <c r="X863" s="418"/>
    </row>
    <row r="864" spans="1:24">
      <c r="A864" s="764">
        <v>1621</v>
      </c>
      <c r="B864" s="765" t="s">
        <v>6658</v>
      </c>
      <c r="C864" s="764">
        <f t="shared" si="13"/>
        <v>1621</v>
      </c>
      <c r="D864" s="165" t="s">
        <v>2147</v>
      </c>
      <c r="E864" s="165" t="s">
        <v>9243</v>
      </c>
      <c r="F864" s="163">
        <v>2</v>
      </c>
      <c r="G864" s="766"/>
      <c r="H864" s="766">
        <v>19490.488447142674</v>
      </c>
      <c r="I864" s="766">
        <v>20160.015147533239</v>
      </c>
      <c r="J864" s="882">
        <v>20864.755081069005</v>
      </c>
      <c r="K864" s="766">
        <v>21606.609330275634</v>
      </c>
      <c r="L864" s="18" t="s">
        <v>1176</v>
      </c>
      <c r="M864" s="418"/>
      <c r="N864" s="423"/>
      <c r="P864" s="500"/>
      <c r="T864" s="419"/>
      <c r="U864" s="416"/>
      <c r="V864" s="416"/>
      <c r="W864" s="416"/>
      <c r="X864" s="418"/>
    </row>
    <row r="865" spans="1:24">
      <c r="A865" s="764">
        <v>1622</v>
      </c>
      <c r="B865" s="765" t="s">
        <v>6659</v>
      </c>
      <c r="C865" s="764">
        <f t="shared" si="13"/>
        <v>1622</v>
      </c>
      <c r="D865" s="165" t="s">
        <v>2147</v>
      </c>
      <c r="E865" s="165" t="s">
        <v>9244</v>
      </c>
      <c r="F865" s="163">
        <v>2</v>
      </c>
      <c r="G865" s="766"/>
      <c r="H865" s="766">
        <v>18755.345409692192</v>
      </c>
      <c r="I865" s="766">
        <v>19393.028977778416</v>
      </c>
      <c r="J865" s="882">
        <v>20064.283935010459</v>
      </c>
      <c r="K865" s="766">
        <v>20770.838538229793</v>
      </c>
      <c r="L865" s="18" t="s">
        <v>1177</v>
      </c>
      <c r="M865" s="418"/>
      <c r="N865" s="420"/>
      <c r="P865" s="500"/>
      <c r="T865" s="419"/>
      <c r="U865" s="416"/>
      <c r="V865" s="416"/>
      <c r="W865" s="416"/>
      <c r="X865" s="418"/>
    </row>
    <row r="866" spans="1:24">
      <c r="A866" s="764">
        <v>1623</v>
      </c>
      <c r="B866" s="765" t="s">
        <v>6660</v>
      </c>
      <c r="C866" s="764">
        <f t="shared" si="13"/>
        <v>1623</v>
      </c>
      <c r="D866" s="165" t="s">
        <v>2147</v>
      </c>
      <c r="E866" s="165" t="s">
        <v>9245</v>
      </c>
      <c r="F866" s="163">
        <v>2</v>
      </c>
      <c r="G866" s="766"/>
      <c r="H866" s="766">
        <v>18639.29293347424</v>
      </c>
      <c r="I866" s="766">
        <v>19271.964556720162</v>
      </c>
      <c r="J866" s="882">
        <v>19937.905124164645</v>
      </c>
      <c r="K866" s="766">
        <v>20638.92930549123</v>
      </c>
      <c r="L866" s="18" t="s">
        <v>1178</v>
      </c>
      <c r="M866" s="418"/>
      <c r="N866" s="420"/>
      <c r="P866" s="500"/>
      <c r="T866" s="419"/>
      <c r="U866" s="416"/>
      <c r="V866" s="416"/>
      <c r="W866" s="416"/>
      <c r="X866" s="418"/>
    </row>
    <row r="867" spans="1:24">
      <c r="A867" s="764">
        <v>1624</v>
      </c>
      <c r="B867" s="765" t="s">
        <v>6662</v>
      </c>
      <c r="C867" s="764">
        <f t="shared" si="13"/>
        <v>1624</v>
      </c>
      <c r="D867" s="165" t="s">
        <v>2147</v>
      </c>
      <c r="E867" s="165" t="s">
        <v>9247</v>
      </c>
      <c r="F867" s="163">
        <v>2</v>
      </c>
      <c r="G867" s="766"/>
      <c r="H867" s="766">
        <v>19551.294299036279</v>
      </c>
      <c r="I867" s="766">
        <v>20223.456591110102</v>
      </c>
      <c r="J867" s="882">
        <v>20931.004942013289</v>
      </c>
      <c r="K867" s="766">
        <v>21675.754021429399</v>
      </c>
      <c r="L867" s="18" t="s">
        <v>1180</v>
      </c>
      <c r="M867" s="418"/>
      <c r="N867" s="410"/>
      <c r="P867" s="500"/>
      <c r="T867" s="419"/>
      <c r="U867" s="416"/>
      <c r="V867" s="416"/>
      <c r="W867" s="416"/>
      <c r="X867" s="418"/>
    </row>
    <row r="868" spans="1:24">
      <c r="A868" s="764">
        <v>1625</v>
      </c>
      <c r="B868" s="765" t="s">
        <v>6663</v>
      </c>
      <c r="C868" s="764">
        <f t="shared" si="13"/>
        <v>1625</v>
      </c>
      <c r="D868" s="165" t="s">
        <v>2147</v>
      </c>
      <c r="E868" s="165" t="s">
        <v>9248</v>
      </c>
      <c r="F868" s="163">
        <v>2</v>
      </c>
      <c r="G868" s="766"/>
      <c r="H868" s="766">
        <v>18821.667282734026</v>
      </c>
      <c r="I868" s="766">
        <v>19462.202474608701</v>
      </c>
      <c r="J868" s="882">
        <v>20136.481881313335</v>
      </c>
      <c r="K868" s="766">
        <v>20846.233759689407</v>
      </c>
      <c r="L868" s="18" t="s">
        <v>1181</v>
      </c>
      <c r="M868" s="418"/>
      <c r="N868" s="410"/>
      <c r="P868" s="500"/>
      <c r="T868" s="419"/>
      <c r="U868" s="416"/>
      <c r="V868" s="416"/>
      <c r="W868" s="416"/>
      <c r="X868" s="418"/>
    </row>
    <row r="869" spans="1:24">
      <c r="A869" s="764">
        <v>1626</v>
      </c>
      <c r="B869" s="765" t="s">
        <v>6661</v>
      </c>
      <c r="C869" s="764">
        <f t="shared" si="13"/>
        <v>1626</v>
      </c>
      <c r="D869" s="165" t="s">
        <v>2147</v>
      </c>
      <c r="E869" s="165" t="s">
        <v>9246</v>
      </c>
      <c r="F869" s="163">
        <v>2</v>
      </c>
      <c r="G869" s="766"/>
      <c r="H869" s="766">
        <v>17904.149896023748</v>
      </c>
      <c r="I869" s="766">
        <v>18504.978386965355</v>
      </c>
      <c r="J869" s="882">
        <v>19137.433978106092</v>
      </c>
      <c r="K869" s="766">
        <v>19803.158513445382</v>
      </c>
      <c r="L869" s="18" t="s">
        <v>1179</v>
      </c>
      <c r="M869" s="418"/>
      <c r="N869" s="410"/>
      <c r="P869" s="500"/>
      <c r="T869" s="419"/>
      <c r="U869" s="416"/>
      <c r="V869" s="416"/>
      <c r="W869" s="416"/>
      <c r="X869" s="418"/>
    </row>
    <row r="870" spans="1:24">
      <c r="A870" s="764">
        <v>1627</v>
      </c>
      <c r="B870" s="765" t="s">
        <v>6657</v>
      </c>
      <c r="C870" s="764">
        <f t="shared" si="13"/>
        <v>1627</v>
      </c>
      <c r="D870" s="165" t="s">
        <v>2147</v>
      </c>
      <c r="E870" s="165" t="s">
        <v>9242</v>
      </c>
      <c r="F870" s="163">
        <v>2</v>
      </c>
      <c r="G870" s="766"/>
      <c r="H870" s="766">
        <v>18069.932975417818</v>
      </c>
      <c r="I870" s="766">
        <v>18677.933732251571</v>
      </c>
      <c r="J870" s="882">
        <v>19317.95044707381</v>
      </c>
      <c r="K870" s="766">
        <v>19991.624963883918</v>
      </c>
      <c r="L870" s="18" t="s">
        <v>1175</v>
      </c>
      <c r="M870" s="418"/>
      <c r="N870" s="409"/>
      <c r="P870" s="500"/>
      <c r="T870" s="419"/>
      <c r="U870" s="416"/>
      <c r="V870" s="416"/>
      <c r="W870" s="416"/>
      <c r="X870" s="418"/>
    </row>
    <row r="871" spans="1:24">
      <c r="A871" s="764">
        <v>1628</v>
      </c>
      <c r="B871" s="765" t="s">
        <v>6665</v>
      </c>
      <c r="C871" s="764">
        <f t="shared" si="13"/>
        <v>1628</v>
      </c>
      <c r="D871" s="165" t="s">
        <v>2147</v>
      </c>
      <c r="E871" s="165" t="s">
        <v>9250</v>
      </c>
      <c r="F871" s="163">
        <v>2</v>
      </c>
      <c r="G871" s="766"/>
      <c r="H871" s="766">
        <v>27201.638885077507</v>
      </c>
      <c r="I871" s="766">
        <v>28247.018242069604</v>
      </c>
      <c r="J871" s="882">
        <v>29347.399373041906</v>
      </c>
      <c r="K871" s="766">
        <v>30505.677108203879</v>
      </c>
      <c r="L871" s="18" t="s">
        <v>1183</v>
      </c>
      <c r="M871" s="418"/>
      <c r="N871" s="409"/>
      <c r="P871" s="500"/>
      <c r="T871" s="419"/>
      <c r="U871" s="416"/>
      <c r="V871" s="416"/>
      <c r="W871" s="416"/>
      <c r="X871" s="418"/>
    </row>
    <row r="872" spans="1:24">
      <c r="A872" s="764">
        <v>1629</v>
      </c>
      <c r="B872" s="765" t="s">
        <v>6666</v>
      </c>
      <c r="C872" s="764">
        <f t="shared" si="13"/>
        <v>1629</v>
      </c>
      <c r="D872" s="165" t="s">
        <v>2147</v>
      </c>
      <c r="E872" s="165" t="s">
        <v>9251</v>
      </c>
      <c r="F872" s="163">
        <v>2</v>
      </c>
      <c r="G872" s="766"/>
      <c r="H872" s="766">
        <v>26265.480365850097</v>
      </c>
      <c r="I872" s="766">
        <v>27275.819315381123</v>
      </c>
      <c r="J872" s="882">
        <v>28339.345369208797</v>
      </c>
      <c r="K872" s="766">
        <v>29458.82373827948</v>
      </c>
      <c r="L872" s="18" t="s">
        <v>1184</v>
      </c>
      <c r="M872" s="418"/>
      <c r="N872" s="409"/>
      <c r="P872" s="500"/>
      <c r="T872" s="419"/>
      <c r="U872" s="416"/>
      <c r="V872" s="416"/>
      <c r="W872" s="416"/>
      <c r="X872" s="418"/>
    </row>
    <row r="873" spans="1:24">
      <c r="A873" s="764">
        <v>1630</v>
      </c>
      <c r="B873" s="765" t="s">
        <v>6664</v>
      </c>
      <c r="C873" s="764">
        <f t="shared" si="13"/>
        <v>1630</v>
      </c>
      <c r="D873" s="165" t="s">
        <v>2147</v>
      </c>
      <c r="E873" s="165" t="s">
        <v>9249</v>
      </c>
      <c r="F873" s="163">
        <v>2</v>
      </c>
      <c r="G873" s="766"/>
      <c r="H873" s="766">
        <v>24993.025278805839</v>
      </c>
      <c r="I873" s="766">
        <v>25938.727422465392</v>
      </c>
      <c r="J873" s="882">
        <v>26934.203363159664</v>
      </c>
      <c r="K873" s="766">
        <v>27982.08869257191</v>
      </c>
      <c r="L873" s="18" t="s">
        <v>1182</v>
      </c>
      <c r="M873" s="418"/>
      <c r="N873" s="409"/>
      <c r="P873" s="500"/>
      <c r="T873" s="419"/>
      <c r="U873" s="416"/>
      <c r="V873" s="416"/>
      <c r="W873" s="416"/>
      <c r="X873" s="418"/>
    </row>
    <row r="874" spans="1:24">
      <c r="A874" s="764">
        <v>1631</v>
      </c>
      <c r="B874" s="765" t="s">
        <v>6667</v>
      </c>
      <c r="C874" s="764">
        <f t="shared" si="13"/>
        <v>1631</v>
      </c>
      <c r="D874" s="165" t="s">
        <v>2147</v>
      </c>
      <c r="E874" s="165" t="s">
        <v>9252</v>
      </c>
      <c r="F874" s="163">
        <v>2</v>
      </c>
      <c r="G874" s="766"/>
      <c r="H874" s="766">
        <v>24027.046444037558</v>
      </c>
      <c r="I874" s="766">
        <v>24908.241401088762</v>
      </c>
      <c r="J874" s="882">
        <v>25835.840054333788</v>
      </c>
      <c r="K874" s="766">
        <v>26812.261963350706</v>
      </c>
      <c r="L874" s="18" t="s">
        <v>1185</v>
      </c>
      <c r="M874" s="418"/>
      <c r="N874" s="409"/>
      <c r="P874" s="500"/>
      <c r="T874" s="419"/>
      <c r="U874" s="416"/>
      <c r="V874" s="416"/>
      <c r="W874" s="416"/>
      <c r="X874" s="418"/>
    </row>
    <row r="875" spans="1:24">
      <c r="A875" s="764">
        <v>1632</v>
      </c>
      <c r="B875" s="765" t="s">
        <v>6668</v>
      </c>
      <c r="C875" s="764">
        <f t="shared" si="13"/>
        <v>1632</v>
      </c>
      <c r="D875" s="165" t="s">
        <v>2147</v>
      </c>
      <c r="E875" s="165" t="s">
        <v>9253</v>
      </c>
      <c r="F875" s="163">
        <v>2</v>
      </c>
      <c r="G875" s="766"/>
      <c r="H875" s="766">
        <v>20332.348667708011</v>
      </c>
      <c r="I875" s="766">
        <v>21031.817417877261</v>
      </c>
      <c r="J875" s="882">
        <v>21768.098038770106</v>
      </c>
      <c r="K875" s="766">
        <v>22543.134819333198</v>
      </c>
      <c r="L875" s="18" t="s">
        <v>1186</v>
      </c>
      <c r="M875" s="418"/>
      <c r="N875" s="409"/>
      <c r="P875" s="500"/>
      <c r="T875" s="419"/>
      <c r="U875" s="416"/>
      <c r="V875" s="416"/>
      <c r="W875" s="416"/>
      <c r="X875" s="418"/>
    </row>
    <row r="876" spans="1:24">
      <c r="A876" s="764">
        <v>1633</v>
      </c>
      <c r="B876" s="765" t="s">
        <v>6669</v>
      </c>
      <c r="C876" s="764">
        <f t="shared" si="13"/>
        <v>1633</v>
      </c>
      <c r="D876" s="165" t="s">
        <v>2147</v>
      </c>
      <c r="E876" s="165" t="s">
        <v>9254</v>
      </c>
      <c r="F876" s="163">
        <v>2</v>
      </c>
      <c r="G876" s="766"/>
      <c r="H876" s="766">
        <v>19569.150245510016</v>
      </c>
      <c r="I876" s="766">
        <v>20235.868528533159</v>
      </c>
      <c r="J876" s="882">
        <v>20937.67042543842</v>
      </c>
      <c r="K876" s="766">
        <v>21676.413812330367</v>
      </c>
      <c r="L876" s="18" t="s">
        <v>1187</v>
      </c>
      <c r="M876" s="418"/>
      <c r="N876" s="409"/>
      <c r="P876" s="500"/>
      <c r="T876" s="419"/>
      <c r="U876" s="416"/>
      <c r="V876" s="416"/>
      <c r="W876" s="416"/>
      <c r="X876" s="418"/>
    </row>
    <row r="877" spans="1:24">
      <c r="A877" s="764">
        <v>1634</v>
      </c>
      <c r="B877" s="765" t="s">
        <v>6670</v>
      </c>
      <c r="C877" s="764">
        <f t="shared" si="13"/>
        <v>1634</v>
      </c>
      <c r="D877" s="165" t="s">
        <v>2147</v>
      </c>
      <c r="E877" s="165" t="s">
        <v>9255</v>
      </c>
      <c r="F877" s="163">
        <v>2</v>
      </c>
      <c r="G877" s="766"/>
      <c r="H877" s="766">
        <v>29150.208599616075</v>
      </c>
      <c r="I877" s="766">
        <v>30217.623231337078</v>
      </c>
      <c r="J877" s="882">
        <v>31341.206210406286</v>
      </c>
      <c r="K877" s="766">
        <v>32523.938779875247</v>
      </c>
      <c r="L877" s="18" t="s">
        <v>1188</v>
      </c>
      <c r="M877" s="418"/>
      <c r="N877" s="409"/>
      <c r="P877" s="500"/>
      <c r="T877" s="419"/>
      <c r="U877" s="416"/>
      <c r="V877" s="416"/>
      <c r="W877" s="416"/>
      <c r="X877" s="418"/>
    </row>
    <row r="878" spans="1:24">
      <c r="A878" s="764">
        <v>1635</v>
      </c>
      <c r="B878" s="765" t="s">
        <v>6672</v>
      </c>
      <c r="C878" s="764">
        <f t="shared" si="13"/>
        <v>1635</v>
      </c>
      <c r="D878" s="165" t="s">
        <v>2147</v>
      </c>
      <c r="E878" s="165" t="s">
        <v>9257</v>
      </c>
      <c r="F878" s="163">
        <v>2</v>
      </c>
      <c r="G878" s="766"/>
      <c r="H878" s="766">
        <v>30063.834589211951</v>
      </c>
      <c r="I878" s="766">
        <v>31211.051480588438</v>
      </c>
      <c r="J878" s="882">
        <v>32418.670948574756</v>
      </c>
      <c r="K878" s="766">
        <v>33689.847061906621</v>
      </c>
      <c r="L878" s="18" t="s">
        <v>1190</v>
      </c>
      <c r="M878" s="418"/>
      <c r="N878" s="409"/>
      <c r="P878" s="500"/>
      <c r="T878" s="419"/>
      <c r="U878" s="416"/>
      <c r="V878" s="416"/>
      <c r="W878" s="416"/>
      <c r="X878" s="418"/>
    </row>
    <row r="879" spans="1:24">
      <c r="A879" s="764">
        <v>1636</v>
      </c>
      <c r="B879" s="765" t="s">
        <v>6671</v>
      </c>
      <c r="C879" s="764">
        <f t="shared" si="13"/>
        <v>1636</v>
      </c>
      <c r="D879" s="165" t="s">
        <v>2147</v>
      </c>
      <c r="E879" s="165" t="s">
        <v>9256</v>
      </c>
      <c r="F879" s="163">
        <v>2</v>
      </c>
      <c r="G879" s="766"/>
      <c r="H879" s="766">
        <v>24027.046444037558</v>
      </c>
      <c r="I879" s="766">
        <v>24908.241401088762</v>
      </c>
      <c r="J879" s="882">
        <v>25835.840054333788</v>
      </c>
      <c r="K879" s="766">
        <v>26812.261963350706</v>
      </c>
      <c r="L879" s="18" t="s">
        <v>1189</v>
      </c>
      <c r="M879" s="418"/>
      <c r="N879" s="409"/>
      <c r="P879" s="500"/>
      <c r="T879" s="419"/>
      <c r="U879" s="416"/>
      <c r="V879" s="416"/>
      <c r="W879" s="416"/>
      <c r="X879" s="418"/>
    </row>
    <row r="880" spans="1:24">
      <c r="A880" s="764">
        <v>1637</v>
      </c>
      <c r="B880" s="765" t="s">
        <v>6673</v>
      </c>
      <c r="C880" s="764">
        <f t="shared" si="13"/>
        <v>1637</v>
      </c>
      <c r="D880" s="165" t="s">
        <v>2147</v>
      </c>
      <c r="E880" s="165" t="s">
        <v>9258</v>
      </c>
      <c r="F880" s="163">
        <v>2</v>
      </c>
      <c r="G880" s="766"/>
      <c r="H880" s="766">
        <v>35142.051764663651</v>
      </c>
      <c r="I880" s="766">
        <v>36555.722654575802</v>
      </c>
      <c r="J880" s="882">
        <v>38043.795001513798</v>
      </c>
      <c r="K880" s="766">
        <v>39610.200589792017</v>
      </c>
      <c r="L880" s="18" t="s">
        <v>1191</v>
      </c>
      <c r="M880" s="418"/>
      <c r="N880" s="409"/>
      <c r="P880" s="500"/>
      <c r="T880" s="419"/>
      <c r="U880" s="416"/>
      <c r="V880" s="416"/>
      <c r="W880" s="416"/>
      <c r="X880" s="418"/>
    </row>
    <row r="881" spans="1:24">
      <c r="A881" s="764">
        <v>1638</v>
      </c>
      <c r="B881" s="765" t="s">
        <v>6674</v>
      </c>
      <c r="C881" s="764">
        <f t="shared" si="13"/>
        <v>1638</v>
      </c>
      <c r="D881" s="165" t="s">
        <v>2147</v>
      </c>
      <c r="E881" s="165" t="s">
        <v>9259</v>
      </c>
      <c r="F881" s="163">
        <v>2</v>
      </c>
      <c r="G881" s="766"/>
      <c r="H881" s="766">
        <v>31243.306016075661</v>
      </c>
      <c r="I881" s="766">
        <v>32471.016469844231</v>
      </c>
      <c r="J881" s="882">
        <v>33763.32052306323</v>
      </c>
      <c r="K881" s="766">
        <v>35123.631482994584</v>
      </c>
      <c r="L881" s="18" t="s">
        <v>1192</v>
      </c>
      <c r="M881" s="418"/>
      <c r="N881" s="409"/>
      <c r="P881" s="500"/>
      <c r="T881" s="419"/>
      <c r="U881" s="416"/>
      <c r="V881" s="416"/>
      <c r="W881" s="416"/>
      <c r="X881" s="418"/>
    </row>
    <row r="882" spans="1:24">
      <c r="A882" s="764">
        <v>1639</v>
      </c>
      <c r="B882" s="765" t="s">
        <v>6675</v>
      </c>
      <c r="C882" s="764">
        <f t="shared" si="13"/>
        <v>1639</v>
      </c>
      <c r="D882" s="165" t="s">
        <v>2147</v>
      </c>
      <c r="E882" s="165" t="s">
        <v>9260</v>
      </c>
      <c r="F882" s="163">
        <v>2</v>
      </c>
      <c r="G882" s="766"/>
      <c r="H882" s="766">
        <v>29034.639409913565</v>
      </c>
      <c r="I882" s="766">
        <v>30162.715856770632</v>
      </c>
      <c r="J882" s="882">
        <v>31350.157926132633</v>
      </c>
      <c r="K882" s="766">
        <v>32600.076480314252</v>
      </c>
      <c r="L882" s="18" t="s">
        <v>1193</v>
      </c>
      <c r="M882" s="418"/>
      <c r="N882" s="409"/>
      <c r="P882" s="500"/>
      <c r="T882" s="419"/>
      <c r="U882" s="416"/>
      <c r="V882" s="416"/>
      <c r="W882" s="416"/>
      <c r="X882" s="418"/>
    </row>
    <row r="883" spans="1:24">
      <c r="A883" s="764">
        <v>1640</v>
      </c>
      <c r="B883" s="765" t="s">
        <v>6676</v>
      </c>
      <c r="C883" s="764">
        <f t="shared" si="13"/>
        <v>1640</v>
      </c>
      <c r="D883" s="165" t="s">
        <v>2147</v>
      </c>
      <c r="E883" s="165" t="s">
        <v>9261</v>
      </c>
      <c r="F883" s="163">
        <v>2</v>
      </c>
      <c r="G883" s="766"/>
      <c r="H883" s="766">
        <v>35142.051764663651</v>
      </c>
      <c r="I883" s="766">
        <v>36555.722654575802</v>
      </c>
      <c r="J883" s="882">
        <v>38043.795001513798</v>
      </c>
      <c r="K883" s="766">
        <v>39610.200589792017</v>
      </c>
      <c r="L883" s="18" t="s">
        <v>1194</v>
      </c>
      <c r="M883" s="418"/>
      <c r="N883" s="409"/>
      <c r="P883" s="500"/>
      <c r="T883" s="419"/>
      <c r="U883" s="416"/>
      <c r="V883" s="416"/>
      <c r="W883" s="416"/>
      <c r="X883" s="418"/>
    </row>
    <row r="884" spans="1:24">
      <c r="A884" s="764">
        <v>1641</v>
      </c>
      <c r="B884" s="765" t="s">
        <v>6677</v>
      </c>
      <c r="C884" s="764">
        <f t="shared" si="13"/>
        <v>1641</v>
      </c>
      <c r="D884" s="165" t="s">
        <v>2147</v>
      </c>
      <c r="E884" s="165" t="s">
        <v>9262</v>
      </c>
      <c r="F884" s="163">
        <v>2</v>
      </c>
      <c r="G884" s="766"/>
      <c r="H884" s="766">
        <v>25025.160381075624</v>
      </c>
      <c r="I884" s="766">
        <v>25933.92103474848</v>
      </c>
      <c r="J884" s="882">
        <v>26890.511196509378</v>
      </c>
      <c r="K884" s="766">
        <v>27897.436838778474</v>
      </c>
      <c r="L884" s="18" t="s">
        <v>5363</v>
      </c>
      <c r="M884" s="418"/>
      <c r="N884" s="409"/>
      <c r="P884" s="500"/>
      <c r="T884" s="419"/>
      <c r="U884" s="416"/>
      <c r="V884" s="416"/>
      <c r="W884" s="416"/>
      <c r="X884" s="418"/>
    </row>
    <row r="885" spans="1:24">
      <c r="A885" s="764">
        <v>1642</v>
      </c>
      <c r="B885" s="765" t="s">
        <v>6678</v>
      </c>
      <c r="C885" s="764">
        <f t="shared" si="13"/>
        <v>1642</v>
      </c>
      <c r="D885" s="165" t="s">
        <v>2147</v>
      </c>
      <c r="E885" s="165" t="s">
        <v>9263</v>
      </c>
      <c r="F885" s="163">
        <v>2</v>
      </c>
      <c r="G885" s="766"/>
      <c r="H885" s="766">
        <v>28389.602018307876</v>
      </c>
      <c r="I885" s="766">
        <v>29444.529994349166</v>
      </c>
      <c r="J885" s="882">
        <v>30554.978221423102</v>
      </c>
      <c r="K885" s="766">
        <v>31723.841529739162</v>
      </c>
      <c r="L885" s="18" t="s">
        <v>1195</v>
      </c>
      <c r="M885" s="418"/>
      <c r="N885" s="409"/>
      <c r="P885" s="500"/>
      <c r="T885" s="419"/>
      <c r="U885" s="416"/>
      <c r="V885" s="416"/>
      <c r="W885" s="416"/>
      <c r="X885" s="418"/>
    </row>
    <row r="886" spans="1:24">
      <c r="A886" s="764">
        <v>1643</v>
      </c>
      <c r="B886" s="765" t="s">
        <v>6679</v>
      </c>
      <c r="C886" s="764">
        <f t="shared" si="13"/>
        <v>1643</v>
      </c>
      <c r="D886" s="165" t="s">
        <v>2147</v>
      </c>
      <c r="E886" s="165" t="s">
        <v>9264</v>
      </c>
      <c r="F886" s="163">
        <v>1</v>
      </c>
      <c r="G886" s="766"/>
      <c r="H886" s="766">
        <v>0</v>
      </c>
      <c r="I886" s="766">
        <v>17900.203608467185</v>
      </c>
      <c r="J886" s="882">
        <v>18339.950176412232</v>
      </c>
      <c r="K886" s="766">
        <v>18802.878148434331</v>
      </c>
      <c r="L886" s="18" t="s">
        <v>3828</v>
      </c>
      <c r="M886" s="418"/>
      <c r="N886" s="409"/>
      <c r="P886" s="500"/>
      <c r="T886" s="419"/>
      <c r="U886" s="416"/>
      <c r="V886" s="416"/>
      <c r="W886" s="416"/>
      <c r="X886" s="418"/>
    </row>
    <row r="887" spans="1:24">
      <c r="A887" s="764">
        <v>1644</v>
      </c>
      <c r="B887" s="765" t="s">
        <v>6680</v>
      </c>
      <c r="C887" s="764">
        <f t="shared" si="13"/>
        <v>1644</v>
      </c>
      <c r="D887" s="165" t="s">
        <v>2147</v>
      </c>
      <c r="E887" s="165" t="s">
        <v>9265</v>
      </c>
      <c r="F887" s="163">
        <v>1</v>
      </c>
      <c r="G887" s="766"/>
      <c r="H887" s="766">
        <v>0</v>
      </c>
      <c r="I887" s="766">
        <v>16955.477396709332</v>
      </c>
      <c r="J887" s="882">
        <v>17368.619802928355</v>
      </c>
      <c r="K887" s="766">
        <v>17803.543394186221</v>
      </c>
      <c r="L887" s="18" t="s">
        <v>3829</v>
      </c>
      <c r="M887" s="418"/>
      <c r="N887" s="409"/>
      <c r="P887" s="500"/>
      <c r="T887" s="419"/>
      <c r="U887" s="416"/>
      <c r="V887" s="416"/>
      <c r="W887" s="416"/>
      <c r="X887" s="418"/>
    </row>
    <row r="888" spans="1:24">
      <c r="A888" s="764">
        <v>1645</v>
      </c>
      <c r="B888" s="765" t="s">
        <v>6681</v>
      </c>
      <c r="C888" s="764">
        <f t="shared" si="13"/>
        <v>1645</v>
      </c>
      <c r="D888" s="165" t="s">
        <v>2147</v>
      </c>
      <c r="E888" s="165" t="s">
        <v>9266</v>
      </c>
      <c r="F888" s="163">
        <v>1</v>
      </c>
      <c r="G888" s="766"/>
      <c r="H888" s="766">
        <v>19171.653684387424</v>
      </c>
      <c r="I888" s="766">
        <v>20126.408593581382</v>
      </c>
      <c r="J888" s="882">
        <v>20628.892753432963</v>
      </c>
      <c r="K888" s="766">
        <v>21157.825495117442</v>
      </c>
      <c r="L888" s="18" t="s">
        <v>3830</v>
      </c>
      <c r="M888" s="418"/>
      <c r="N888" s="409"/>
      <c r="P888" s="500"/>
      <c r="T888" s="419"/>
      <c r="U888" s="416"/>
      <c r="V888" s="416"/>
      <c r="W888" s="416"/>
      <c r="X888" s="418"/>
    </row>
    <row r="889" spans="1:24">
      <c r="A889" s="764">
        <v>1646</v>
      </c>
      <c r="B889" s="765" t="s">
        <v>6683</v>
      </c>
      <c r="C889" s="764">
        <f t="shared" si="13"/>
        <v>1646</v>
      </c>
      <c r="D889" s="165" t="s">
        <v>2147</v>
      </c>
      <c r="E889" s="165" t="s">
        <v>9268</v>
      </c>
      <c r="F889" s="163">
        <v>1</v>
      </c>
      <c r="G889" s="766"/>
      <c r="H889" s="766">
        <v>14048.892137608167</v>
      </c>
      <c r="I889" s="766">
        <v>14404.878324894304</v>
      </c>
      <c r="J889" s="882">
        <v>14779.603445185423</v>
      </c>
      <c r="K889" s="766">
        <v>15174.031215036071</v>
      </c>
      <c r="L889" s="18" t="s">
        <v>1197</v>
      </c>
      <c r="M889" s="418"/>
      <c r="N889" s="409"/>
      <c r="P889" s="500"/>
      <c r="T889" s="419"/>
      <c r="U889" s="416"/>
      <c r="V889" s="416"/>
      <c r="W889" s="416"/>
      <c r="X889" s="418"/>
    </row>
    <row r="890" spans="1:24">
      <c r="A890" s="764">
        <v>1647</v>
      </c>
      <c r="B890" s="765" t="s">
        <v>6682</v>
      </c>
      <c r="C890" s="764">
        <f t="shared" si="13"/>
        <v>1647</v>
      </c>
      <c r="D890" s="165" t="s">
        <v>2147</v>
      </c>
      <c r="E890" s="165" t="s">
        <v>9267</v>
      </c>
      <c r="F890" s="163">
        <v>1</v>
      </c>
      <c r="G890" s="766"/>
      <c r="H890" s="766">
        <v>13111.171049374692</v>
      </c>
      <c r="I890" s="766">
        <v>0</v>
      </c>
      <c r="J890" s="882">
        <v>0</v>
      </c>
      <c r="K890" s="766">
        <v>0</v>
      </c>
      <c r="L890" s="18" t="s">
        <v>1196</v>
      </c>
      <c r="M890" s="418"/>
      <c r="N890" s="409"/>
      <c r="P890" s="500"/>
      <c r="T890" s="419"/>
      <c r="U890" s="416"/>
      <c r="V890" s="416"/>
      <c r="W890" s="416"/>
      <c r="X890" s="418"/>
    </row>
    <row r="891" spans="1:24">
      <c r="A891" s="764">
        <v>1648</v>
      </c>
      <c r="B891" s="765" t="s">
        <v>6684</v>
      </c>
      <c r="C891" s="764">
        <f t="shared" si="13"/>
        <v>1648</v>
      </c>
      <c r="D891" s="165" t="s">
        <v>2147</v>
      </c>
      <c r="E891" s="165" t="s">
        <v>9269</v>
      </c>
      <c r="F891" s="163">
        <v>1</v>
      </c>
      <c r="G891" s="766"/>
      <c r="H891" s="766">
        <v>16210.791566002797</v>
      </c>
      <c r="I891" s="766">
        <v>16603.880840638798</v>
      </c>
      <c r="J891" s="882">
        <v>17017.690021197457</v>
      </c>
      <c r="K891" s="766">
        <v>17453.236364041899</v>
      </c>
      <c r="L891" s="18" t="s">
        <v>2984</v>
      </c>
      <c r="M891" s="418"/>
      <c r="N891" s="409"/>
      <c r="P891" s="500"/>
      <c r="T891" s="419"/>
      <c r="U891" s="416"/>
      <c r="V891" s="416"/>
      <c r="W891" s="416"/>
      <c r="X891" s="418"/>
    </row>
    <row r="892" spans="1:24">
      <c r="A892" s="764">
        <v>1649</v>
      </c>
      <c r="B892" s="765" t="s">
        <v>6685</v>
      </c>
      <c r="C892" s="764">
        <f t="shared" si="13"/>
        <v>1649</v>
      </c>
      <c r="D892" s="165" t="s">
        <v>2147</v>
      </c>
      <c r="E892" s="165" t="s">
        <v>9270</v>
      </c>
      <c r="F892" s="163">
        <v>1</v>
      </c>
      <c r="G892" s="766"/>
      <c r="H892" s="766">
        <v>15581.969351228474</v>
      </c>
      <c r="I892" s="766">
        <v>15957.283409414038</v>
      </c>
      <c r="J892" s="882">
        <v>16352.353656967711</v>
      </c>
      <c r="K892" s="766">
        <v>16768.250890061208</v>
      </c>
      <c r="L892" s="18" t="s">
        <v>2985</v>
      </c>
      <c r="M892" s="418"/>
      <c r="N892" s="409"/>
      <c r="P892" s="500"/>
      <c r="T892" s="419"/>
      <c r="U892" s="416"/>
      <c r="V892" s="416"/>
      <c r="W892" s="416"/>
      <c r="X892" s="418"/>
    </row>
    <row r="893" spans="1:24">
      <c r="A893" s="764">
        <v>1650</v>
      </c>
      <c r="B893" s="765" t="s">
        <v>6686</v>
      </c>
      <c r="C893" s="764">
        <f t="shared" si="13"/>
        <v>1650</v>
      </c>
      <c r="D893" s="165" t="s">
        <v>2147</v>
      </c>
      <c r="E893" s="165" t="s">
        <v>9271</v>
      </c>
      <c r="F893" s="163">
        <v>1</v>
      </c>
      <c r="G893" s="766"/>
      <c r="H893" s="766">
        <v>18276.921700261268</v>
      </c>
      <c r="I893" s="766">
        <v>18728.315826447073</v>
      </c>
      <c r="J893" s="882">
        <v>19203.481627644906</v>
      </c>
      <c r="K893" s="766">
        <v>19703.650519452258</v>
      </c>
      <c r="L893" s="18" t="s">
        <v>2986</v>
      </c>
      <c r="M893" s="418"/>
      <c r="N893" s="409"/>
      <c r="P893" s="500"/>
      <c r="T893" s="419"/>
      <c r="U893" s="416"/>
      <c r="V893" s="416"/>
      <c r="W893" s="416"/>
      <c r="X893" s="418"/>
    </row>
    <row r="894" spans="1:24">
      <c r="A894" s="764">
        <v>1651</v>
      </c>
      <c r="B894" s="765" t="s">
        <v>6687</v>
      </c>
      <c r="C894" s="764">
        <f t="shared" si="13"/>
        <v>1651</v>
      </c>
      <c r="D894" s="165" t="s">
        <v>2147</v>
      </c>
      <c r="E894" s="165" t="s">
        <v>9272</v>
      </c>
      <c r="F894" s="163">
        <v>1</v>
      </c>
      <c r="G894" s="766"/>
      <c r="H894" s="766">
        <v>15710.64370977673</v>
      </c>
      <c r="I894" s="766">
        <v>16098.232118548385</v>
      </c>
      <c r="J894" s="882">
        <v>16506.240388293965</v>
      </c>
      <c r="K894" s="766">
        <v>16932.023660830168</v>
      </c>
      <c r="L894" s="18" t="s">
        <v>1198</v>
      </c>
      <c r="M894" s="418"/>
      <c r="N894" s="409"/>
      <c r="P894" s="500"/>
      <c r="T894" s="419"/>
      <c r="U894" s="416"/>
      <c r="V894" s="416"/>
      <c r="W894" s="416"/>
      <c r="X894" s="418"/>
    </row>
    <row r="895" spans="1:24">
      <c r="A895" s="764">
        <v>1652</v>
      </c>
      <c r="B895" s="765" t="s">
        <v>6688</v>
      </c>
      <c r="C895" s="764">
        <f t="shared" si="13"/>
        <v>1652</v>
      </c>
      <c r="D895" s="165" t="s">
        <v>2147</v>
      </c>
      <c r="E895" s="165" t="s">
        <v>9273</v>
      </c>
      <c r="F895" s="163">
        <v>1</v>
      </c>
      <c r="G895" s="766"/>
      <c r="H895" s="766">
        <v>14403.964388616325</v>
      </c>
      <c r="I895" s="766">
        <v>14754.213623035672</v>
      </c>
      <c r="J895" s="882">
        <v>15122.471230085352</v>
      </c>
      <c r="K895" s="766">
        <v>15510.137428803568</v>
      </c>
      <c r="L895" s="18" t="s">
        <v>1199</v>
      </c>
      <c r="M895" s="418"/>
      <c r="N895" s="409"/>
      <c r="P895" s="500"/>
      <c r="T895" s="419"/>
      <c r="U895" s="416"/>
      <c r="V895" s="416"/>
      <c r="W895" s="416"/>
      <c r="X895" s="418"/>
    </row>
    <row r="896" spans="1:24">
      <c r="A896" s="764">
        <v>1653</v>
      </c>
      <c r="B896" s="765" t="s">
        <v>6689</v>
      </c>
      <c r="C896" s="764">
        <f t="shared" si="13"/>
        <v>1653</v>
      </c>
      <c r="D896" s="165" t="s">
        <v>2147</v>
      </c>
      <c r="E896" s="165" t="s">
        <v>9274</v>
      </c>
      <c r="F896" s="163">
        <v>1</v>
      </c>
      <c r="G896" s="766"/>
      <c r="H896" s="766">
        <v>0</v>
      </c>
      <c r="I896" s="766">
        <v>0</v>
      </c>
      <c r="J896" s="882">
        <v>15676.268520809526</v>
      </c>
      <c r="K896" s="766">
        <v>16053.394181767877</v>
      </c>
      <c r="L896" s="18" t="s">
        <v>4492</v>
      </c>
      <c r="M896" s="418"/>
      <c r="N896" s="409"/>
      <c r="P896" s="500"/>
      <c r="T896" s="419"/>
      <c r="U896" s="416"/>
      <c r="V896" s="416"/>
      <c r="W896" s="416"/>
      <c r="X896" s="418"/>
    </row>
    <row r="897" spans="1:24">
      <c r="A897" s="764">
        <v>1654</v>
      </c>
      <c r="B897" s="765" t="s">
        <v>6690</v>
      </c>
      <c r="C897" s="764">
        <f t="shared" si="13"/>
        <v>1654</v>
      </c>
      <c r="D897" s="165" t="s">
        <v>2147</v>
      </c>
      <c r="E897" s="165" t="s">
        <v>9275</v>
      </c>
      <c r="F897" s="163">
        <v>1</v>
      </c>
      <c r="G897" s="766"/>
      <c r="H897" s="766">
        <v>0</v>
      </c>
      <c r="I897" s="766">
        <v>0</v>
      </c>
      <c r="J897" s="882">
        <v>14237.251699383976</v>
      </c>
      <c r="K897" s="766">
        <v>14573.848798180758</v>
      </c>
      <c r="L897" s="18" t="s">
        <v>4493</v>
      </c>
      <c r="M897" s="418"/>
      <c r="N897" s="409"/>
      <c r="P897" s="500"/>
      <c r="T897" s="419"/>
      <c r="U897" s="416"/>
      <c r="V897" s="416"/>
      <c r="W897" s="416"/>
      <c r="X897" s="418"/>
    </row>
    <row r="898" spans="1:24">
      <c r="A898" s="764">
        <v>1655</v>
      </c>
      <c r="B898" s="765" t="s">
        <v>6691</v>
      </c>
      <c r="C898" s="764">
        <f t="shared" si="13"/>
        <v>1655</v>
      </c>
      <c r="D898" s="165" t="s">
        <v>2147</v>
      </c>
      <c r="E898" s="165" t="s">
        <v>9276</v>
      </c>
      <c r="F898" s="163">
        <v>1</v>
      </c>
      <c r="G898" s="766"/>
      <c r="H898" s="766">
        <v>17098.148555957363</v>
      </c>
      <c r="I898" s="766">
        <v>17525.798787211192</v>
      </c>
      <c r="J898" s="882">
        <v>17975.930313022967</v>
      </c>
      <c r="K898" s="766">
        <v>18449.787772537777</v>
      </c>
      <c r="L898" s="18" t="s">
        <v>1200</v>
      </c>
      <c r="M898" s="418"/>
      <c r="N898" s="409"/>
      <c r="P898" s="500"/>
      <c r="T898" s="419"/>
      <c r="U898" s="416"/>
      <c r="V898" s="416"/>
      <c r="W898" s="416"/>
      <c r="X898" s="418"/>
    </row>
    <row r="899" spans="1:24">
      <c r="A899" s="764">
        <v>1656</v>
      </c>
      <c r="B899" s="765" t="s">
        <v>6692</v>
      </c>
      <c r="C899" s="764">
        <f t="shared" si="13"/>
        <v>1656</v>
      </c>
      <c r="D899" s="165" t="s">
        <v>2147</v>
      </c>
      <c r="E899" s="165" t="s">
        <v>9277</v>
      </c>
      <c r="F899" s="163">
        <v>1</v>
      </c>
      <c r="G899" s="766"/>
      <c r="H899" s="766">
        <v>16182.125939061414</v>
      </c>
      <c r="I899" s="766">
        <v>16583.327588482342</v>
      </c>
      <c r="J899" s="882">
        <v>17005.610313423025</v>
      </c>
      <c r="K899" s="766">
        <v>17450.140963081962</v>
      </c>
      <c r="L899" s="18" t="s">
        <v>1201</v>
      </c>
      <c r="M899" s="418"/>
      <c r="N899" s="409"/>
      <c r="P899" s="500"/>
      <c r="T899" s="419"/>
      <c r="U899" s="416"/>
      <c r="V899" s="416"/>
      <c r="W899" s="416"/>
      <c r="X899" s="418"/>
    </row>
    <row r="900" spans="1:24">
      <c r="A900" s="764">
        <v>1657</v>
      </c>
      <c r="B900" s="765" t="s">
        <v>6693</v>
      </c>
      <c r="C900" s="764">
        <f t="shared" si="13"/>
        <v>1657</v>
      </c>
      <c r="D900" s="165" t="s">
        <v>2147</v>
      </c>
      <c r="E900" s="165" t="s">
        <v>9278</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6694</v>
      </c>
      <c r="C901" s="764">
        <f t="shared" si="13"/>
        <v>1658</v>
      </c>
      <c r="D901" s="165" t="s">
        <v>2147</v>
      </c>
      <c r="E901" s="165" t="s">
        <v>9279</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6695</v>
      </c>
      <c r="C902" s="764">
        <f t="shared" si="13"/>
        <v>1659</v>
      </c>
      <c r="D902" s="165" t="s">
        <v>2147</v>
      </c>
      <c r="E902" s="165" t="s">
        <v>9280</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6696</v>
      </c>
      <c r="C903" s="764">
        <f t="shared" si="13"/>
        <v>1660</v>
      </c>
      <c r="D903" s="165" t="s">
        <v>2147</v>
      </c>
      <c r="E903" s="165" t="s">
        <v>9281</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6697</v>
      </c>
      <c r="C904" s="764">
        <f t="shared" si="13"/>
        <v>1661</v>
      </c>
      <c r="D904" s="165" t="s">
        <v>2147</v>
      </c>
      <c r="E904" s="165" t="s">
        <v>9282</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6698</v>
      </c>
      <c r="C905" s="764">
        <f t="shared" ref="C905:C968" si="14">A905</f>
        <v>1662</v>
      </c>
      <c r="D905" s="165" t="s">
        <v>2147</v>
      </c>
      <c r="E905" s="165" t="s">
        <v>9283</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6699</v>
      </c>
      <c r="C906" s="764">
        <f t="shared" si="14"/>
        <v>1663</v>
      </c>
      <c r="D906" s="165" t="s">
        <v>2147</v>
      </c>
      <c r="E906" s="165" t="s">
        <v>9284</v>
      </c>
      <c r="F906" s="163">
        <v>1</v>
      </c>
      <c r="G906" s="766"/>
      <c r="H906" s="766">
        <v>0</v>
      </c>
      <c r="I906" s="766">
        <v>0</v>
      </c>
      <c r="J906" s="882">
        <v>0</v>
      </c>
      <c r="K906" s="766">
        <v>21161.391677603682</v>
      </c>
      <c r="L906" s="18" t="s">
        <v>5364</v>
      </c>
      <c r="M906" s="418"/>
      <c r="N906" s="409"/>
      <c r="P906" s="500"/>
      <c r="T906" s="419"/>
      <c r="U906" s="416"/>
      <c r="V906" s="416"/>
      <c r="W906" s="416"/>
      <c r="X906" s="418"/>
    </row>
    <row r="907" spans="1:24">
      <c r="A907" s="764">
        <v>1664</v>
      </c>
      <c r="B907" s="765" t="s">
        <v>6700</v>
      </c>
      <c r="C907" s="764">
        <f t="shared" si="14"/>
        <v>1664</v>
      </c>
      <c r="D907" s="165" t="s">
        <v>2147</v>
      </c>
      <c r="E907" s="165" t="s">
        <v>9285</v>
      </c>
      <c r="F907" s="163">
        <v>1</v>
      </c>
      <c r="G907" s="766"/>
      <c r="H907" s="766">
        <v>0</v>
      </c>
      <c r="I907" s="766">
        <v>0</v>
      </c>
      <c r="J907" s="882">
        <v>0</v>
      </c>
      <c r="K907" s="766">
        <v>21161.391677603682</v>
      </c>
      <c r="L907" s="18" t="s">
        <v>5365</v>
      </c>
      <c r="M907" s="418"/>
      <c r="N907" s="409"/>
      <c r="P907" s="500"/>
      <c r="T907" s="419"/>
      <c r="U907" s="416"/>
      <c r="V907" s="416"/>
      <c r="W907" s="416"/>
      <c r="X907" s="418"/>
    </row>
    <row r="908" spans="1:24">
      <c r="A908" s="764">
        <v>1665</v>
      </c>
      <c r="B908" s="765" t="s">
        <v>6701</v>
      </c>
      <c r="C908" s="764">
        <f t="shared" si="14"/>
        <v>1665</v>
      </c>
      <c r="D908" s="165" t="s">
        <v>2147</v>
      </c>
      <c r="E908" s="165" t="s">
        <v>9286</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6702</v>
      </c>
      <c r="C909" s="764">
        <f t="shared" si="14"/>
        <v>1666</v>
      </c>
      <c r="D909" s="165" t="s">
        <v>2147</v>
      </c>
      <c r="E909" s="165" t="s">
        <v>9287</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6703</v>
      </c>
      <c r="C910" s="764">
        <f t="shared" si="14"/>
        <v>1667</v>
      </c>
      <c r="D910" s="165" t="s">
        <v>2147</v>
      </c>
      <c r="E910" s="165" t="s">
        <v>9288</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6704</v>
      </c>
      <c r="C911" s="764">
        <f t="shared" si="14"/>
        <v>1668</v>
      </c>
      <c r="D911" s="165" t="s">
        <v>2147</v>
      </c>
      <c r="E911" s="165" t="s">
        <v>9289</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6705</v>
      </c>
      <c r="C912" s="764">
        <f t="shared" si="14"/>
        <v>1669</v>
      </c>
      <c r="D912" s="165" t="s">
        <v>2147</v>
      </c>
      <c r="E912" s="165" t="s">
        <v>9290</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6706</v>
      </c>
      <c r="C913" s="764">
        <f t="shared" si="14"/>
        <v>1670</v>
      </c>
      <c r="D913" s="165" t="s">
        <v>2147</v>
      </c>
      <c r="E913" s="165" t="s">
        <v>9291</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6707</v>
      </c>
      <c r="C914" s="764">
        <f t="shared" si="14"/>
        <v>1671</v>
      </c>
      <c r="D914" s="165" t="s">
        <v>2147</v>
      </c>
      <c r="E914" s="165" t="s">
        <v>9292</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6708</v>
      </c>
      <c r="C915" s="764">
        <f t="shared" si="14"/>
        <v>1672</v>
      </c>
      <c r="D915" s="165" t="s">
        <v>2147</v>
      </c>
      <c r="E915" s="165" t="s">
        <v>9293</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6709</v>
      </c>
      <c r="C916" s="764">
        <f t="shared" si="14"/>
        <v>1673</v>
      </c>
      <c r="D916" s="165" t="s">
        <v>2147</v>
      </c>
      <c r="E916" s="165" t="s">
        <v>9294</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6710</v>
      </c>
      <c r="C917" s="764">
        <f t="shared" si="14"/>
        <v>1674</v>
      </c>
      <c r="D917" s="165" t="s">
        <v>2147</v>
      </c>
      <c r="E917" s="165" t="s">
        <v>9295</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6711</v>
      </c>
      <c r="C918" s="764">
        <f t="shared" si="14"/>
        <v>1675</v>
      </c>
      <c r="D918" s="165" t="s">
        <v>2147</v>
      </c>
      <c r="E918" s="165" t="s">
        <v>9296</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6712</v>
      </c>
      <c r="C919" s="764">
        <f t="shared" si="14"/>
        <v>1676</v>
      </c>
      <c r="D919" s="165" t="s">
        <v>2147</v>
      </c>
      <c r="E919" s="165" t="s">
        <v>9297</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6713</v>
      </c>
      <c r="C920" s="764">
        <f t="shared" si="14"/>
        <v>1677</v>
      </c>
      <c r="D920" s="165" t="s">
        <v>2147</v>
      </c>
      <c r="E920" s="165" t="s">
        <v>9298</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6714</v>
      </c>
      <c r="C921" s="764">
        <f t="shared" si="14"/>
        <v>1678</v>
      </c>
      <c r="D921" s="165" t="s">
        <v>2147</v>
      </c>
      <c r="E921" s="165" t="s">
        <v>9299</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6715</v>
      </c>
      <c r="C922" s="764">
        <f t="shared" si="14"/>
        <v>1679</v>
      </c>
      <c r="D922" s="165" t="s">
        <v>2147</v>
      </c>
      <c r="E922" s="165" t="s">
        <v>9300</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6716</v>
      </c>
      <c r="C923" s="764">
        <f t="shared" si="14"/>
        <v>1680</v>
      </c>
      <c r="D923" s="165" t="s">
        <v>2147</v>
      </c>
      <c r="E923" s="165" t="s">
        <v>9301</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6717</v>
      </c>
      <c r="C924" s="764">
        <f t="shared" si="14"/>
        <v>1681</v>
      </c>
      <c r="D924" s="165" t="s">
        <v>2147</v>
      </c>
      <c r="E924" s="165" t="s">
        <v>9302</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6718</v>
      </c>
      <c r="C925" s="764">
        <f t="shared" si="14"/>
        <v>1682</v>
      </c>
      <c r="D925" s="165" t="s">
        <v>2147</v>
      </c>
      <c r="E925" s="165" t="s">
        <v>9303</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6719</v>
      </c>
      <c r="C926" s="764">
        <f t="shared" si="14"/>
        <v>1683</v>
      </c>
      <c r="D926" s="165" t="s">
        <v>2147</v>
      </c>
      <c r="E926" s="165" t="s">
        <v>9304</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6720</v>
      </c>
      <c r="C927" s="764">
        <f t="shared" si="14"/>
        <v>1684</v>
      </c>
      <c r="D927" s="165" t="s">
        <v>2147</v>
      </c>
      <c r="E927" s="165" t="s">
        <v>9305</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6721</v>
      </c>
      <c r="C928" s="764">
        <f t="shared" si="14"/>
        <v>1685</v>
      </c>
      <c r="D928" s="165" t="s">
        <v>2147</v>
      </c>
      <c r="E928" s="165" t="s">
        <v>9306</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6722</v>
      </c>
      <c r="C929" s="764">
        <f t="shared" si="14"/>
        <v>1686</v>
      </c>
      <c r="D929" s="165" t="s">
        <v>2147</v>
      </c>
      <c r="E929" s="165" t="s">
        <v>9307</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6723</v>
      </c>
      <c r="C930" s="764">
        <f t="shared" si="14"/>
        <v>1687</v>
      </c>
      <c r="D930" s="165" t="s">
        <v>2147</v>
      </c>
      <c r="E930" s="165" t="s">
        <v>9308</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6724</v>
      </c>
      <c r="C931" s="764">
        <f t="shared" si="14"/>
        <v>1688</v>
      </c>
      <c r="D931" s="165" t="s">
        <v>2147</v>
      </c>
      <c r="E931" s="165" t="s">
        <v>9309</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6725</v>
      </c>
      <c r="C932" s="764">
        <f t="shared" si="14"/>
        <v>1689</v>
      </c>
      <c r="D932" s="165" t="s">
        <v>2147</v>
      </c>
      <c r="E932" s="165" t="s">
        <v>9310</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6726</v>
      </c>
      <c r="C933" s="764">
        <f t="shared" si="14"/>
        <v>1690</v>
      </c>
      <c r="D933" s="165" t="s">
        <v>2147</v>
      </c>
      <c r="E933" s="165" t="s">
        <v>9311</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6727</v>
      </c>
      <c r="C934" s="764">
        <f t="shared" si="14"/>
        <v>1691</v>
      </c>
      <c r="D934" s="165" t="s">
        <v>2147</v>
      </c>
      <c r="E934" s="165" t="s">
        <v>9312</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6728</v>
      </c>
      <c r="C935" s="764">
        <f t="shared" si="14"/>
        <v>1692</v>
      </c>
      <c r="D935" s="165" t="s">
        <v>2147</v>
      </c>
      <c r="E935" s="165" t="s">
        <v>9313</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6729</v>
      </c>
      <c r="C936" s="764">
        <f t="shared" si="14"/>
        <v>1693</v>
      </c>
      <c r="D936" s="165" t="s">
        <v>2147</v>
      </c>
      <c r="E936" s="165" t="s">
        <v>9314</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6730</v>
      </c>
      <c r="C937" s="764">
        <f t="shared" si="14"/>
        <v>1694</v>
      </c>
      <c r="D937" s="165" t="s">
        <v>2147</v>
      </c>
      <c r="E937" s="165" t="s">
        <v>9315</v>
      </c>
      <c r="F937" s="163">
        <v>1</v>
      </c>
      <c r="G937" s="766"/>
      <c r="H937" s="766">
        <v>0</v>
      </c>
      <c r="I937" s="766">
        <v>0</v>
      </c>
      <c r="J937" s="882">
        <v>0</v>
      </c>
      <c r="K937" s="766">
        <v>25457.069497411583</v>
      </c>
      <c r="L937" s="18" t="s">
        <v>5366</v>
      </c>
      <c r="M937" s="418"/>
      <c r="N937" s="409"/>
      <c r="P937" s="500"/>
      <c r="T937" s="419"/>
      <c r="U937" s="416"/>
      <c r="V937" s="416"/>
      <c r="W937" s="416"/>
      <c r="X937" s="418"/>
    </row>
    <row r="938" spans="1:24">
      <c r="A938" s="764">
        <v>1695</v>
      </c>
      <c r="B938" s="765" t="s">
        <v>6731</v>
      </c>
      <c r="C938" s="764">
        <f t="shared" si="14"/>
        <v>1695</v>
      </c>
      <c r="D938" s="165" t="s">
        <v>2147</v>
      </c>
      <c r="E938" s="165" t="s">
        <v>9316</v>
      </c>
      <c r="F938" s="163">
        <v>1</v>
      </c>
      <c r="G938" s="766"/>
      <c r="H938" s="766">
        <v>0</v>
      </c>
      <c r="I938" s="766">
        <v>0</v>
      </c>
      <c r="J938" s="882">
        <v>0</v>
      </c>
      <c r="K938" s="766">
        <v>24260.995374415666</v>
      </c>
      <c r="L938" s="18" t="s">
        <v>5367</v>
      </c>
      <c r="M938" s="418"/>
      <c r="N938" s="409"/>
      <c r="P938" s="500"/>
      <c r="T938" s="419"/>
      <c r="U938" s="416"/>
      <c r="V938" s="416"/>
      <c r="W938" s="416"/>
      <c r="X938" s="418"/>
    </row>
    <row r="939" spans="1:24">
      <c r="A939" s="764">
        <v>1696</v>
      </c>
      <c r="B939" s="765" t="s">
        <v>6732</v>
      </c>
      <c r="C939" s="764">
        <f t="shared" si="14"/>
        <v>1696</v>
      </c>
      <c r="D939" s="165" t="s">
        <v>2147</v>
      </c>
      <c r="E939" s="165" t="s">
        <v>9317</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6733</v>
      </c>
      <c r="C940" s="764">
        <f t="shared" si="14"/>
        <v>1697</v>
      </c>
      <c r="D940" s="165" t="s">
        <v>2147</v>
      </c>
      <c r="E940" s="165" t="s">
        <v>9318</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6734</v>
      </c>
      <c r="C941" s="764">
        <f t="shared" si="14"/>
        <v>1698</v>
      </c>
      <c r="D941" s="165" t="s">
        <v>2147</v>
      </c>
      <c r="E941" s="165" t="s">
        <v>9319</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6735</v>
      </c>
      <c r="C942" s="764">
        <f t="shared" si="14"/>
        <v>1699</v>
      </c>
      <c r="D942" s="165" t="s">
        <v>2147</v>
      </c>
      <c r="E942" s="165" t="s">
        <v>9320</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6736</v>
      </c>
      <c r="C943" s="764">
        <f t="shared" si="14"/>
        <v>1700</v>
      </c>
      <c r="D943" s="165" t="s">
        <v>2147</v>
      </c>
      <c r="E943" s="165" t="s">
        <v>9321</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6737</v>
      </c>
      <c r="C944" s="764">
        <f t="shared" si="14"/>
        <v>1701</v>
      </c>
      <c r="D944" s="165" t="s">
        <v>2147</v>
      </c>
      <c r="E944" s="165" t="s">
        <v>9322</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6738</v>
      </c>
      <c r="C945" s="764">
        <f t="shared" si="14"/>
        <v>1702</v>
      </c>
      <c r="D945" s="165" t="s">
        <v>2147</v>
      </c>
      <c r="E945" s="165" t="s">
        <v>9323</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6739</v>
      </c>
      <c r="C946" s="764">
        <f t="shared" si="14"/>
        <v>1703</v>
      </c>
      <c r="D946" s="165" t="s">
        <v>2147</v>
      </c>
      <c r="E946" s="165" t="s">
        <v>9324</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6740</v>
      </c>
      <c r="C947" s="764">
        <f t="shared" si="14"/>
        <v>1704</v>
      </c>
      <c r="D947" s="165" t="s">
        <v>2147</v>
      </c>
      <c r="E947" s="165" t="s">
        <v>9325</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6741</v>
      </c>
      <c r="C948" s="764">
        <f t="shared" si="14"/>
        <v>1705</v>
      </c>
      <c r="D948" s="165" t="s">
        <v>2147</v>
      </c>
      <c r="E948" s="165" t="s">
        <v>9326</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6742</v>
      </c>
      <c r="C949" s="764">
        <f t="shared" si="14"/>
        <v>1706</v>
      </c>
      <c r="D949" s="165" t="s">
        <v>2147</v>
      </c>
      <c r="E949" s="165" t="s">
        <v>9327</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6743</v>
      </c>
      <c r="C950" s="764">
        <f t="shared" si="14"/>
        <v>1707</v>
      </c>
      <c r="D950" s="165" t="s">
        <v>2147</v>
      </c>
      <c r="E950" s="165" t="s">
        <v>9328</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6744</v>
      </c>
      <c r="C951" s="764">
        <f t="shared" si="14"/>
        <v>1708</v>
      </c>
      <c r="D951" s="165" t="s">
        <v>2147</v>
      </c>
      <c r="E951" s="165" t="s">
        <v>9329</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6745</v>
      </c>
      <c r="C952" s="764">
        <f t="shared" si="14"/>
        <v>1709</v>
      </c>
      <c r="D952" s="165" t="s">
        <v>2147</v>
      </c>
      <c r="E952" s="165" t="s">
        <v>9330</v>
      </c>
      <c r="F952" s="163">
        <v>1</v>
      </c>
      <c r="G952" s="766"/>
      <c r="H952" s="766">
        <v>0</v>
      </c>
      <c r="I952" s="766">
        <v>0</v>
      </c>
      <c r="J952" s="882">
        <v>0</v>
      </c>
      <c r="K952" s="766">
        <v>46148.030211400008</v>
      </c>
      <c r="L952" s="18" t="s">
        <v>5368</v>
      </c>
      <c r="M952" s="418"/>
      <c r="N952" s="409"/>
      <c r="P952" s="500"/>
      <c r="T952" s="419"/>
      <c r="U952" s="416"/>
      <c r="V952" s="416"/>
      <c r="W952" s="416"/>
      <c r="X952" s="418"/>
    </row>
    <row r="953" spans="1:24">
      <c r="A953" s="764">
        <v>1710</v>
      </c>
      <c r="B953" s="765" t="s">
        <v>6746</v>
      </c>
      <c r="C953" s="764">
        <f t="shared" si="14"/>
        <v>1710</v>
      </c>
      <c r="D953" s="165" t="s">
        <v>2147</v>
      </c>
      <c r="E953" s="165" t="s">
        <v>9331</v>
      </c>
      <c r="F953" s="163">
        <v>1</v>
      </c>
      <c r="G953" s="766"/>
      <c r="H953" s="766">
        <v>0</v>
      </c>
      <c r="I953" s="766">
        <v>0</v>
      </c>
      <c r="J953" s="882">
        <v>0</v>
      </c>
      <c r="K953" s="766">
        <v>44816.702915200003</v>
      </c>
      <c r="L953" s="18" t="s">
        <v>5369</v>
      </c>
      <c r="M953" s="418"/>
      <c r="N953" s="409"/>
      <c r="P953" s="500"/>
      <c r="T953" s="419"/>
      <c r="U953" s="416"/>
      <c r="V953" s="416"/>
      <c r="W953" s="416"/>
      <c r="X953" s="418"/>
    </row>
    <row r="954" spans="1:24">
      <c r="A954" s="764">
        <v>1711</v>
      </c>
      <c r="B954" s="765" t="s">
        <v>6747</v>
      </c>
      <c r="C954" s="764">
        <f t="shared" si="14"/>
        <v>1711</v>
      </c>
      <c r="D954" s="165" t="s">
        <v>2147</v>
      </c>
      <c r="E954" s="165" t="s">
        <v>9332</v>
      </c>
      <c r="F954" s="163">
        <v>1</v>
      </c>
      <c r="G954" s="766"/>
      <c r="H954" s="766">
        <v>0</v>
      </c>
      <c r="I954" s="766">
        <v>0</v>
      </c>
      <c r="J954" s="882">
        <v>0</v>
      </c>
      <c r="K954" s="766">
        <v>43637.261315199998</v>
      </c>
      <c r="L954" s="18" t="s">
        <v>5370</v>
      </c>
      <c r="M954" s="418"/>
      <c r="N954" s="409"/>
      <c r="P954" s="500"/>
      <c r="T954" s="419"/>
      <c r="U954" s="416"/>
      <c r="V954" s="416"/>
      <c r="W954" s="416"/>
      <c r="X954" s="418"/>
    </row>
    <row r="955" spans="1:24">
      <c r="A955" s="764">
        <v>1712</v>
      </c>
      <c r="B955" s="765" t="s">
        <v>6748</v>
      </c>
      <c r="C955" s="764">
        <f t="shared" si="14"/>
        <v>1712</v>
      </c>
      <c r="D955" s="165" t="s">
        <v>2147</v>
      </c>
      <c r="E955" s="165" t="s">
        <v>9333</v>
      </c>
      <c r="F955" s="163">
        <v>1</v>
      </c>
      <c r="G955" s="766"/>
      <c r="H955" s="766">
        <v>0</v>
      </c>
      <c r="I955" s="766">
        <v>0</v>
      </c>
      <c r="J955" s="882">
        <v>0</v>
      </c>
      <c r="K955" s="766">
        <v>42298.075587399995</v>
      </c>
      <c r="L955" s="18" t="s">
        <v>5371</v>
      </c>
      <c r="M955" s="418"/>
      <c r="N955" s="409"/>
      <c r="P955" s="500"/>
      <c r="T955" s="419"/>
      <c r="U955" s="416"/>
      <c r="V955" s="416"/>
      <c r="W955" s="416"/>
      <c r="X955" s="418"/>
    </row>
    <row r="956" spans="1:24">
      <c r="A956" s="764">
        <v>1713</v>
      </c>
      <c r="B956" s="765" t="s">
        <v>6749</v>
      </c>
      <c r="C956" s="764">
        <f t="shared" si="14"/>
        <v>1713</v>
      </c>
      <c r="D956" s="165" t="s">
        <v>2147</v>
      </c>
      <c r="E956" s="165" t="s">
        <v>9334</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6750</v>
      </c>
      <c r="C957" s="764">
        <f t="shared" si="14"/>
        <v>1714</v>
      </c>
      <c r="D957" s="165" t="s">
        <v>2147</v>
      </c>
      <c r="E957" s="165" t="s">
        <v>9335</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6751</v>
      </c>
      <c r="C958" s="764">
        <f t="shared" si="14"/>
        <v>1715</v>
      </c>
      <c r="D958" s="165" t="s">
        <v>2147</v>
      </c>
      <c r="E958" s="165" t="s">
        <v>9336</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6752</v>
      </c>
      <c r="C959" s="764">
        <f t="shared" si="14"/>
        <v>1716</v>
      </c>
      <c r="D959" s="165" t="s">
        <v>2147</v>
      </c>
      <c r="E959" s="165" t="s">
        <v>9337</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6753</v>
      </c>
      <c r="C960" s="764">
        <f t="shared" si="14"/>
        <v>1717</v>
      </c>
      <c r="D960" s="165" t="s">
        <v>2147</v>
      </c>
      <c r="E960" s="165" t="s">
        <v>9338</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6754</v>
      </c>
      <c r="C961" s="764">
        <f t="shared" si="14"/>
        <v>1718</v>
      </c>
      <c r="D961" s="165" t="s">
        <v>2147</v>
      </c>
      <c r="E961" s="165" t="s">
        <v>9339</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6755</v>
      </c>
      <c r="C962" s="764">
        <f t="shared" si="14"/>
        <v>1719</v>
      </c>
      <c r="D962" s="165" t="s">
        <v>2147</v>
      </c>
      <c r="E962" s="165" t="s">
        <v>9340</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6756</v>
      </c>
      <c r="C963" s="764">
        <f t="shared" si="14"/>
        <v>1720</v>
      </c>
      <c r="D963" s="165" t="s">
        <v>2147</v>
      </c>
      <c r="E963" s="165" t="s">
        <v>9341</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6757</v>
      </c>
      <c r="C964" s="764">
        <f t="shared" si="14"/>
        <v>1721</v>
      </c>
      <c r="D964" s="165" t="s">
        <v>2147</v>
      </c>
      <c r="E964" s="165" t="s">
        <v>9342</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6758</v>
      </c>
      <c r="C965" s="764">
        <f t="shared" si="14"/>
        <v>1722</v>
      </c>
      <c r="D965" s="165" t="s">
        <v>2147</v>
      </c>
      <c r="E965" s="165" t="s">
        <v>9343</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6759</v>
      </c>
      <c r="C966" s="764">
        <f t="shared" si="14"/>
        <v>1723</v>
      </c>
      <c r="D966" s="165" t="s">
        <v>2147</v>
      </c>
      <c r="E966" s="165" t="s">
        <v>9344</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6760</v>
      </c>
      <c r="C967" s="764">
        <f t="shared" si="14"/>
        <v>1724</v>
      </c>
      <c r="D967" s="165" t="s">
        <v>2147</v>
      </c>
      <c r="E967" s="165" t="s">
        <v>9345</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6761</v>
      </c>
      <c r="C968" s="764">
        <f t="shared" si="14"/>
        <v>1725</v>
      </c>
      <c r="D968" s="165" t="s">
        <v>2147</v>
      </c>
      <c r="E968" s="165" t="s">
        <v>9346</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6762</v>
      </c>
      <c r="C969" s="764">
        <f t="shared" ref="C969:C1032" si="15">A969</f>
        <v>1726</v>
      </c>
      <c r="D969" s="165" t="s">
        <v>2147</v>
      </c>
      <c r="E969" s="165" t="s">
        <v>9347</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6763</v>
      </c>
      <c r="C970" s="764">
        <f t="shared" si="15"/>
        <v>1727</v>
      </c>
      <c r="D970" s="165" t="s">
        <v>2147</v>
      </c>
      <c r="E970" s="165" t="s">
        <v>9348</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6764</v>
      </c>
      <c r="C971" s="764">
        <f t="shared" si="15"/>
        <v>1728</v>
      </c>
      <c r="D971" s="165" t="s">
        <v>2147</v>
      </c>
      <c r="E971" s="165" t="s">
        <v>9349</v>
      </c>
      <c r="F971" s="163">
        <v>2</v>
      </c>
      <c r="G971" s="766"/>
      <c r="H971" s="766">
        <v>0</v>
      </c>
      <c r="I971" s="766">
        <v>0</v>
      </c>
      <c r="J971" s="882">
        <v>0</v>
      </c>
      <c r="K971" s="766">
        <v>43744.972842969546</v>
      </c>
      <c r="L971" s="18" t="s">
        <v>5372</v>
      </c>
      <c r="M971" s="418"/>
      <c r="N971" s="409"/>
      <c r="P971" s="500"/>
      <c r="T971" s="419"/>
      <c r="U971" s="416"/>
      <c r="V971" s="416"/>
      <c r="W971" s="416"/>
      <c r="X971" s="418"/>
    </row>
    <row r="972" spans="1:24">
      <c r="A972" s="764">
        <v>1729</v>
      </c>
      <c r="B972" s="765" t="s">
        <v>6765</v>
      </c>
      <c r="C972" s="764">
        <f t="shared" si="15"/>
        <v>1729</v>
      </c>
      <c r="D972" s="165" t="s">
        <v>2147</v>
      </c>
      <c r="E972" s="165" t="s">
        <v>9350</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6766</v>
      </c>
      <c r="C973" s="764">
        <f t="shared" si="15"/>
        <v>1730</v>
      </c>
      <c r="D973" s="165" t="s">
        <v>2147</v>
      </c>
      <c r="E973" s="165" t="s">
        <v>9351</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6767</v>
      </c>
      <c r="C974" s="764">
        <f t="shared" si="15"/>
        <v>1731</v>
      </c>
      <c r="D974" s="165" t="s">
        <v>2147</v>
      </c>
      <c r="E974" s="165" t="s">
        <v>9352</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6768</v>
      </c>
      <c r="C975" s="764">
        <f t="shared" si="15"/>
        <v>1732</v>
      </c>
      <c r="D975" s="165" t="s">
        <v>2147</v>
      </c>
      <c r="E975" s="165" t="s">
        <v>9353</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6769</v>
      </c>
      <c r="C976" s="764">
        <f t="shared" si="15"/>
        <v>1733</v>
      </c>
      <c r="D976" s="165" t="s">
        <v>2147</v>
      </c>
      <c r="E976" s="165" t="s">
        <v>9354</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6770</v>
      </c>
      <c r="C977" s="764">
        <f t="shared" si="15"/>
        <v>1734</v>
      </c>
      <c r="D977" s="165" t="s">
        <v>2147</v>
      </c>
      <c r="E977" s="165" t="s">
        <v>9355</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6771</v>
      </c>
      <c r="C978" s="764">
        <f t="shared" si="15"/>
        <v>1735</v>
      </c>
      <c r="D978" s="165" t="s">
        <v>2147</v>
      </c>
      <c r="E978" s="165" t="s">
        <v>9356</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6772</v>
      </c>
      <c r="C979" s="764">
        <f t="shared" si="15"/>
        <v>1736</v>
      </c>
      <c r="D979" s="165" t="s">
        <v>2147</v>
      </c>
      <c r="E979" s="165" t="s">
        <v>9357</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6773</v>
      </c>
      <c r="C980" s="764">
        <f t="shared" si="15"/>
        <v>1737</v>
      </c>
      <c r="D980" s="165" t="s">
        <v>2147</v>
      </c>
      <c r="E980" s="165" t="s">
        <v>9358</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6774</v>
      </c>
      <c r="C981" s="764">
        <f t="shared" si="15"/>
        <v>1738</v>
      </c>
      <c r="D981" s="165" t="s">
        <v>2147</v>
      </c>
      <c r="E981" s="165" t="s">
        <v>9359</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6775</v>
      </c>
      <c r="C982" s="764">
        <f t="shared" si="15"/>
        <v>1739</v>
      </c>
      <c r="D982" s="165" t="s">
        <v>2147</v>
      </c>
      <c r="E982" s="165" t="s">
        <v>9360</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6776</v>
      </c>
      <c r="C983" s="764">
        <f t="shared" si="15"/>
        <v>1740</v>
      </c>
      <c r="D983" s="165" t="s">
        <v>2147</v>
      </c>
      <c r="E983" s="165" t="s">
        <v>9361</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6777</v>
      </c>
      <c r="C984" s="764">
        <f t="shared" si="15"/>
        <v>1741</v>
      </c>
      <c r="D984" s="165" t="s">
        <v>2147</v>
      </c>
      <c r="E984" s="165" t="s">
        <v>9362</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6779</v>
      </c>
      <c r="C985" s="764">
        <f t="shared" si="15"/>
        <v>1742</v>
      </c>
      <c r="D985" s="165" t="s">
        <v>2147</v>
      </c>
      <c r="E985" s="165" t="s">
        <v>9364</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6778</v>
      </c>
      <c r="C986" s="764">
        <f t="shared" si="15"/>
        <v>1743</v>
      </c>
      <c r="D986" s="165" t="s">
        <v>2147</v>
      </c>
      <c r="E986" s="165" t="s">
        <v>9363</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6781</v>
      </c>
      <c r="C987" s="764">
        <f t="shared" si="15"/>
        <v>1744</v>
      </c>
      <c r="D987" s="165" t="s">
        <v>2147</v>
      </c>
      <c r="E987" s="165" t="s">
        <v>9366</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6780</v>
      </c>
      <c r="C988" s="764">
        <f t="shared" si="15"/>
        <v>1745</v>
      </c>
      <c r="D988" s="165" t="s">
        <v>2147</v>
      </c>
      <c r="E988" s="165" t="s">
        <v>9365</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6782</v>
      </c>
      <c r="C989" s="764">
        <f t="shared" si="15"/>
        <v>1746</v>
      </c>
      <c r="D989" s="165" t="s">
        <v>2147</v>
      </c>
      <c r="E989" s="165" t="s">
        <v>9367</v>
      </c>
      <c r="F989" s="163">
        <v>1</v>
      </c>
      <c r="G989" s="766"/>
      <c r="H989" s="766">
        <v>0</v>
      </c>
      <c r="I989" s="766">
        <v>0</v>
      </c>
      <c r="J989" s="882">
        <v>0</v>
      </c>
      <c r="K989" s="766">
        <v>33118.805101677339</v>
      </c>
      <c r="L989" s="18" t="s">
        <v>5373</v>
      </c>
      <c r="M989" s="418"/>
      <c r="N989" s="409"/>
      <c r="P989" s="500"/>
      <c r="T989" s="419"/>
      <c r="U989" s="416"/>
      <c r="V989" s="416"/>
      <c r="W989" s="416"/>
      <c r="X989" s="418"/>
    </row>
    <row r="990" spans="1:24">
      <c r="A990" s="764">
        <v>1747</v>
      </c>
      <c r="B990" s="765" t="s">
        <v>6783</v>
      </c>
      <c r="C990" s="764">
        <f t="shared" si="15"/>
        <v>1747</v>
      </c>
      <c r="D990" s="165" t="s">
        <v>2147</v>
      </c>
      <c r="E990" s="165" t="s">
        <v>9368</v>
      </c>
      <c r="F990" s="163">
        <v>1</v>
      </c>
      <c r="G990" s="766"/>
      <c r="H990" s="766">
        <v>0</v>
      </c>
      <c r="I990" s="766">
        <v>0</v>
      </c>
      <c r="J990" s="882">
        <v>0</v>
      </c>
      <c r="K990" s="766">
        <v>34553.659284046735</v>
      </c>
      <c r="L990" s="18" t="s">
        <v>5374</v>
      </c>
      <c r="M990" s="418"/>
      <c r="N990" s="409"/>
      <c r="P990" s="500"/>
      <c r="T990" s="419"/>
      <c r="U990" s="416"/>
      <c r="V990" s="416"/>
      <c r="W990" s="416"/>
      <c r="X990" s="418"/>
    </row>
    <row r="991" spans="1:24">
      <c r="A991" s="764">
        <v>1748</v>
      </c>
      <c r="B991" s="765" t="s">
        <v>6784</v>
      </c>
      <c r="C991" s="764">
        <f t="shared" si="15"/>
        <v>1748</v>
      </c>
      <c r="D991" s="165" t="s">
        <v>2147</v>
      </c>
      <c r="E991" s="165" t="s">
        <v>9369</v>
      </c>
      <c r="F991" s="163">
        <v>1</v>
      </c>
      <c r="G991" s="766"/>
      <c r="H991" s="766">
        <v>0</v>
      </c>
      <c r="I991" s="766">
        <v>0</v>
      </c>
      <c r="J991" s="882">
        <v>0</v>
      </c>
      <c r="K991" s="766">
        <v>48887.852565916895</v>
      </c>
      <c r="L991" s="18" t="s">
        <v>5375</v>
      </c>
      <c r="M991" s="418"/>
      <c r="N991" s="409"/>
      <c r="P991" s="500"/>
      <c r="T991" s="419"/>
      <c r="U991" s="416"/>
      <c r="V991" s="416"/>
      <c r="W991" s="416"/>
      <c r="X991" s="418"/>
    </row>
    <row r="992" spans="1:24">
      <c r="A992" s="764">
        <v>1749</v>
      </c>
      <c r="B992" s="765" t="s">
        <v>6785</v>
      </c>
      <c r="C992" s="764">
        <f t="shared" si="15"/>
        <v>1749</v>
      </c>
      <c r="D992" s="165" t="s">
        <v>2147</v>
      </c>
      <c r="E992" s="165" t="s">
        <v>9370</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6786</v>
      </c>
      <c r="C993" s="764">
        <f t="shared" si="15"/>
        <v>1750</v>
      </c>
      <c r="D993" s="165" t="s">
        <v>2147</v>
      </c>
      <c r="E993" s="165" t="s">
        <v>9371</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6787</v>
      </c>
      <c r="C994" s="764">
        <f t="shared" si="15"/>
        <v>1751</v>
      </c>
      <c r="D994" s="165" t="s">
        <v>2147</v>
      </c>
      <c r="E994" s="165" t="s">
        <v>9372</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6788</v>
      </c>
      <c r="C995" s="764">
        <f t="shared" si="15"/>
        <v>1752</v>
      </c>
      <c r="D995" s="165" t="s">
        <v>2147</v>
      </c>
      <c r="E995" s="165" t="s">
        <v>9373</v>
      </c>
      <c r="F995" s="163">
        <v>1</v>
      </c>
      <c r="G995" s="766"/>
      <c r="H995" s="766">
        <v>0</v>
      </c>
      <c r="I995" s="766">
        <v>0</v>
      </c>
      <c r="J995" s="882">
        <v>0</v>
      </c>
      <c r="K995" s="766">
        <v>50116.79742188727</v>
      </c>
      <c r="L995" s="18" t="s">
        <v>5376</v>
      </c>
      <c r="M995" s="418"/>
      <c r="N995" s="409"/>
      <c r="P995" s="500"/>
      <c r="T995" s="419"/>
      <c r="U995" s="416"/>
      <c r="V995" s="416"/>
      <c r="W995" s="416"/>
      <c r="X995" s="418"/>
    </row>
    <row r="996" spans="1:24">
      <c r="A996" s="764">
        <v>1753</v>
      </c>
      <c r="B996" s="765" t="s">
        <v>6789</v>
      </c>
      <c r="C996" s="764">
        <f t="shared" si="15"/>
        <v>1753</v>
      </c>
      <c r="D996" s="165" t="s">
        <v>2147</v>
      </c>
      <c r="E996" s="165" t="s">
        <v>9374</v>
      </c>
      <c r="F996" s="163">
        <v>1</v>
      </c>
      <c r="G996" s="766"/>
      <c r="H996" s="766">
        <v>0</v>
      </c>
      <c r="I996" s="766">
        <v>0</v>
      </c>
      <c r="J996" s="882">
        <v>0</v>
      </c>
      <c r="K996" s="766">
        <v>52467.813750928522</v>
      </c>
      <c r="L996" s="18" t="s">
        <v>5377</v>
      </c>
      <c r="M996" s="418"/>
      <c r="N996" s="409"/>
      <c r="P996" s="500"/>
      <c r="T996" s="419"/>
      <c r="U996" s="416"/>
      <c r="V996" s="416"/>
      <c r="W996" s="416"/>
      <c r="X996" s="418"/>
    </row>
    <row r="997" spans="1:24">
      <c r="A997" s="764">
        <v>1754</v>
      </c>
      <c r="B997" s="765" t="s">
        <v>6790</v>
      </c>
      <c r="C997" s="764">
        <f t="shared" si="15"/>
        <v>1754</v>
      </c>
      <c r="D997" s="165" t="s">
        <v>2147</v>
      </c>
      <c r="E997" s="165" t="s">
        <v>9375</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6792</v>
      </c>
      <c r="C998" s="764">
        <f t="shared" si="15"/>
        <v>1755</v>
      </c>
      <c r="D998" s="165" t="s">
        <v>2147</v>
      </c>
      <c r="E998" s="165" t="s">
        <v>9377</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6793</v>
      </c>
      <c r="C999" s="764">
        <f t="shared" si="15"/>
        <v>1756</v>
      </c>
      <c r="D999" s="165" t="s">
        <v>2147</v>
      </c>
      <c r="E999" s="165" t="s">
        <v>9378</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6791</v>
      </c>
      <c r="C1000" s="764">
        <f t="shared" si="15"/>
        <v>1757</v>
      </c>
      <c r="D1000" s="165" t="s">
        <v>2147</v>
      </c>
      <c r="E1000" s="165" t="s">
        <v>9376</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6794</v>
      </c>
      <c r="C1001" s="764">
        <f t="shared" si="15"/>
        <v>1758</v>
      </c>
      <c r="D1001" s="165" t="s">
        <v>2147</v>
      </c>
      <c r="E1001" s="165" t="s">
        <v>9379</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6795</v>
      </c>
      <c r="C1002" s="764">
        <f t="shared" si="15"/>
        <v>1759</v>
      </c>
      <c r="D1002" s="165" t="s">
        <v>2147</v>
      </c>
      <c r="E1002" s="165" t="s">
        <v>9380</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6796</v>
      </c>
      <c r="C1003" s="764">
        <f t="shared" si="15"/>
        <v>1760</v>
      </c>
      <c r="D1003" s="165" t="s">
        <v>2147</v>
      </c>
      <c r="E1003" s="165" t="s">
        <v>9381</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6798</v>
      </c>
      <c r="C1004" s="764">
        <f t="shared" si="15"/>
        <v>1761</v>
      </c>
      <c r="D1004" s="165" t="s">
        <v>2147</v>
      </c>
      <c r="E1004" s="165" t="s">
        <v>9383</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6797</v>
      </c>
      <c r="C1005" s="764">
        <f t="shared" si="15"/>
        <v>1762</v>
      </c>
      <c r="D1005" s="165" t="s">
        <v>2147</v>
      </c>
      <c r="E1005" s="165" t="s">
        <v>9382</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6799</v>
      </c>
      <c r="C1006" s="764">
        <f t="shared" si="15"/>
        <v>1763</v>
      </c>
      <c r="D1006" s="165" t="s">
        <v>2147</v>
      </c>
      <c r="E1006" s="165" t="s">
        <v>9384</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6800</v>
      </c>
      <c r="C1007" s="764">
        <f t="shared" si="15"/>
        <v>1764</v>
      </c>
      <c r="D1007" s="165" t="s">
        <v>2147</v>
      </c>
      <c r="E1007" s="165" t="s">
        <v>9385</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6801</v>
      </c>
      <c r="C1008" s="764">
        <f t="shared" si="15"/>
        <v>1765</v>
      </c>
      <c r="D1008" s="165" t="s">
        <v>2147</v>
      </c>
      <c r="E1008" s="165" t="s">
        <v>9386</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6802</v>
      </c>
      <c r="C1009" s="764">
        <f t="shared" si="15"/>
        <v>1766</v>
      </c>
      <c r="D1009" s="165" t="s">
        <v>2147</v>
      </c>
      <c r="E1009" s="165" t="s">
        <v>9387</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6803</v>
      </c>
      <c r="C1010" s="764">
        <f t="shared" si="15"/>
        <v>1767</v>
      </c>
      <c r="D1010" s="165" t="s">
        <v>2147</v>
      </c>
      <c r="E1010" s="165" t="s">
        <v>9388</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c r="A1011" s="764">
        <v>1768</v>
      </c>
      <c r="B1011" s="765" t="s">
        <v>6804</v>
      </c>
      <c r="C1011" s="764">
        <f t="shared" si="15"/>
        <v>1768</v>
      </c>
      <c r="D1011" s="165" t="s">
        <v>2147</v>
      </c>
      <c r="E1011" s="165" t="s">
        <v>9389</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6805</v>
      </c>
      <c r="C1012" s="764">
        <f t="shared" si="15"/>
        <v>1769</v>
      </c>
      <c r="D1012" s="165" t="s">
        <v>2147</v>
      </c>
      <c r="E1012" s="165" t="s">
        <v>9390</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c r="A1013" s="764">
        <v>1770</v>
      </c>
      <c r="B1013" s="765" t="s">
        <v>6806</v>
      </c>
      <c r="C1013" s="764">
        <f t="shared" si="15"/>
        <v>1770</v>
      </c>
      <c r="D1013" s="165" t="s">
        <v>2147</v>
      </c>
      <c r="E1013" s="165" t="s">
        <v>9391</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6807</v>
      </c>
      <c r="C1014" s="764">
        <f t="shared" si="15"/>
        <v>1771</v>
      </c>
      <c r="D1014" s="165" t="s">
        <v>2147</v>
      </c>
      <c r="E1014" s="165" t="s">
        <v>9392</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6808</v>
      </c>
      <c r="C1015" s="764">
        <f t="shared" si="15"/>
        <v>1772</v>
      </c>
      <c r="D1015" s="165" t="s">
        <v>2147</v>
      </c>
      <c r="E1015" s="165" t="s">
        <v>9393</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6809</v>
      </c>
      <c r="C1016" s="764">
        <f t="shared" si="15"/>
        <v>1773</v>
      </c>
      <c r="D1016" s="165" t="s">
        <v>2147</v>
      </c>
      <c r="E1016" s="165" t="s">
        <v>9394</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6810</v>
      </c>
      <c r="C1017" s="764">
        <f t="shared" si="15"/>
        <v>1774</v>
      </c>
      <c r="D1017" s="165" t="s">
        <v>2147</v>
      </c>
      <c r="E1017" s="165" t="s">
        <v>9395</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6811</v>
      </c>
      <c r="C1018" s="764">
        <f t="shared" si="15"/>
        <v>1775</v>
      </c>
      <c r="D1018" s="165" t="s">
        <v>2147</v>
      </c>
      <c r="E1018" s="165" t="s">
        <v>9396</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6812</v>
      </c>
      <c r="C1019" s="764">
        <f t="shared" si="15"/>
        <v>1776</v>
      </c>
      <c r="D1019" s="165" t="s">
        <v>2147</v>
      </c>
      <c r="E1019" s="165" t="s">
        <v>9397</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6814</v>
      </c>
      <c r="C1020" s="764">
        <f t="shared" si="15"/>
        <v>1777</v>
      </c>
      <c r="D1020" s="165" t="s">
        <v>2147</v>
      </c>
      <c r="E1020" s="165" t="s">
        <v>9399</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6815</v>
      </c>
      <c r="C1021" s="764">
        <f t="shared" si="15"/>
        <v>1778</v>
      </c>
      <c r="D1021" s="165" t="s">
        <v>2147</v>
      </c>
      <c r="E1021" s="165" t="s">
        <v>9400</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c r="A1022" s="764">
        <v>1779</v>
      </c>
      <c r="B1022" s="765" t="s">
        <v>6816</v>
      </c>
      <c r="C1022" s="764">
        <f t="shared" si="15"/>
        <v>1779</v>
      </c>
      <c r="D1022" s="165" t="s">
        <v>2147</v>
      </c>
      <c r="E1022" s="165" t="s">
        <v>9401</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c r="A1023" s="764">
        <v>1780</v>
      </c>
      <c r="B1023" s="765" t="s">
        <v>6817</v>
      </c>
      <c r="C1023" s="764">
        <f t="shared" si="15"/>
        <v>1780</v>
      </c>
      <c r="D1023" s="165" t="s">
        <v>2147</v>
      </c>
      <c r="E1023" s="165" t="s">
        <v>9402</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c r="A1024" s="764">
        <v>1781</v>
      </c>
      <c r="B1024" s="765" t="s">
        <v>6813</v>
      </c>
      <c r="C1024" s="764">
        <f t="shared" si="15"/>
        <v>1781</v>
      </c>
      <c r="D1024" s="165" t="s">
        <v>2147</v>
      </c>
      <c r="E1024" s="165" t="s">
        <v>9398</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6818</v>
      </c>
      <c r="C1025" s="764">
        <f t="shared" si="15"/>
        <v>1782</v>
      </c>
      <c r="D1025" s="165" t="s">
        <v>2147</v>
      </c>
      <c r="E1025" s="165" t="s">
        <v>9403</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c r="A1026" s="764">
        <v>1783</v>
      </c>
      <c r="B1026" s="765" t="s">
        <v>6819</v>
      </c>
      <c r="C1026" s="764">
        <f t="shared" si="15"/>
        <v>1783</v>
      </c>
      <c r="D1026" s="165" t="s">
        <v>2147</v>
      </c>
      <c r="E1026" s="165" t="s">
        <v>9404</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c r="A1027" s="764">
        <v>1784</v>
      </c>
      <c r="B1027" s="765" t="s">
        <v>6820</v>
      </c>
      <c r="C1027" s="764">
        <f t="shared" si="15"/>
        <v>1784</v>
      </c>
      <c r="D1027" s="165" t="s">
        <v>2147</v>
      </c>
      <c r="E1027" s="165" t="s">
        <v>9405</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6822</v>
      </c>
      <c r="C1028" s="764">
        <f t="shared" si="15"/>
        <v>1785</v>
      </c>
      <c r="D1028" s="165" t="s">
        <v>2147</v>
      </c>
      <c r="E1028" s="165" t="s">
        <v>9407</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6823</v>
      </c>
      <c r="C1029" s="764">
        <f t="shared" si="15"/>
        <v>1786</v>
      </c>
      <c r="D1029" s="165" t="s">
        <v>2147</v>
      </c>
      <c r="E1029" s="165" t="s">
        <v>9408</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6821</v>
      </c>
      <c r="C1030" s="764">
        <f t="shared" si="15"/>
        <v>1787</v>
      </c>
      <c r="D1030" s="165" t="s">
        <v>2147</v>
      </c>
      <c r="E1030" s="165" t="s">
        <v>9406</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6824</v>
      </c>
      <c r="C1031" s="764">
        <f t="shared" si="15"/>
        <v>1788</v>
      </c>
      <c r="D1031" s="165" t="s">
        <v>2147</v>
      </c>
      <c r="E1031" s="165" t="s">
        <v>9409</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c r="A1032" s="764">
        <v>1789</v>
      </c>
      <c r="B1032" s="765" t="s">
        <v>6826</v>
      </c>
      <c r="C1032" s="764">
        <f t="shared" si="15"/>
        <v>1789</v>
      </c>
      <c r="D1032" s="165" t="s">
        <v>2147</v>
      </c>
      <c r="E1032" s="165" t="s">
        <v>9411</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6825</v>
      </c>
      <c r="C1033" s="764">
        <f t="shared" ref="C1033:C1096" si="16">A1033</f>
        <v>1790</v>
      </c>
      <c r="D1033" s="165" t="s">
        <v>2147</v>
      </c>
      <c r="E1033" s="165" t="s">
        <v>9410</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6828</v>
      </c>
      <c r="C1034" s="764">
        <f t="shared" si="16"/>
        <v>1791</v>
      </c>
      <c r="D1034" s="165" t="s">
        <v>2147</v>
      </c>
      <c r="E1034" s="165" t="s">
        <v>9413</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6827</v>
      </c>
      <c r="C1035" s="764">
        <f t="shared" si="16"/>
        <v>1792</v>
      </c>
      <c r="D1035" s="165" t="s">
        <v>2147</v>
      </c>
      <c r="E1035" s="165" t="s">
        <v>9412</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6829</v>
      </c>
      <c r="C1036" s="764">
        <f t="shared" si="16"/>
        <v>1793</v>
      </c>
      <c r="D1036" s="165" t="s">
        <v>2148</v>
      </c>
      <c r="E1036" s="165" t="s">
        <v>9414</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6830</v>
      </c>
      <c r="C1037" s="764">
        <f t="shared" si="16"/>
        <v>1794</v>
      </c>
      <c r="D1037" s="165" t="s">
        <v>2148</v>
      </c>
      <c r="E1037" s="165" t="s">
        <v>9415</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6831</v>
      </c>
      <c r="C1038" s="764">
        <f t="shared" si="16"/>
        <v>1795</v>
      </c>
      <c r="D1038" s="165" t="s">
        <v>2148</v>
      </c>
      <c r="E1038" s="165" t="s">
        <v>9416</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6832</v>
      </c>
      <c r="C1039" s="764">
        <f t="shared" si="16"/>
        <v>1796</v>
      </c>
      <c r="D1039" s="165" t="s">
        <v>2148</v>
      </c>
      <c r="E1039" s="165" t="s">
        <v>9417</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6833</v>
      </c>
      <c r="C1040" s="764">
        <f t="shared" si="16"/>
        <v>1797</v>
      </c>
      <c r="D1040" s="165" t="s">
        <v>2148</v>
      </c>
      <c r="E1040" s="165" t="s">
        <v>9418</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6834</v>
      </c>
      <c r="C1041" s="764">
        <f t="shared" si="16"/>
        <v>1798</v>
      </c>
      <c r="D1041" s="165" t="s">
        <v>2148</v>
      </c>
      <c r="E1041" s="165" t="s">
        <v>9419</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6836</v>
      </c>
      <c r="C1042" s="764">
        <f t="shared" si="16"/>
        <v>1799</v>
      </c>
      <c r="D1042" s="165" t="s">
        <v>2148</v>
      </c>
      <c r="E1042" s="165" t="s">
        <v>9421</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6835</v>
      </c>
      <c r="C1043" s="764">
        <f t="shared" si="16"/>
        <v>1800</v>
      </c>
      <c r="D1043" s="165" t="s">
        <v>2148</v>
      </c>
      <c r="E1043" s="165" t="s">
        <v>9420</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6838</v>
      </c>
      <c r="C1044" s="764">
        <f t="shared" si="16"/>
        <v>1801</v>
      </c>
      <c r="D1044" s="165" t="s">
        <v>2148</v>
      </c>
      <c r="E1044" s="165" t="s">
        <v>9423</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6837</v>
      </c>
      <c r="C1045" s="764">
        <f t="shared" si="16"/>
        <v>1802</v>
      </c>
      <c r="D1045" s="165" t="s">
        <v>2148</v>
      </c>
      <c r="E1045" s="165" t="s">
        <v>9422</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6840</v>
      </c>
      <c r="C1046" s="764">
        <f t="shared" si="16"/>
        <v>1803</v>
      </c>
      <c r="D1046" s="165" t="s">
        <v>2148</v>
      </c>
      <c r="E1046" s="165" t="s">
        <v>9425</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6839</v>
      </c>
      <c r="C1047" s="764">
        <f t="shared" si="16"/>
        <v>1804</v>
      </c>
      <c r="D1047" s="165" t="s">
        <v>2148</v>
      </c>
      <c r="E1047" s="165" t="s">
        <v>9424</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6842</v>
      </c>
      <c r="C1048" s="764">
        <f t="shared" si="16"/>
        <v>1805</v>
      </c>
      <c r="D1048" s="165" t="s">
        <v>2148</v>
      </c>
      <c r="E1048" s="165" t="s">
        <v>9427</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6841</v>
      </c>
      <c r="C1049" s="764">
        <f t="shared" si="16"/>
        <v>1806</v>
      </c>
      <c r="D1049" s="165" t="s">
        <v>2148</v>
      </c>
      <c r="E1049" s="165" t="s">
        <v>9426</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6844</v>
      </c>
      <c r="C1050" s="764">
        <f t="shared" si="16"/>
        <v>1807</v>
      </c>
      <c r="D1050" s="165" t="s">
        <v>2148</v>
      </c>
      <c r="E1050" s="165" t="s">
        <v>9429</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c r="A1051" s="764">
        <v>1808</v>
      </c>
      <c r="B1051" s="765" t="s">
        <v>6843</v>
      </c>
      <c r="C1051" s="764">
        <f t="shared" si="16"/>
        <v>1808</v>
      </c>
      <c r="D1051" s="165" t="s">
        <v>2148</v>
      </c>
      <c r="E1051" s="165" t="s">
        <v>9428</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c r="A1052" s="764">
        <v>1809</v>
      </c>
      <c r="B1052" s="765" t="s">
        <v>6845</v>
      </c>
      <c r="C1052" s="764">
        <f t="shared" si="16"/>
        <v>1809</v>
      </c>
      <c r="D1052" s="165" t="s">
        <v>2149</v>
      </c>
      <c r="E1052" s="165" t="s">
        <v>9430</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c r="A1053" s="764">
        <v>1810</v>
      </c>
      <c r="B1053" s="765" t="s">
        <v>6846</v>
      </c>
      <c r="C1053" s="764">
        <f t="shared" si="16"/>
        <v>1810</v>
      </c>
      <c r="D1053" s="165" t="s">
        <v>2149</v>
      </c>
      <c r="E1053" s="165" t="s">
        <v>9431</v>
      </c>
      <c r="F1053" s="163">
        <v>1</v>
      </c>
      <c r="G1053" s="766"/>
      <c r="H1053" s="766">
        <v>27607.980182966003</v>
      </c>
      <c r="I1053" s="766">
        <v>28508.86965130271</v>
      </c>
      <c r="J1053" s="882">
        <v>29457.208589641868</v>
      </c>
      <c r="K1053" s="766">
        <v>30455.46190551608</v>
      </c>
      <c r="L1053" s="18" t="s">
        <v>1787</v>
      </c>
      <c r="M1053" s="418"/>
      <c r="N1053" s="409"/>
      <c r="T1053" s="419"/>
      <c r="U1053" s="416"/>
      <c r="V1053" s="416"/>
      <c r="W1053" s="416"/>
      <c r="X1053" s="418"/>
    </row>
    <row r="1054" spans="1:24">
      <c r="A1054" s="764">
        <v>1811</v>
      </c>
      <c r="B1054" s="765" t="s">
        <v>6847</v>
      </c>
      <c r="C1054" s="764">
        <f t="shared" si="16"/>
        <v>1811</v>
      </c>
      <c r="D1054" s="165" t="s">
        <v>2149</v>
      </c>
      <c r="E1054" s="165" t="s">
        <v>9432</v>
      </c>
      <c r="F1054" s="163">
        <v>1</v>
      </c>
      <c r="G1054" s="766"/>
      <c r="H1054" s="766">
        <v>27127.685931616787</v>
      </c>
      <c r="I1054" s="766">
        <v>28011.492221359524</v>
      </c>
      <c r="J1054" s="882">
        <v>28941.82364078</v>
      </c>
      <c r="K1054" s="766">
        <v>29921.145097410812</v>
      </c>
      <c r="L1054" s="18" t="s">
        <v>1788</v>
      </c>
      <c r="M1054" s="418"/>
      <c r="N1054" s="409"/>
      <c r="T1054" s="419"/>
      <c r="U1054" s="416"/>
      <c r="V1054" s="416"/>
      <c r="W1054" s="416"/>
      <c r="X1054" s="418"/>
    </row>
    <row r="1055" spans="1:24">
      <c r="A1055" s="764">
        <v>1812</v>
      </c>
      <c r="B1055" s="765" t="s">
        <v>6848</v>
      </c>
      <c r="C1055" s="764">
        <f t="shared" si="16"/>
        <v>1812</v>
      </c>
      <c r="D1055" s="165" t="s">
        <v>2149</v>
      </c>
      <c r="E1055" s="165" t="s">
        <v>9433</v>
      </c>
      <c r="F1055" s="163">
        <v>1</v>
      </c>
      <c r="G1055" s="766"/>
      <c r="H1055" s="766">
        <v>9793.855892435</v>
      </c>
      <c r="I1055" s="766">
        <v>9990.5265988883839</v>
      </c>
      <c r="J1055" s="882">
        <v>10197.55344200533</v>
      </c>
      <c r="K1055" s="766">
        <v>10415.479799326833</v>
      </c>
      <c r="L1055" s="18" t="s">
        <v>3008</v>
      </c>
      <c r="M1055" s="418"/>
      <c r="N1055" s="409"/>
      <c r="T1055" s="419"/>
      <c r="U1055" s="416"/>
      <c r="V1055" s="416"/>
      <c r="W1055" s="416"/>
      <c r="X1055" s="418"/>
    </row>
    <row r="1056" spans="1:24">
      <c r="A1056" s="764">
        <v>1813</v>
      </c>
      <c r="B1056" s="765" t="s">
        <v>6849</v>
      </c>
      <c r="C1056" s="764">
        <f t="shared" si="16"/>
        <v>1813</v>
      </c>
      <c r="D1056" s="165" t="s">
        <v>2149</v>
      </c>
      <c r="E1056" s="165" t="s">
        <v>9434</v>
      </c>
      <c r="F1056" s="163">
        <v>1</v>
      </c>
      <c r="G1056" s="766"/>
      <c r="H1056" s="766">
        <v>11053.688598842104</v>
      </c>
      <c r="I1056" s="766">
        <v>11283.345518372022</v>
      </c>
      <c r="J1056" s="882">
        <v>11525.116560727522</v>
      </c>
      <c r="K1056" s="766">
        <v>11779.609030219126</v>
      </c>
      <c r="L1056" s="18" t="s">
        <v>3009</v>
      </c>
      <c r="M1056" s="418"/>
      <c r="N1056" s="409"/>
      <c r="T1056" s="419"/>
      <c r="U1056" s="416"/>
      <c r="V1056" s="416"/>
      <c r="W1056" s="416"/>
      <c r="X1056" s="418"/>
    </row>
    <row r="1057" spans="1:24">
      <c r="A1057" s="764">
        <v>1814</v>
      </c>
      <c r="B1057" s="765" t="s">
        <v>6850</v>
      </c>
      <c r="C1057" s="764">
        <f t="shared" si="16"/>
        <v>1814</v>
      </c>
      <c r="D1057" s="165" t="s">
        <v>2149</v>
      </c>
      <c r="E1057" s="165" t="s">
        <v>9435</v>
      </c>
      <c r="F1057" s="163">
        <v>1</v>
      </c>
      <c r="G1057" s="766"/>
      <c r="H1057" s="766">
        <v>11694.46485321911</v>
      </c>
      <c r="I1057" s="766">
        <v>11966.569147715722</v>
      </c>
      <c r="J1057" s="882">
        <v>12253.025001971409</v>
      </c>
      <c r="K1057" s="766">
        <v>12554.567573835735</v>
      </c>
      <c r="L1057" s="18" t="s">
        <v>1789</v>
      </c>
      <c r="M1057" s="418"/>
      <c r="N1057" s="409"/>
      <c r="T1057" s="419"/>
      <c r="U1057" s="416"/>
      <c r="V1057" s="416"/>
      <c r="W1057" s="416"/>
      <c r="X1057" s="418"/>
    </row>
    <row r="1058" spans="1:24">
      <c r="A1058" s="764">
        <v>1815</v>
      </c>
      <c r="B1058" s="765" t="s">
        <v>6851</v>
      </c>
      <c r="C1058" s="764">
        <f t="shared" si="16"/>
        <v>1815</v>
      </c>
      <c r="D1058" s="165" t="s">
        <v>2149</v>
      </c>
      <c r="E1058" s="165" t="s">
        <v>9436</v>
      </c>
      <c r="F1058" s="163">
        <v>1</v>
      </c>
      <c r="G1058" s="766"/>
      <c r="H1058" s="766">
        <v>12151.707930114359</v>
      </c>
      <c r="I1058" s="766">
        <v>0</v>
      </c>
      <c r="J1058" s="882">
        <v>0</v>
      </c>
      <c r="K1058" s="766">
        <v>0</v>
      </c>
      <c r="L1058" s="18" t="s">
        <v>3010</v>
      </c>
      <c r="M1058" s="418"/>
      <c r="N1058" s="409"/>
      <c r="T1058" s="419"/>
      <c r="U1058" s="416"/>
      <c r="V1058" s="416"/>
      <c r="W1058" s="416"/>
      <c r="X1058" s="418"/>
    </row>
    <row r="1059" spans="1:24">
      <c r="A1059" s="764">
        <v>1816</v>
      </c>
      <c r="B1059" s="765" t="s">
        <v>6852</v>
      </c>
      <c r="C1059" s="764">
        <f t="shared" si="16"/>
        <v>1816</v>
      </c>
      <c r="D1059" s="165" t="s">
        <v>2149</v>
      </c>
      <c r="E1059" s="165" t="s">
        <v>9437</v>
      </c>
      <c r="F1059" s="163">
        <v>1</v>
      </c>
      <c r="G1059" s="766"/>
      <c r="H1059" s="766">
        <v>12382.869894592724</v>
      </c>
      <c r="I1059" s="766">
        <v>12647.366903515484</v>
      </c>
      <c r="J1059" s="882">
        <v>12925.799948195383</v>
      </c>
      <c r="K1059" s="766">
        <v>13218.872223097236</v>
      </c>
      <c r="L1059" s="18" t="s">
        <v>3011</v>
      </c>
      <c r="M1059" s="418"/>
      <c r="N1059" s="409"/>
      <c r="T1059" s="419"/>
      <c r="U1059" s="416"/>
      <c r="V1059" s="416"/>
      <c r="W1059" s="416"/>
      <c r="X1059" s="418"/>
    </row>
    <row r="1060" spans="1:24">
      <c r="A1060" s="764">
        <v>1817</v>
      </c>
      <c r="B1060" s="765" t="s">
        <v>6853</v>
      </c>
      <c r="C1060" s="764">
        <f t="shared" si="16"/>
        <v>1817</v>
      </c>
      <c r="D1060" s="165" t="s">
        <v>2149</v>
      </c>
      <c r="E1060" s="165" t="s">
        <v>9438</v>
      </c>
      <c r="F1060" s="163">
        <v>1</v>
      </c>
      <c r="G1060" s="766"/>
      <c r="H1060" s="766">
        <v>13134.146279147421</v>
      </c>
      <c r="I1060" s="766">
        <v>13418.332733084857</v>
      </c>
      <c r="J1060" s="882">
        <v>13717.478051091881</v>
      </c>
      <c r="K1060" s="766">
        <v>14032.381317787595</v>
      </c>
      <c r="L1060" s="18" t="s">
        <v>3012</v>
      </c>
      <c r="M1060" s="418"/>
      <c r="N1060" s="409"/>
      <c r="T1060" s="419"/>
      <c r="U1060" s="416"/>
      <c r="V1060" s="416"/>
      <c r="W1060" s="416"/>
      <c r="X1060" s="418"/>
    </row>
    <row r="1061" spans="1:24">
      <c r="A1061" s="764">
        <v>1818</v>
      </c>
      <c r="B1061" s="765" t="s">
        <v>6854</v>
      </c>
      <c r="C1061" s="764">
        <f t="shared" si="16"/>
        <v>1818</v>
      </c>
      <c r="D1061" s="165" t="s">
        <v>2149</v>
      </c>
      <c r="E1061" s="165" t="s">
        <v>9439</v>
      </c>
      <c r="F1061" s="163">
        <v>1</v>
      </c>
      <c r="G1061" s="766"/>
      <c r="H1061" s="766">
        <v>12113.317541697495</v>
      </c>
      <c r="I1061" s="766">
        <v>12397.535959019691</v>
      </c>
      <c r="J1061" s="882">
        <v>12696.745203796248</v>
      </c>
      <c r="K1061" s="766">
        <v>13011.71239726149</v>
      </c>
      <c r="L1061" s="18" t="s">
        <v>1790</v>
      </c>
      <c r="M1061" s="418"/>
      <c r="N1061" s="409"/>
      <c r="T1061" s="419"/>
      <c r="U1061" s="416"/>
      <c r="V1061" s="416"/>
      <c r="W1061" s="416"/>
      <c r="X1061" s="418"/>
    </row>
    <row r="1062" spans="1:24">
      <c r="A1062" s="764">
        <v>1819</v>
      </c>
      <c r="B1062" s="765" t="s">
        <v>6855</v>
      </c>
      <c r="C1062" s="764">
        <f t="shared" si="16"/>
        <v>1819</v>
      </c>
      <c r="D1062" s="165" t="s">
        <v>2149</v>
      </c>
      <c r="E1062" s="165" t="s">
        <v>9440</v>
      </c>
      <c r="F1062" s="163">
        <v>1</v>
      </c>
      <c r="G1062" s="766"/>
      <c r="H1062" s="766">
        <v>0</v>
      </c>
      <c r="I1062" s="766">
        <v>13226.387132663745</v>
      </c>
      <c r="J1062" s="882">
        <v>13550.11229355435</v>
      </c>
      <c r="K1062" s="766">
        <v>13890.873938524204</v>
      </c>
      <c r="L1062" s="18" t="s">
        <v>1791</v>
      </c>
      <c r="M1062" s="418"/>
      <c r="N1062" s="409"/>
      <c r="T1062" s="419"/>
      <c r="U1062" s="416"/>
      <c r="V1062" s="416"/>
      <c r="W1062" s="416"/>
      <c r="X1062" s="418"/>
    </row>
    <row r="1063" spans="1:24">
      <c r="A1063" s="764">
        <v>1820</v>
      </c>
      <c r="B1063" s="765" t="s">
        <v>6856</v>
      </c>
      <c r="C1063" s="764">
        <f t="shared" si="16"/>
        <v>1820</v>
      </c>
      <c r="D1063" s="165" t="s">
        <v>2149</v>
      </c>
      <c r="E1063" s="165" t="s">
        <v>9441</v>
      </c>
      <c r="F1063" s="163">
        <v>1</v>
      </c>
      <c r="G1063" s="766"/>
      <c r="H1063" s="766">
        <v>0</v>
      </c>
      <c r="I1063" s="766">
        <v>11908.987867412066</v>
      </c>
      <c r="J1063" s="882">
        <v>0</v>
      </c>
      <c r="K1063" s="766">
        <v>0</v>
      </c>
      <c r="L1063" s="18" t="s">
        <v>5386</v>
      </c>
      <c r="M1063" s="418"/>
      <c r="N1063" s="409"/>
      <c r="T1063" s="419"/>
      <c r="U1063" s="416"/>
      <c r="V1063" s="416"/>
      <c r="W1063" s="416"/>
      <c r="X1063" s="418"/>
    </row>
    <row r="1064" spans="1:24">
      <c r="A1064" s="764">
        <v>1821</v>
      </c>
      <c r="B1064" s="765" t="s">
        <v>6857</v>
      </c>
      <c r="C1064" s="764">
        <f t="shared" si="16"/>
        <v>1821</v>
      </c>
      <c r="D1064" s="165" t="s">
        <v>2149</v>
      </c>
      <c r="E1064" s="165" t="s">
        <v>9442</v>
      </c>
      <c r="F1064" s="163">
        <v>1</v>
      </c>
      <c r="G1064" s="766"/>
      <c r="H1064" s="766">
        <v>12093.91743899476</v>
      </c>
      <c r="I1064" s="766">
        <v>0</v>
      </c>
      <c r="J1064" s="882">
        <v>0</v>
      </c>
      <c r="K1064" s="766">
        <v>0</v>
      </c>
      <c r="L1064" s="18" t="s">
        <v>3013</v>
      </c>
      <c r="M1064" s="418"/>
      <c r="N1064" s="409"/>
      <c r="T1064" s="419"/>
      <c r="U1064" s="416"/>
      <c r="V1064" s="416"/>
      <c r="W1064" s="416"/>
      <c r="X1064" s="418"/>
    </row>
    <row r="1065" spans="1:24">
      <c r="A1065" s="764">
        <v>1822</v>
      </c>
      <c r="B1065" s="765" t="s">
        <v>6858</v>
      </c>
      <c r="C1065" s="764">
        <f t="shared" si="16"/>
        <v>1822</v>
      </c>
      <c r="D1065" s="165" t="s">
        <v>2149</v>
      </c>
      <c r="E1065" s="165" t="s">
        <v>9443</v>
      </c>
      <c r="F1065" s="163">
        <v>1</v>
      </c>
      <c r="G1065" s="766"/>
      <c r="H1065" s="766">
        <v>0</v>
      </c>
      <c r="I1065" s="766">
        <v>10290.72585755738</v>
      </c>
      <c r="J1065" s="882">
        <v>10506.127107482518</v>
      </c>
      <c r="K1065" s="766">
        <v>10732.843395614138</v>
      </c>
      <c r="L1065" s="18" t="s">
        <v>3850</v>
      </c>
      <c r="M1065" s="418"/>
      <c r="N1065" s="409"/>
      <c r="T1065" s="419"/>
      <c r="U1065" s="416"/>
      <c r="V1065" s="416"/>
      <c r="W1065" s="416"/>
      <c r="X1065" s="418"/>
    </row>
    <row r="1066" spans="1:24">
      <c r="A1066" s="764">
        <v>1823</v>
      </c>
      <c r="B1066" s="765" t="s">
        <v>6859</v>
      </c>
      <c r="C1066" s="764">
        <f t="shared" si="16"/>
        <v>1823</v>
      </c>
      <c r="D1066" s="165" t="s">
        <v>2149</v>
      </c>
      <c r="E1066" s="165" t="s">
        <v>9444</v>
      </c>
      <c r="F1066" s="163">
        <v>1</v>
      </c>
      <c r="G1066" s="766"/>
      <c r="H1066" s="766">
        <v>0</v>
      </c>
      <c r="I1066" s="766">
        <v>11838.574605175208</v>
      </c>
      <c r="J1066" s="882">
        <v>12082.359340770843</v>
      </c>
      <c r="K1066" s="766">
        <v>12338.993357041643</v>
      </c>
      <c r="L1066" s="18" t="s">
        <v>3851</v>
      </c>
      <c r="M1066" s="418"/>
      <c r="N1066" s="409"/>
      <c r="T1066" s="419"/>
      <c r="U1066" s="416"/>
      <c r="V1066" s="416"/>
      <c r="W1066" s="416"/>
      <c r="X1066" s="418"/>
    </row>
    <row r="1067" spans="1:24">
      <c r="A1067" s="764">
        <v>1824</v>
      </c>
      <c r="B1067" s="765" t="s">
        <v>6860</v>
      </c>
      <c r="C1067" s="764">
        <f t="shared" si="16"/>
        <v>1824</v>
      </c>
      <c r="D1067" s="165" t="s">
        <v>2149</v>
      </c>
      <c r="E1067" s="165" t="s">
        <v>9445</v>
      </c>
      <c r="F1067" s="163">
        <v>1</v>
      </c>
      <c r="G1067" s="766"/>
      <c r="H1067" s="766">
        <v>0</v>
      </c>
      <c r="I1067" s="766">
        <v>11184.641851719101</v>
      </c>
      <c r="J1067" s="882">
        <v>11417.769994834394</v>
      </c>
      <c r="K1067" s="766">
        <v>11663.152899668237</v>
      </c>
      <c r="L1067" s="18" t="s">
        <v>3852</v>
      </c>
      <c r="M1067" s="418"/>
      <c r="N1067" s="409"/>
      <c r="T1067" s="419"/>
      <c r="U1067" s="416"/>
      <c r="V1067" s="416"/>
      <c r="W1067" s="416"/>
      <c r="X1067" s="418"/>
    </row>
    <row r="1068" spans="1:24">
      <c r="A1068" s="764">
        <v>1825</v>
      </c>
      <c r="B1068" s="765" t="s">
        <v>6863</v>
      </c>
      <c r="C1068" s="764">
        <f t="shared" si="16"/>
        <v>1825</v>
      </c>
      <c r="D1068" s="165" t="s">
        <v>2149</v>
      </c>
      <c r="E1068" s="165" t="s">
        <v>9448</v>
      </c>
      <c r="F1068" s="163">
        <v>1</v>
      </c>
      <c r="G1068" s="766"/>
      <c r="H1068" s="766">
        <v>0</v>
      </c>
      <c r="I1068" s="766">
        <v>11816.523081620722</v>
      </c>
      <c r="J1068" s="882">
        <v>12066.189080012953</v>
      </c>
      <c r="K1068" s="766">
        <v>12328.992029543215</v>
      </c>
      <c r="L1068" s="18" t="s">
        <v>3853</v>
      </c>
      <c r="M1068" s="418"/>
      <c r="N1068" s="409"/>
      <c r="T1068" s="419"/>
      <c r="U1068" s="416"/>
      <c r="V1068" s="416"/>
      <c r="W1068" s="416"/>
      <c r="X1068" s="418"/>
    </row>
    <row r="1069" spans="1:24">
      <c r="A1069" s="764">
        <v>1826</v>
      </c>
      <c r="B1069" s="765" t="s">
        <v>6862</v>
      </c>
      <c r="C1069" s="764">
        <f t="shared" si="16"/>
        <v>1826</v>
      </c>
      <c r="D1069" s="165" t="s">
        <v>2149</v>
      </c>
      <c r="E1069" s="165" t="s">
        <v>9447</v>
      </c>
      <c r="F1069" s="163">
        <v>1</v>
      </c>
      <c r="G1069" s="766"/>
      <c r="H1069" s="766">
        <v>0</v>
      </c>
      <c r="I1069" s="766">
        <v>10718.503750348473</v>
      </c>
      <c r="J1069" s="882">
        <v>10939.402702453031</v>
      </c>
      <c r="K1069" s="766">
        <v>11171.936326611713</v>
      </c>
      <c r="L1069" s="18" t="s">
        <v>3854</v>
      </c>
      <c r="M1069" s="418"/>
      <c r="N1069" s="409"/>
      <c r="T1069" s="419"/>
      <c r="U1069" s="416"/>
      <c r="V1069" s="416"/>
      <c r="W1069" s="416"/>
      <c r="X1069" s="418"/>
    </row>
    <row r="1070" spans="1:24">
      <c r="A1070" s="764">
        <v>1827</v>
      </c>
      <c r="B1070" s="765" t="s">
        <v>6861</v>
      </c>
      <c r="C1070" s="764">
        <f t="shared" si="16"/>
        <v>1827</v>
      </c>
      <c r="D1070" s="165" t="s">
        <v>2149</v>
      </c>
      <c r="E1070" s="165" t="s">
        <v>9446</v>
      </c>
      <c r="F1070" s="163">
        <v>1</v>
      </c>
      <c r="G1070" s="766"/>
      <c r="H1070" s="766">
        <v>0</v>
      </c>
      <c r="I1070" s="766">
        <v>10082.808348032962</v>
      </c>
      <c r="J1070" s="882">
        <v>10287.054376675433</v>
      </c>
      <c r="K1070" s="766">
        <v>10502.040102598636</v>
      </c>
      <c r="L1070" s="18" t="s">
        <v>3855</v>
      </c>
      <c r="M1070" s="418"/>
      <c r="N1070" s="409"/>
      <c r="T1070" s="419"/>
      <c r="U1070" s="416"/>
      <c r="V1070" s="416"/>
      <c r="W1070" s="416"/>
      <c r="X1070" s="418"/>
    </row>
    <row r="1071" spans="1:24">
      <c r="A1071" s="764">
        <v>1828</v>
      </c>
      <c r="B1071" s="765" t="s">
        <v>6864</v>
      </c>
      <c r="C1071" s="764">
        <f t="shared" si="16"/>
        <v>1828</v>
      </c>
      <c r="D1071" s="165" t="s">
        <v>2149</v>
      </c>
      <c r="E1071" s="165" t="s">
        <v>9449</v>
      </c>
      <c r="F1071" s="163">
        <v>1</v>
      </c>
      <c r="G1071" s="766"/>
      <c r="H1071" s="766">
        <v>0</v>
      </c>
      <c r="I1071" s="766">
        <v>11868.534523628356</v>
      </c>
      <c r="J1071" s="882">
        <v>12119.574947565437</v>
      </c>
      <c r="K1071" s="766">
        <v>12383.816249410083</v>
      </c>
      <c r="L1071" s="18" t="s">
        <v>3856</v>
      </c>
      <c r="M1071" s="418"/>
      <c r="N1071" s="409"/>
      <c r="T1071" s="419"/>
      <c r="U1071" s="416"/>
      <c r="V1071" s="416"/>
      <c r="W1071" s="416"/>
      <c r="X1071" s="418"/>
    </row>
    <row r="1072" spans="1:24">
      <c r="A1072" s="764">
        <v>1829</v>
      </c>
      <c r="B1072" s="765" t="s">
        <v>6865</v>
      </c>
      <c r="C1072" s="764">
        <f t="shared" si="16"/>
        <v>1829</v>
      </c>
      <c r="D1072" s="165" t="s">
        <v>2149</v>
      </c>
      <c r="E1072" s="165" t="s">
        <v>9450</v>
      </c>
      <c r="F1072" s="163">
        <v>1</v>
      </c>
      <c r="G1072" s="766"/>
      <c r="H1072" s="766">
        <v>0</v>
      </c>
      <c r="I1072" s="766">
        <v>12625.589957295011</v>
      </c>
      <c r="J1072" s="882">
        <v>12896.447679785821</v>
      </c>
      <c r="K1072" s="766">
        <v>13181.561071881415</v>
      </c>
      <c r="L1072" s="18" t="s">
        <v>3857</v>
      </c>
      <c r="M1072" s="418"/>
      <c r="N1072" s="409"/>
      <c r="T1072" s="419"/>
      <c r="U1072" s="416"/>
      <c r="V1072" s="416"/>
      <c r="W1072" s="416"/>
      <c r="X1072" s="418"/>
    </row>
    <row r="1073" spans="1:24">
      <c r="A1073" s="764">
        <v>1830</v>
      </c>
      <c r="B1073" s="765" t="s">
        <v>6866</v>
      </c>
      <c r="C1073" s="764">
        <f t="shared" si="16"/>
        <v>1830</v>
      </c>
      <c r="D1073" s="165" t="s">
        <v>2149</v>
      </c>
      <c r="E1073" s="165" t="s">
        <v>9451</v>
      </c>
      <c r="F1073" s="163">
        <v>1</v>
      </c>
      <c r="G1073" s="766"/>
      <c r="H1073" s="766">
        <v>11410.298350255624</v>
      </c>
      <c r="I1073" s="766">
        <v>11643.151608261946</v>
      </c>
      <c r="J1073" s="882">
        <v>11888.278806017679</v>
      </c>
      <c r="K1073" s="766">
        <v>12146.319211218091</v>
      </c>
      <c r="L1073" s="18" t="s">
        <v>3858</v>
      </c>
      <c r="M1073" s="418"/>
      <c r="N1073" s="409"/>
      <c r="T1073" s="419"/>
      <c r="U1073" s="416"/>
      <c r="V1073" s="416"/>
      <c r="W1073" s="416"/>
      <c r="X1073" s="418"/>
    </row>
    <row r="1074" spans="1:24">
      <c r="A1074" s="764">
        <v>1831</v>
      </c>
      <c r="B1074" s="765" t="s">
        <v>6867</v>
      </c>
      <c r="C1074" s="764">
        <f t="shared" si="16"/>
        <v>1831</v>
      </c>
      <c r="D1074" s="165" t="s">
        <v>2149</v>
      </c>
      <c r="E1074" s="165" t="s">
        <v>9452</v>
      </c>
      <c r="F1074" s="163">
        <v>1</v>
      </c>
      <c r="G1074" s="766"/>
      <c r="H1074" s="766">
        <v>0</v>
      </c>
      <c r="I1074" s="766">
        <v>13902.759811037995</v>
      </c>
      <c r="J1074" s="882">
        <v>14207.083197376802</v>
      </c>
      <c r="K1074" s="766">
        <v>14527.420239482411</v>
      </c>
      <c r="L1074" s="18" t="s">
        <v>3859</v>
      </c>
      <c r="M1074" s="418"/>
      <c r="N1074" s="409"/>
      <c r="T1074" s="419"/>
      <c r="U1074" s="416"/>
      <c r="V1074" s="416"/>
      <c r="W1074" s="416"/>
      <c r="X1074" s="418"/>
    </row>
    <row r="1075" spans="1:24">
      <c r="A1075" s="764">
        <v>1832</v>
      </c>
      <c r="B1075" s="765" t="s">
        <v>6868</v>
      </c>
      <c r="C1075" s="764">
        <f t="shared" si="16"/>
        <v>1832</v>
      </c>
      <c r="D1075" s="165" t="s">
        <v>2149</v>
      </c>
      <c r="E1075" s="165" t="s">
        <v>9453</v>
      </c>
      <c r="F1075" s="163">
        <v>1</v>
      </c>
      <c r="G1075" s="766"/>
      <c r="H1075" s="766">
        <v>0</v>
      </c>
      <c r="I1075" s="766">
        <v>13093.692935363704</v>
      </c>
      <c r="J1075" s="882">
        <v>13376.824597603925</v>
      </c>
      <c r="K1075" s="766">
        <v>13674.851197144211</v>
      </c>
      <c r="L1075" s="18" t="s">
        <v>3860</v>
      </c>
      <c r="M1075" s="418"/>
      <c r="N1075" s="409"/>
      <c r="T1075" s="419"/>
      <c r="U1075" s="416"/>
      <c r="V1075" s="416"/>
      <c r="W1075" s="416"/>
      <c r="X1075" s="418"/>
    </row>
    <row r="1076" spans="1:24">
      <c r="A1076" s="764">
        <v>1833</v>
      </c>
      <c r="B1076" s="765" t="s">
        <v>6869</v>
      </c>
      <c r="C1076" s="764">
        <f t="shared" si="16"/>
        <v>1833</v>
      </c>
      <c r="D1076" s="165" t="s">
        <v>2149</v>
      </c>
      <c r="E1076" s="165" t="s">
        <v>9454</v>
      </c>
      <c r="F1076" s="163">
        <v>1</v>
      </c>
      <c r="G1076" s="766"/>
      <c r="H1076" s="766">
        <v>10792.288637727053</v>
      </c>
      <c r="I1076" s="766">
        <v>11038.310810256184</v>
      </c>
      <c r="J1076" s="882">
        <v>11297.278153614758</v>
      </c>
      <c r="K1076" s="766">
        <v>11569.702081959007</v>
      </c>
      <c r="L1076" s="18" t="s">
        <v>1792</v>
      </c>
      <c r="M1076" s="418"/>
      <c r="N1076" s="409"/>
      <c r="T1076" s="419"/>
      <c r="U1076" s="416"/>
      <c r="V1076" s="416"/>
      <c r="W1076" s="416"/>
      <c r="X1076" s="418"/>
    </row>
    <row r="1077" spans="1:24">
      <c r="A1077" s="764">
        <v>1834</v>
      </c>
      <c r="B1077" s="765" t="s">
        <v>6870</v>
      </c>
      <c r="C1077" s="764">
        <f t="shared" si="16"/>
        <v>1834</v>
      </c>
      <c r="D1077" s="165" t="s">
        <v>2149</v>
      </c>
      <c r="E1077" s="165" t="s">
        <v>9455</v>
      </c>
      <c r="F1077" s="163">
        <v>1</v>
      </c>
      <c r="G1077" s="766"/>
      <c r="H1077" s="766">
        <v>28422.246004307366</v>
      </c>
      <c r="I1077" s="766">
        <v>0</v>
      </c>
      <c r="J1077" s="882">
        <v>0</v>
      </c>
      <c r="K1077" s="766">
        <v>0</v>
      </c>
      <c r="L1077" s="18" t="s">
        <v>1793</v>
      </c>
      <c r="M1077" s="418"/>
      <c r="N1077" s="409"/>
      <c r="T1077" s="419"/>
      <c r="U1077" s="416"/>
      <c r="V1077" s="416"/>
      <c r="W1077" s="416"/>
      <c r="X1077" s="418"/>
    </row>
    <row r="1078" spans="1:24">
      <c r="A1078" s="764">
        <v>1835</v>
      </c>
      <c r="B1078" s="765" t="s">
        <v>6871</v>
      </c>
      <c r="C1078" s="764">
        <f t="shared" si="16"/>
        <v>1835</v>
      </c>
      <c r="D1078" s="165" t="s">
        <v>2149</v>
      </c>
      <c r="E1078" s="165" t="s">
        <v>9456</v>
      </c>
      <c r="F1078" s="163">
        <v>1</v>
      </c>
      <c r="G1078" s="766"/>
      <c r="H1078" s="766">
        <v>28733.406853190554</v>
      </c>
      <c r="I1078" s="766">
        <v>29379.320843598391</v>
      </c>
      <c r="J1078" s="882">
        <v>30059.229267568677</v>
      </c>
      <c r="K1078" s="766">
        <v>30774.929622750551</v>
      </c>
      <c r="L1078" s="18" t="s">
        <v>1794</v>
      </c>
      <c r="M1078" s="418"/>
      <c r="N1078" s="409"/>
      <c r="T1078" s="419"/>
      <c r="U1078" s="416"/>
      <c r="V1078" s="416"/>
      <c r="W1078" s="416"/>
      <c r="X1078" s="418"/>
    </row>
    <row r="1079" spans="1:24">
      <c r="A1079" s="764">
        <v>1836</v>
      </c>
      <c r="B1079" s="765" t="s">
        <v>6872</v>
      </c>
      <c r="C1079" s="764">
        <f t="shared" si="16"/>
        <v>1836</v>
      </c>
      <c r="D1079" s="165" t="s">
        <v>2149</v>
      </c>
      <c r="E1079" s="165" t="s">
        <v>9457</v>
      </c>
      <c r="F1079" s="163">
        <v>1</v>
      </c>
      <c r="G1079" s="766"/>
      <c r="H1079" s="766">
        <v>0</v>
      </c>
      <c r="I1079" s="766">
        <v>0</v>
      </c>
      <c r="J1079" s="882">
        <v>26375.121244575297</v>
      </c>
      <c r="K1079" s="766">
        <v>27359.713115705919</v>
      </c>
      <c r="L1079" s="18" t="s">
        <v>4516</v>
      </c>
      <c r="M1079" s="418"/>
      <c r="N1079" s="409"/>
      <c r="T1079" s="419"/>
      <c r="U1079" s="416"/>
      <c r="V1079" s="416"/>
      <c r="W1079" s="416"/>
      <c r="X1079" s="418"/>
    </row>
    <row r="1080" spans="1:24">
      <c r="A1080" s="764">
        <v>1837</v>
      </c>
      <c r="B1080" s="765" t="s">
        <v>6873</v>
      </c>
      <c r="C1080" s="764">
        <f t="shared" si="16"/>
        <v>1837</v>
      </c>
      <c r="D1080" s="165" t="s">
        <v>2149</v>
      </c>
      <c r="E1080" s="165" t="s">
        <v>9458</v>
      </c>
      <c r="F1080" s="163">
        <v>1</v>
      </c>
      <c r="G1080" s="766"/>
      <c r="H1080" s="766">
        <v>14893.228121600008</v>
      </c>
      <c r="I1080" s="766">
        <v>15178.799305400005</v>
      </c>
      <c r="J1080" s="882">
        <v>15479.410246480005</v>
      </c>
      <c r="K1080" s="766">
        <v>15795.841105160003</v>
      </c>
      <c r="L1080" s="18" t="s">
        <v>1795</v>
      </c>
      <c r="M1080" s="418"/>
      <c r="N1080" s="409"/>
      <c r="T1080" s="419"/>
      <c r="U1080" s="416"/>
      <c r="V1080" s="416"/>
      <c r="W1080" s="416"/>
      <c r="X1080" s="418"/>
    </row>
    <row r="1081" spans="1:24">
      <c r="A1081" s="764">
        <v>1838</v>
      </c>
      <c r="B1081" s="765" t="s">
        <v>6874</v>
      </c>
      <c r="C1081" s="764">
        <f t="shared" si="16"/>
        <v>1838</v>
      </c>
      <c r="D1081" s="165" t="s">
        <v>2149</v>
      </c>
      <c r="E1081" s="165" t="s">
        <v>9459</v>
      </c>
      <c r="F1081" s="163">
        <v>1</v>
      </c>
      <c r="G1081" s="766"/>
      <c r="H1081" s="766">
        <v>0</v>
      </c>
      <c r="I1081" s="766">
        <v>32398.689673826411</v>
      </c>
      <c r="J1081" s="882">
        <v>33629.442506878309</v>
      </c>
      <c r="K1081" s="766">
        <v>34925.010103341476</v>
      </c>
      <c r="L1081" s="18" t="s">
        <v>3861</v>
      </c>
      <c r="M1081" s="418"/>
      <c r="N1081" s="409"/>
      <c r="T1081" s="419"/>
      <c r="U1081" s="416"/>
      <c r="V1081" s="416"/>
      <c r="W1081" s="416"/>
      <c r="X1081" s="418"/>
    </row>
    <row r="1082" spans="1:24">
      <c r="A1082" s="764">
        <v>1839</v>
      </c>
      <c r="B1082" s="765" t="s">
        <v>6875</v>
      </c>
      <c r="C1082" s="764">
        <f t="shared" si="16"/>
        <v>1839</v>
      </c>
      <c r="D1082" s="165" t="s">
        <v>2149</v>
      </c>
      <c r="E1082" s="165" t="s">
        <v>9460</v>
      </c>
      <c r="F1082" s="163">
        <v>1</v>
      </c>
      <c r="G1082" s="766"/>
      <c r="H1082" s="766">
        <v>0</v>
      </c>
      <c r="I1082" s="766">
        <v>0</v>
      </c>
      <c r="J1082" s="882">
        <v>10647.305571999999</v>
      </c>
      <c r="K1082" s="766">
        <v>10836.700325240003</v>
      </c>
      <c r="L1082" s="18" t="s">
        <v>5387</v>
      </c>
      <c r="M1082" s="418"/>
      <c r="N1082" s="409"/>
      <c r="T1082" s="419"/>
      <c r="U1082" s="416"/>
      <c r="V1082" s="416"/>
      <c r="W1082" s="416"/>
      <c r="X1082" s="418"/>
    </row>
    <row r="1083" spans="1:24">
      <c r="A1083" s="764">
        <v>1840</v>
      </c>
      <c r="B1083" s="765" t="s">
        <v>6876</v>
      </c>
      <c r="C1083" s="764">
        <f t="shared" si="16"/>
        <v>1840</v>
      </c>
      <c r="D1083" s="165" t="s">
        <v>2149</v>
      </c>
      <c r="E1083" s="165" t="s">
        <v>9461</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6877</v>
      </c>
      <c r="C1084" s="764">
        <f t="shared" si="16"/>
        <v>1841</v>
      </c>
      <c r="D1084" s="165" t="s">
        <v>2149</v>
      </c>
      <c r="E1084" s="165" t="s">
        <v>9462</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6878</v>
      </c>
      <c r="C1085" s="764">
        <f t="shared" si="16"/>
        <v>1842</v>
      </c>
      <c r="D1085" s="165" t="s">
        <v>2149</v>
      </c>
      <c r="E1085" s="165" t="s">
        <v>9463</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6879</v>
      </c>
      <c r="C1086" s="764">
        <f t="shared" si="16"/>
        <v>1843</v>
      </c>
      <c r="D1086" s="165" t="s">
        <v>2149</v>
      </c>
      <c r="E1086" s="165" t="s">
        <v>9464</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6880</v>
      </c>
      <c r="C1087" s="764">
        <f t="shared" si="16"/>
        <v>1844</v>
      </c>
      <c r="D1087" s="165" t="s">
        <v>2149</v>
      </c>
      <c r="E1087" s="165" t="s">
        <v>9465</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6881</v>
      </c>
      <c r="C1088" s="764">
        <f t="shared" si="16"/>
        <v>1845</v>
      </c>
      <c r="D1088" s="165" t="s">
        <v>2149</v>
      </c>
      <c r="E1088" s="165" t="s">
        <v>9466</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6882</v>
      </c>
      <c r="C1089" s="764">
        <f t="shared" si="16"/>
        <v>1846</v>
      </c>
      <c r="D1089" s="165" t="s">
        <v>2149</v>
      </c>
      <c r="E1089" s="165" t="s">
        <v>9467</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6883</v>
      </c>
      <c r="C1090" s="764">
        <f t="shared" si="16"/>
        <v>1847</v>
      </c>
      <c r="D1090" s="165" t="s">
        <v>2149</v>
      </c>
      <c r="E1090" s="165" t="s">
        <v>9468</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6884</v>
      </c>
      <c r="C1091" s="764">
        <f t="shared" si="16"/>
        <v>1848</v>
      </c>
      <c r="D1091" s="165" t="s">
        <v>2149</v>
      </c>
      <c r="E1091" s="165" t="s">
        <v>9469</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6886</v>
      </c>
      <c r="C1092" s="764">
        <f t="shared" si="16"/>
        <v>1849</v>
      </c>
      <c r="D1092" s="165" t="s">
        <v>2149</v>
      </c>
      <c r="E1092" s="165" t="s">
        <v>9471</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6887</v>
      </c>
      <c r="C1093" s="764">
        <f t="shared" si="16"/>
        <v>1850</v>
      </c>
      <c r="D1093" s="165" t="s">
        <v>2149</v>
      </c>
      <c r="E1093" s="165" t="s">
        <v>9472</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6888</v>
      </c>
      <c r="C1094" s="764">
        <f t="shared" si="16"/>
        <v>1851</v>
      </c>
      <c r="D1094" s="165" t="s">
        <v>2149</v>
      </c>
      <c r="E1094" s="165" t="s">
        <v>9473</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6889</v>
      </c>
      <c r="C1095" s="764">
        <f t="shared" si="16"/>
        <v>1852</v>
      </c>
      <c r="D1095" s="165" t="s">
        <v>2149</v>
      </c>
      <c r="E1095" s="165" t="s">
        <v>9474</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6885</v>
      </c>
      <c r="C1096" s="764">
        <f t="shared" si="16"/>
        <v>1853</v>
      </c>
      <c r="D1096" s="165" t="s">
        <v>2149</v>
      </c>
      <c r="E1096" s="165" t="s">
        <v>9470</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6890</v>
      </c>
      <c r="C1097" s="764">
        <f t="shared" ref="C1097:C1160" si="17">A1097</f>
        <v>1854</v>
      </c>
      <c r="D1097" s="165" t="s">
        <v>2149</v>
      </c>
      <c r="E1097" s="165" t="s">
        <v>9475</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6891</v>
      </c>
      <c r="C1098" s="764">
        <f t="shared" si="17"/>
        <v>1855</v>
      </c>
      <c r="D1098" s="165" t="s">
        <v>2149</v>
      </c>
      <c r="E1098" s="165" t="s">
        <v>9476</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6892</v>
      </c>
      <c r="C1099" s="764">
        <f t="shared" si="17"/>
        <v>1856</v>
      </c>
      <c r="D1099" s="165" t="s">
        <v>2149</v>
      </c>
      <c r="E1099" s="165" t="s">
        <v>9477</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6893</v>
      </c>
      <c r="C1100" s="764">
        <f t="shared" si="17"/>
        <v>1857</v>
      </c>
      <c r="D1100" s="165" t="s">
        <v>2149</v>
      </c>
      <c r="E1100" s="165" t="s">
        <v>9478</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6894</v>
      </c>
      <c r="C1101" s="764">
        <f t="shared" si="17"/>
        <v>1858</v>
      </c>
      <c r="D1101" s="165" t="s">
        <v>2149</v>
      </c>
      <c r="E1101" s="165" t="s">
        <v>9479</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6895</v>
      </c>
      <c r="C1102" s="764">
        <f t="shared" si="17"/>
        <v>1859</v>
      </c>
      <c r="D1102" s="165" t="s">
        <v>2149</v>
      </c>
      <c r="E1102" s="165" t="s">
        <v>9480</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6896</v>
      </c>
      <c r="C1103" s="764">
        <f t="shared" si="17"/>
        <v>1860</v>
      </c>
      <c r="D1103" s="165" t="s">
        <v>2149</v>
      </c>
      <c r="E1103" s="165" t="s">
        <v>9481</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6897</v>
      </c>
      <c r="C1104" s="764">
        <f t="shared" si="17"/>
        <v>1861</v>
      </c>
      <c r="D1104" s="165" t="s">
        <v>2149</v>
      </c>
      <c r="E1104" s="165" t="s">
        <v>9482</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c r="A1105" s="764">
        <v>1862</v>
      </c>
      <c r="B1105" s="765" t="s">
        <v>6898</v>
      </c>
      <c r="C1105" s="764">
        <f t="shared" si="17"/>
        <v>1862</v>
      </c>
      <c r="D1105" s="165" t="s">
        <v>2149</v>
      </c>
      <c r="E1105" s="165" t="s">
        <v>9483</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c r="A1106" s="764">
        <v>1863</v>
      </c>
      <c r="B1106" s="765" t="s">
        <v>6899</v>
      </c>
      <c r="C1106" s="764">
        <f t="shared" si="17"/>
        <v>1863</v>
      </c>
      <c r="D1106" s="165" t="s">
        <v>2149</v>
      </c>
      <c r="E1106" s="165" t="s">
        <v>9484</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c r="A1107" s="764">
        <v>1864</v>
      </c>
      <c r="B1107" s="765" t="s">
        <v>6901</v>
      </c>
      <c r="C1107" s="764">
        <f t="shared" si="17"/>
        <v>1864</v>
      </c>
      <c r="D1107" s="165" t="s">
        <v>2149</v>
      </c>
      <c r="E1107" s="165" t="s">
        <v>9486</v>
      </c>
      <c r="F1107" s="163">
        <v>2</v>
      </c>
      <c r="G1107" s="766"/>
      <c r="H1107" s="766">
        <v>16228.675877983291</v>
      </c>
      <c r="I1107" s="766">
        <v>16604.670638160307</v>
      </c>
      <c r="J1107" s="882">
        <v>17000.4531715331</v>
      </c>
      <c r="K1107" s="766">
        <v>17417.079186931544</v>
      </c>
      <c r="L1107" s="18" t="s">
        <v>1820</v>
      </c>
      <c r="M1107" s="418"/>
      <c r="N1107" s="409"/>
      <c r="P1107" s="443"/>
      <c r="T1107" s="419"/>
      <c r="U1107" s="416"/>
      <c r="V1107" s="416"/>
      <c r="W1107" s="416"/>
      <c r="X1107" s="418"/>
    </row>
    <row r="1108" spans="1:24">
      <c r="A1108" s="764">
        <v>1865</v>
      </c>
      <c r="B1108" s="765" t="s">
        <v>6902</v>
      </c>
      <c r="C1108" s="764">
        <f t="shared" si="17"/>
        <v>1865</v>
      </c>
      <c r="D1108" s="165" t="s">
        <v>2149</v>
      </c>
      <c r="E1108" s="165" t="s">
        <v>9487</v>
      </c>
      <c r="F1108" s="163">
        <v>2</v>
      </c>
      <c r="G1108" s="766"/>
      <c r="H1108" s="766">
        <v>15803.672112540597</v>
      </c>
      <c r="I1108" s="766">
        <v>16174.983856626135</v>
      </c>
      <c r="J1108" s="882">
        <v>16565.839748792863</v>
      </c>
      <c r="K1108" s="766">
        <v>16977.268428413481</v>
      </c>
      <c r="L1108" s="18" t="s">
        <v>1821</v>
      </c>
      <c r="M1108" s="418"/>
      <c r="N1108" s="409"/>
      <c r="P1108" s="443"/>
      <c r="T1108" s="419"/>
      <c r="U1108" s="416"/>
      <c r="V1108" s="416"/>
      <c r="W1108" s="416"/>
      <c r="X1108" s="418"/>
    </row>
    <row r="1109" spans="1:24">
      <c r="A1109" s="764">
        <v>1866</v>
      </c>
      <c r="B1109" s="765" t="s">
        <v>6900</v>
      </c>
      <c r="C1109" s="764">
        <f t="shared" si="17"/>
        <v>1866</v>
      </c>
      <c r="D1109" s="165" t="s">
        <v>2149</v>
      </c>
      <c r="E1109" s="165" t="s">
        <v>9485</v>
      </c>
      <c r="F1109" s="163">
        <v>2</v>
      </c>
      <c r="G1109" s="766"/>
      <c r="H1109" s="766">
        <v>15536.058928333361</v>
      </c>
      <c r="I1109" s="766">
        <v>15899.195696351699</v>
      </c>
      <c r="J1109" s="882">
        <v>16281.443501136404</v>
      </c>
      <c r="K1109" s="766">
        <v>16683.803912603009</v>
      </c>
      <c r="L1109" s="18" t="s">
        <v>1819</v>
      </c>
      <c r="M1109" s="418"/>
      <c r="N1109" s="409"/>
      <c r="P1109" s="443"/>
      <c r="T1109" s="419"/>
      <c r="U1109" s="416"/>
      <c r="V1109" s="416"/>
      <c r="W1109" s="416"/>
      <c r="X1109" s="418"/>
    </row>
    <row r="1110" spans="1:24">
      <c r="A1110" s="764">
        <v>1867</v>
      </c>
      <c r="B1110" s="765" t="s">
        <v>6903</v>
      </c>
      <c r="C1110" s="764">
        <f t="shared" si="17"/>
        <v>1867</v>
      </c>
      <c r="D1110" s="165" t="s">
        <v>2149</v>
      </c>
      <c r="E1110" s="165" t="s">
        <v>9488</v>
      </c>
      <c r="F1110" s="163">
        <v>2</v>
      </c>
      <c r="G1110" s="766"/>
      <c r="H1110" s="766">
        <v>29962.819598428974</v>
      </c>
      <c r="I1110" s="766">
        <v>31133.644159174135</v>
      </c>
      <c r="J1110" s="882">
        <v>32366.112430076399</v>
      </c>
      <c r="K1110" s="766">
        <v>33663.413878735628</v>
      </c>
      <c r="L1110" s="18" t="s">
        <v>1822</v>
      </c>
      <c r="M1110" s="418"/>
      <c r="N1110" s="409"/>
      <c r="P1110" s="443"/>
      <c r="T1110" s="419"/>
      <c r="U1110" s="416"/>
      <c r="V1110" s="416"/>
      <c r="W1110" s="416"/>
      <c r="X1110" s="418"/>
    </row>
    <row r="1111" spans="1:24">
      <c r="A1111" s="764">
        <v>1868</v>
      </c>
      <c r="B1111" s="765" t="s">
        <v>6904</v>
      </c>
      <c r="C1111" s="764">
        <f t="shared" si="17"/>
        <v>1868</v>
      </c>
      <c r="D1111" s="165" t="s">
        <v>2149</v>
      </c>
      <c r="E1111" s="165" t="s">
        <v>9489</v>
      </c>
      <c r="F1111" s="163">
        <v>2</v>
      </c>
      <c r="G1111" s="766"/>
      <c r="H1111" s="766">
        <v>21962.881626621944</v>
      </c>
      <c r="I1111" s="766">
        <v>22772.542474424008</v>
      </c>
      <c r="J1111" s="882">
        <v>23624.826207424088</v>
      </c>
      <c r="K1111" s="766">
        <v>24521.936457782067</v>
      </c>
      <c r="L1111" s="18" t="s">
        <v>1823</v>
      </c>
      <c r="M1111" s="418"/>
      <c r="N1111" s="409"/>
      <c r="P1111" s="443"/>
      <c r="T1111" s="419"/>
      <c r="U1111" s="416"/>
      <c r="V1111" s="416"/>
      <c r="W1111" s="416"/>
      <c r="X1111" s="418"/>
    </row>
    <row r="1112" spans="1:24">
      <c r="A1112" s="764">
        <v>1869</v>
      </c>
      <c r="B1112" s="765" t="s">
        <v>6905</v>
      </c>
      <c r="C1112" s="764">
        <f t="shared" si="17"/>
        <v>1869</v>
      </c>
      <c r="D1112" s="165" t="s">
        <v>2149</v>
      </c>
      <c r="E1112" s="165" t="s">
        <v>9490</v>
      </c>
      <c r="F1112" s="163">
        <v>2</v>
      </c>
      <c r="G1112" s="766"/>
      <c r="H1112" s="766">
        <v>24905.662261873382</v>
      </c>
      <c r="I1112" s="766">
        <v>25848.178932789237</v>
      </c>
      <c r="J1112" s="882">
        <v>26840.277327302756</v>
      </c>
      <c r="K1112" s="766">
        <v>27884.625000133841</v>
      </c>
      <c r="L1112" s="18" t="s">
        <v>1824</v>
      </c>
      <c r="M1112" s="418"/>
      <c r="N1112" s="409"/>
      <c r="P1112" s="443"/>
      <c r="T1112" s="419"/>
      <c r="U1112" s="416"/>
      <c r="V1112" s="416"/>
      <c r="W1112" s="416"/>
      <c r="X1112" s="418"/>
    </row>
    <row r="1113" spans="1:24">
      <c r="A1113" s="764">
        <v>1870</v>
      </c>
      <c r="B1113" s="765" t="s">
        <v>6906</v>
      </c>
      <c r="C1113" s="764">
        <f t="shared" si="17"/>
        <v>1870</v>
      </c>
      <c r="D1113" s="165" t="s">
        <v>2149</v>
      </c>
      <c r="E1113" s="165" t="s">
        <v>9491</v>
      </c>
      <c r="F1113" s="163">
        <v>2</v>
      </c>
      <c r="G1113" s="766"/>
      <c r="H1113" s="766">
        <v>25131.430928595757</v>
      </c>
      <c r="I1113" s="766">
        <v>26019.494689034156</v>
      </c>
      <c r="J1113" s="882">
        <v>27006.315964427929</v>
      </c>
      <c r="K1113" s="766">
        <v>27993.137239821706</v>
      </c>
      <c r="L1113" s="18" t="s">
        <v>3014</v>
      </c>
      <c r="M1113" s="418"/>
      <c r="N1113" s="409"/>
      <c r="P1113" s="443"/>
      <c r="T1113" s="419"/>
      <c r="U1113" s="416"/>
      <c r="V1113" s="416"/>
      <c r="W1113" s="416"/>
      <c r="X1113" s="418"/>
    </row>
    <row r="1114" spans="1:24">
      <c r="A1114" s="764">
        <v>1871</v>
      </c>
      <c r="B1114" s="765" t="s">
        <v>6907</v>
      </c>
      <c r="C1114" s="764">
        <f t="shared" si="17"/>
        <v>1871</v>
      </c>
      <c r="D1114" s="165" t="s">
        <v>2149</v>
      </c>
      <c r="E1114" s="165" t="s">
        <v>9492</v>
      </c>
      <c r="F1114" s="163">
        <v>2</v>
      </c>
      <c r="G1114" s="766"/>
      <c r="H1114" s="766">
        <v>29142.038176623377</v>
      </c>
      <c r="I1114" s="766">
        <v>30210.219870973342</v>
      </c>
      <c r="J1114" s="882">
        <v>31334.594185400671</v>
      </c>
      <c r="K1114" s="766">
        <v>32518.176616545228</v>
      </c>
      <c r="L1114" s="18" t="s">
        <v>3015</v>
      </c>
      <c r="M1114" s="418"/>
      <c r="N1114" s="409"/>
      <c r="P1114" s="443"/>
      <c r="T1114" s="419"/>
      <c r="U1114" s="416"/>
      <c r="V1114" s="416"/>
      <c r="W1114" s="416"/>
      <c r="X1114" s="418"/>
    </row>
    <row r="1115" spans="1:24">
      <c r="A1115" s="764">
        <v>1872</v>
      </c>
      <c r="B1115" s="765" t="s">
        <v>6908</v>
      </c>
      <c r="C1115" s="764">
        <f t="shared" si="17"/>
        <v>1872</v>
      </c>
      <c r="D1115" s="165" t="s">
        <v>2149</v>
      </c>
      <c r="E1115" s="165" t="s">
        <v>9493</v>
      </c>
      <c r="F1115" s="163">
        <v>2</v>
      </c>
      <c r="G1115" s="766"/>
      <c r="H1115" s="766">
        <v>29980.14276027718</v>
      </c>
      <c r="I1115" s="766">
        <v>31160.129791581909</v>
      </c>
      <c r="J1115" s="882">
        <v>32402.224455603715</v>
      </c>
      <c r="K1115" s="766">
        <v>33709.732200582475</v>
      </c>
      <c r="L1115" s="18" t="s">
        <v>1825</v>
      </c>
      <c r="M1115" s="418"/>
      <c r="N1115" s="409"/>
      <c r="P1115" s="443"/>
      <c r="T1115" s="419"/>
      <c r="U1115" s="416"/>
      <c r="V1115" s="416"/>
      <c r="W1115" s="416"/>
      <c r="X1115" s="418"/>
    </row>
    <row r="1116" spans="1:24">
      <c r="A1116" s="764">
        <v>1873</v>
      </c>
      <c r="B1116" s="765" t="s">
        <v>6909</v>
      </c>
      <c r="C1116" s="764">
        <f t="shared" si="17"/>
        <v>1873</v>
      </c>
      <c r="D1116" s="165" t="s">
        <v>2149</v>
      </c>
      <c r="E1116" s="165" t="s">
        <v>9494</v>
      </c>
      <c r="F1116" s="163">
        <v>2</v>
      </c>
      <c r="G1116" s="766"/>
      <c r="H1116" s="766">
        <v>23348.234595619684</v>
      </c>
      <c r="I1116" s="766">
        <v>24226.671962938533</v>
      </c>
      <c r="J1116" s="882">
        <v>25151.32761529522</v>
      </c>
      <c r="K1116" s="766">
        <v>26124.637146129622</v>
      </c>
      <c r="L1116" s="18" t="s">
        <v>1826</v>
      </c>
      <c r="M1116" s="418"/>
      <c r="N1116" s="409"/>
      <c r="P1116" s="443"/>
      <c r="T1116" s="419"/>
      <c r="U1116" s="416"/>
      <c r="V1116" s="416"/>
      <c r="W1116" s="416"/>
      <c r="X1116" s="418"/>
    </row>
    <row r="1117" spans="1:24">
      <c r="A1117" s="764">
        <v>1874</v>
      </c>
      <c r="B1117" s="765" t="s">
        <v>6910</v>
      </c>
      <c r="C1117" s="764">
        <f t="shared" si="17"/>
        <v>1874</v>
      </c>
      <c r="D1117" s="165" t="s">
        <v>2149</v>
      </c>
      <c r="E1117" s="165" t="s">
        <v>9495</v>
      </c>
      <c r="F1117" s="163">
        <v>2</v>
      </c>
      <c r="G1117" s="766"/>
      <c r="H1117" s="766">
        <v>22772.542474424008</v>
      </c>
      <c r="I1117" s="766">
        <v>23624.826207424088</v>
      </c>
      <c r="J1117" s="882">
        <v>24521.936457782067</v>
      </c>
      <c r="K1117" s="766">
        <v>25466.250828617827</v>
      </c>
      <c r="L1117" s="18" t="s">
        <v>1827</v>
      </c>
      <c r="M1117" s="418"/>
      <c r="N1117" s="409"/>
      <c r="P1117" s="443"/>
      <c r="T1117" s="419"/>
      <c r="U1117" s="416"/>
      <c r="V1117" s="416"/>
      <c r="W1117" s="416"/>
      <c r="X1117" s="418"/>
    </row>
    <row r="1118" spans="1:24">
      <c r="A1118" s="764">
        <v>1875</v>
      </c>
      <c r="B1118" s="765" t="s">
        <v>6911</v>
      </c>
      <c r="C1118" s="764">
        <f t="shared" si="17"/>
        <v>1875</v>
      </c>
      <c r="D1118" s="165" t="s">
        <v>2149</v>
      </c>
      <c r="E1118" s="165" t="s">
        <v>9496</v>
      </c>
      <c r="F1118" s="163">
        <v>2</v>
      </c>
      <c r="G1118" s="766"/>
      <c r="H1118" s="766">
        <v>21135.246319327474</v>
      </c>
      <c r="I1118" s="766">
        <v>21907.5034107313</v>
      </c>
      <c r="J1118" s="882">
        <v>22720.411716453214</v>
      </c>
      <c r="K1118" s="766">
        <v>23576.116878333127</v>
      </c>
      <c r="L1118" s="18" t="s">
        <v>1828</v>
      </c>
      <c r="M1118" s="418"/>
      <c r="N1118" s="409"/>
      <c r="P1118" s="443"/>
      <c r="T1118" s="419"/>
      <c r="U1118" s="416"/>
      <c r="V1118" s="416"/>
      <c r="W1118" s="416"/>
      <c r="X1118" s="418"/>
    </row>
    <row r="1119" spans="1:24">
      <c r="A1119" s="764">
        <v>1876</v>
      </c>
      <c r="B1119" s="765" t="s">
        <v>6912</v>
      </c>
      <c r="C1119" s="764">
        <f t="shared" si="17"/>
        <v>1876</v>
      </c>
      <c r="D1119" s="165" t="s">
        <v>2149</v>
      </c>
      <c r="E1119" s="165" t="s">
        <v>9497</v>
      </c>
      <c r="F1119" s="163">
        <v>1</v>
      </c>
      <c r="G1119" s="766"/>
      <c r="H1119" s="766">
        <v>0</v>
      </c>
      <c r="I1119" s="766">
        <v>0</v>
      </c>
      <c r="J1119" s="882">
        <v>21914.928088750628</v>
      </c>
      <c r="K1119" s="766">
        <v>22438.841740785247</v>
      </c>
      <c r="L1119" s="18" t="s">
        <v>5388</v>
      </c>
      <c r="M1119" s="418"/>
      <c r="N1119" s="409"/>
      <c r="P1119" s="443"/>
      <c r="T1119" s="419"/>
      <c r="U1119" s="416"/>
      <c r="V1119" s="416"/>
      <c r="W1119" s="416"/>
      <c r="X1119" s="418"/>
    </row>
    <row r="1120" spans="1:24">
      <c r="A1120" s="764">
        <v>1877</v>
      </c>
      <c r="B1120" s="765" t="s">
        <v>6913</v>
      </c>
      <c r="C1120" s="764">
        <f t="shared" si="17"/>
        <v>1877</v>
      </c>
      <c r="D1120" s="165" t="s">
        <v>2149</v>
      </c>
      <c r="E1120" s="165" t="s">
        <v>9498</v>
      </c>
      <c r="F1120" s="163">
        <v>1</v>
      </c>
      <c r="G1120" s="766"/>
      <c r="H1120" s="766">
        <v>0</v>
      </c>
      <c r="I1120" s="766">
        <v>27284.079950586609</v>
      </c>
      <c r="J1120" s="882">
        <v>27968.166246407891</v>
      </c>
      <c r="K1120" s="766">
        <v>28688.263253712834</v>
      </c>
      <c r="L1120" s="18" t="s">
        <v>3863</v>
      </c>
      <c r="M1120" s="418"/>
      <c r="N1120" s="409"/>
      <c r="P1120" s="443"/>
      <c r="T1120" s="419"/>
      <c r="U1120" s="416"/>
      <c r="V1120" s="416"/>
      <c r="W1120" s="416"/>
      <c r="X1120" s="418"/>
    </row>
    <row r="1121" spans="1:24">
      <c r="A1121" s="764">
        <v>1878</v>
      </c>
      <c r="B1121" s="765" t="s">
        <v>6914</v>
      </c>
      <c r="C1121" s="764">
        <f t="shared" si="17"/>
        <v>1878</v>
      </c>
      <c r="D1121" s="165" t="s">
        <v>2149</v>
      </c>
      <c r="E1121" s="165" t="s">
        <v>9499</v>
      </c>
      <c r="F1121" s="163">
        <v>1</v>
      </c>
      <c r="G1121" s="766"/>
      <c r="H1121" s="766">
        <v>0</v>
      </c>
      <c r="I1121" s="766">
        <v>27284.079950586609</v>
      </c>
      <c r="J1121" s="882">
        <v>27968.166246407891</v>
      </c>
      <c r="K1121" s="766">
        <v>28688.263253712834</v>
      </c>
      <c r="L1121" s="18" t="s">
        <v>3864</v>
      </c>
      <c r="M1121" s="418"/>
      <c r="N1121" s="409"/>
      <c r="P1121" s="442"/>
      <c r="T1121" s="419"/>
      <c r="U1121" s="416"/>
      <c r="V1121" s="416"/>
      <c r="W1121" s="416"/>
      <c r="X1121" s="418"/>
    </row>
    <row r="1122" spans="1:24">
      <c r="A1122" s="764">
        <v>1879</v>
      </c>
      <c r="B1122" s="765" t="s">
        <v>6915</v>
      </c>
      <c r="C1122" s="764">
        <f t="shared" si="17"/>
        <v>1879</v>
      </c>
      <c r="D1122" s="165" t="s">
        <v>2149</v>
      </c>
      <c r="E1122" s="165" t="s">
        <v>9500</v>
      </c>
      <c r="F1122" s="163">
        <v>1</v>
      </c>
      <c r="G1122" s="766"/>
      <c r="H1122" s="766">
        <v>0</v>
      </c>
      <c r="I1122" s="766">
        <v>0</v>
      </c>
      <c r="J1122" s="882">
        <v>0</v>
      </c>
      <c r="K1122" s="766">
        <v>27403.387772152986</v>
      </c>
      <c r="L1122" s="18" t="s">
        <v>5389</v>
      </c>
      <c r="M1122" s="418"/>
      <c r="N1122" s="409"/>
      <c r="P1122" s="442"/>
      <c r="T1122" s="419"/>
      <c r="U1122" s="416"/>
      <c r="V1122" s="416"/>
      <c r="W1122" s="416"/>
      <c r="X1122" s="418"/>
    </row>
    <row r="1123" spans="1:24">
      <c r="A1123" s="764">
        <v>1880</v>
      </c>
      <c r="B1123" s="765" t="s">
        <v>6916</v>
      </c>
      <c r="C1123" s="764">
        <f t="shared" si="17"/>
        <v>1880</v>
      </c>
      <c r="D1123" s="165" t="s">
        <v>2149</v>
      </c>
      <c r="E1123" s="165" t="s">
        <v>9501</v>
      </c>
      <c r="F1123" s="163">
        <v>1</v>
      </c>
      <c r="G1123" s="766"/>
      <c r="H1123" s="766">
        <v>55568.259450013327</v>
      </c>
      <c r="I1123" s="766">
        <v>57026.365042470563</v>
      </c>
      <c r="J1123" s="882">
        <v>58561.227841566761</v>
      </c>
      <c r="K1123" s="766">
        <v>60176.880296764946</v>
      </c>
      <c r="L1123" s="18" t="s">
        <v>3016</v>
      </c>
      <c r="M1123" s="418"/>
      <c r="N1123" s="409"/>
      <c r="P1123" s="442"/>
      <c r="T1123" s="419"/>
      <c r="U1123" s="416"/>
      <c r="V1123" s="416"/>
      <c r="W1123" s="416"/>
      <c r="X1123" s="418"/>
    </row>
    <row r="1124" spans="1:24">
      <c r="A1124" s="764">
        <v>1881</v>
      </c>
      <c r="B1124" s="765" t="s">
        <v>6917</v>
      </c>
      <c r="C1124" s="764">
        <f t="shared" si="17"/>
        <v>1881</v>
      </c>
      <c r="D1124" s="165" t="s">
        <v>2149</v>
      </c>
      <c r="E1124" s="165" t="s">
        <v>9502</v>
      </c>
      <c r="F1124" s="163">
        <v>1</v>
      </c>
      <c r="G1124" s="766"/>
      <c r="H1124" s="766">
        <v>57637.8335597275</v>
      </c>
      <c r="I1124" s="766">
        <v>59152.581000455866</v>
      </c>
      <c r="J1124" s="882">
        <v>60747.063095973252</v>
      </c>
      <c r="K1124" s="766">
        <v>62425.476407057977</v>
      </c>
      <c r="L1124" s="18" t="s">
        <v>3017</v>
      </c>
      <c r="M1124" s="418"/>
      <c r="N1124" s="409"/>
      <c r="P1124" s="442"/>
      <c r="T1124" s="419"/>
      <c r="U1124" s="416"/>
      <c r="V1124" s="416"/>
      <c r="W1124" s="416"/>
      <c r="X1124" s="418"/>
    </row>
    <row r="1125" spans="1:24">
      <c r="A1125" s="764">
        <v>1882</v>
      </c>
      <c r="B1125" s="765" t="s">
        <v>6918</v>
      </c>
      <c r="C1125" s="764">
        <f t="shared" si="17"/>
        <v>1882</v>
      </c>
      <c r="D1125" s="165" t="s">
        <v>2149</v>
      </c>
      <c r="E1125" s="165" t="s">
        <v>9503</v>
      </c>
      <c r="F1125" s="163">
        <v>1</v>
      </c>
      <c r="G1125" s="766"/>
      <c r="H1125" s="766">
        <v>51469.691115089234</v>
      </c>
      <c r="I1125" s="766">
        <v>50471.190983521024</v>
      </c>
      <c r="J1125" s="882">
        <v>51764.599148782501</v>
      </c>
      <c r="K1125" s="766">
        <v>53126.090065442761</v>
      </c>
      <c r="L1125" s="18" t="s">
        <v>3018</v>
      </c>
      <c r="M1125" s="418"/>
      <c r="N1125" s="409"/>
      <c r="P1125" s="442"/>
      <c r="T1125" s="419"/>
      <c r="U1125" s="416"/>
      <c r="V1125" s="416"/>
      <c r="W1125" s="416"/>
      <c r="X1125" s="418"/>
    </row>
    <row r="1126" spans="1:24">
      <c r="A1126" s="764">
        <v>1883</v>
      </c>
      <c r="B1126" s="765" t="s">
        <v>6919</v>
      </c>
      <c r="C1126" s="764">
        <f t="shared" si="17"/>
        <v>1883</v>
      </c>
      <c r="D1126" s="165" t="s">
        <v>2149</v>
      </c>
      <c r="E1126" s="165" t="s">
        <v>9504</v>
      </c>
      <c r="F1126" s="163">
        <v>1</v>
      </c>
      <c r="G1126" s="766"/>
      <c r="H1126" s="766">
        <v>53518.975282551291</v>
      </c>
      <c r="I1126" s="766">
        <v>54921.001694104278</v>
      </c>
      <c r="J1126" s="882">
        <v>56396.831308619847</v>
      </c>
      <c r="K1126" s="766">
        <v>57950.332464245679</v>
      </c>
      <c r="L1126" s="18" t="s">
        <v>3019</v>
      </c>
      <c r="M1126" s="418"/>
      <c r="N1126" s="409"/>
      <c r="P1126" s="442"/>
      <c r="T1126" s="419"/>
      <c r="U1126" s="416"/>
      <c r="V1126" s="416"/>
      <c r="W1126" s="416"/>
      <c r="X1126" s="418"/>
    </row>
    <row r="1127" spans="1:24">
      <c r="A1127" s="764">
        <v>1884</v>
      </c>
      <c r="B1127" s="765" t="s">
        <v>6920</v>
      </c>
      <c r="C1127" s="764">
        <f t="shared" si="17"/>
        <v>1884</v>
      </c>
      <c r="D1127" s="165" t="s">
        <v>2149</v>
      </c>
      <c r="E1127" s="165" t="s">
        <v>9505</v>
      </c>
      <c r="F1127" s="163">
        <v>1</v>
      </c>
      <c r="G1127" s="766"/>
      <c r="H1127" s="766">
        <v>28826.115561746166</v>
      </c>
      <c r="I1127" s="766">
        <v>29552.378465613743</v>
      </c>
      <c r="J1127" s="882">
        <v>30316.879305959064</v>
      </c>
      <c r="K1127" s="766">
        <v>31121.634307513665</v>
      </c>
      <c r="L1127" s="18" t="s">
        <v>3020</v>
      </c>
      <c r="M1127" s="418"/>
      <c r="N1127" s="409"/>
      <c r="P1127" s="442"/>
      <c r="T1127" s="419"/>
      <c r="U1127" s="416"/>
      <c r="V1127" s="416"/>
      <c r="W1127" s="416"/>
      <c r="X1127" s="418"/>
    </row>
    <row r="1128" spans="1:24">
      <c r="A1128" s="764">
        <v>1885</v>
      </c>
      <c r="B1128" s="765" t="s">
        <v>6921</v>
      </c>
      <c r="C1128" s="764">
        <f t="shared" si="17"/>
        <v>1885</v>
      </c>
      <c r="D1128" s="165" t="s">
        <v>2149</v>
      </c>
      <c r="E1128" s="165" t="s">
        <v>9506</v>
      </c>
      <c r="F1128" s="163">
        <v>1</v>
      </c>
      <c r="G1128" s="766"/>
      <c r="H1128" s="766">
        <v>25011.606418351472</v>
      </c>
      <c r="I1128" s="766">
        <v>0</v>
      </c>
      <c r="J1128" s="882">
        <v>0</v>
      </c>
      <c r="K1128" s="766">
        <v>0</v>
      </c>
      <c r="L1128" s="18" t="s">
        <v>3021</v>
      </c>
      <c r="M1128" s="418"/>
      <c r="N1128" s="409"/>
      <c r="P1128" s="442"/>
      <c r="T1128" s="419"/>
      <c r="U1128" s="416"/>
      <c r="V1128" s="416"/>
      <c r="W1128" s="416"/>
      <c r="X1128" s="418"/>
    </row>
    <row r="1129" spans="1:24">
      <c r="A1129" s="764">
        <v>1886</v>
      </c>
      <c r="B1129" s="765" t="s">
        <v>6922</v>
      </c>
      <c r="C1129" s="764">
        <f t="shared" si="17"/>
        <v>1886</v>
      </c>
      <c r="D1129" s="165" t="s">
        <v>2149</v>
      </c>
      <c r="E1129" s="165" t="s">
        <v>9507</v>
      </c>
      <c r="F1129" s="163">
        <v>1</v>
      </c>
      <c r="G1129" s="766"/>
      <c r="H1129" s="766">
        <v>45705.323564610007</v>
      </c>
      <c r="I1129" s="766">
        <v>47391.938998563739</v>
      </c>
      <c r="J1129" s="882">
        <v>49167.262970567972</v>
      </c>
      <c r="K1129" s="766">
        <v>51036.041387408382</v>
      </c>
      <c r="L1129" s="18" t="s">
        <v>1829</v>
      </c>
      <c r="M1129" s="418"/>
      <c r="N1129" s="409"/>
      <c r="P1129" s="442"/>
      <c r="T1129" s="419"/>
      <c r="U1129" s="416"/>
      <c r="V1129" s="416"/>
      <c r="W1129" s="416"/>
      <c r="X1129" s="418"/>
    </row>
    <row r="1130" spans="1:24">
      <c r="A1130" s="764">
        <v>1887</v>
      </c>
      <c r="B1130" s="765" t="s">
        <v>6923</v>
      </c>
      <c r="C1130" s="764">
        <f t="shared" si="17"/>
        <v>1887</v>
      </c>
      <c r="D1130" s="165" t="s">
        <v>2149</v>
      </c>
      <c r="E1130" s="165" t="s">
        <v>9508</v>
      </c>
      <c r="F1130" s="163">
        <v>1</v>
      </c>
      <c r="G1130" s="766"/>
      <c r="H1130" s="766">
        <v>0</v>
      </c>
      <c r="I1130" s="766">
        <v>47298.528907996602</v>
      </c>
      <c r="J1130" s="882">
        <v>49068.973910408036</v>
      </c>
      <c r="K1130" s="766">
        <v>50932.5628777725</v>
      </c>
      <c r="L1130" s="18" t="s">
        <v>3865</v>
      </c>
      <c r="M1130" s="418"/>
      <c r="N1130" s="409"/>
      <c r="P1130" s="442"/>
      <c r="T1130" s="419"/>
      <c r="U1130" s="416"/>
      <c r="V1130" s="416"/>
      <c r="W1130" s="416"/>
      <c r="X1130" s="418"/>
    </row>
    <row r="1131" spans="1:24">
      <c r="A1131" s="764">
        <v>1888</v>
      </c>
      <c r="B1131" s="765" t="s">
        <v>6924</v>
      </c>
      <c r="C1131" s="764">
        <f t="shared" si="17"/>
        <v>1888</v>
      </c>
      <c r="D1131" s="165" t="s">
        <v>2149</v>
      </c>
      <c r="E1131" s="165" t="s">
        <v>9509</v>
      </c>
      <c r="F1131" s="163">
        <v>1</v>
      </c>
      <c r="G1131" s="766"/>
      <c r="H1131" s="766">
        <v>0</v>
      </c>
      <c r="I1131" s="766">
        <v>0</v>
      </c>
      <c r="J1131" s="882">
        <v>0</v>
      </c>
      <c r="K1131" s="766">
        <v>67019.556064119301</v>
      </c>
      <c r="L1131" s="18" t="s">
        <v>5390</v>
      </c>
      <c r="M1131" s="418"/>
      <c r="N1131" s="409"/>
      <c r="P1131" s="442"/>
      <c r="T1131" s="419"/>
      <c r="U1131" s="416"/>
      <c r="V1131" s="416"/>
      <c r="W1131" s="416"/>
      <c r="X1131" s="418"/>
    </row>
    <row r="1132" spans="1:24">
      <c r="A1132" s="764">
        <v>1889</v>
      </c>
      <c r="B1132" s="765" t="s">
        <v>6925</v>
      </c>
      <c r="C1132" s="764">
        <f t="shared" si="17"/>
        <v>1889</v>
      </c>
      <c r="D1132" s="165" t="s">
        <v>2149</v>
      </c>
      <c r="E1132" s="165" t="s">
        <v>9510</v>
      </c>
      <c r="F1132" s="163">
        <v>1</v>
      </c>
      <c r="G1132" s="766"/>
      <c r="H1132" s="766">
        <v>0</v>
      </c>
      <c r="I1132" s="766">
        <v>0</v>
      </c>
      <c r="J1132" s="882">
        <v>0</v>
      </c>
      <c r="K1132" s="766">
        <v>76182.267594352161</v>
      </c>
      <c r="L1132" s="18" t="s">
        <v>5391</v>
      </c>
      <c r="M1132" s="418"/>
      <c r="N1132" s="409"/>
      <c r="P1132" s="442"/>
      <c r="T1132" s="419"/>
      <c r="U1132" s="416"/>
      <c r="V1132" s="416"/>
      <c r="W1132" s="416"/>
      <c r="X1132" s="418"/>
    </row>
    <row r="1133" spans="1:24">
      <c r="A1133" s="764">
        <v>1890</v>
      </c>
      <c r="B1133" s="765" t="s">
        <v>6926</v>
      </c>
      <c r="C1133" s="764">
        <f t="shared" si="17"/>
        <v>1890</v>
      </c>
      <c r="D1133" s="165" t="s">
        <v>2149</v>
      </c>
      <c r="E1133" s="165" t="s">
        <v>9511</v>
      </c>
      <c r="F1133" s="163">
        <v>1</v>
      </c>
      <c r="G1133" s="766"/>
      <c r="H1133" s="766">
        <v>0</v>
      </c>
      <c r="I1133" s="766">
        <v>0</v>
      </c>
      <c r="J1133" s="882">
        <v>0</v>
      </c>
      <c r="K1133" s="766">
        <v>74357.985950730043</v>
      </c>
      <c r="L1133" s="18" t="s">
        <v>5392</v>
      </c>
      <c r="M1133" s="418"/>
      <c r="N1133" s="409"/>
      <c r="P1133" s="441"/>
      <c r="T1133" s="419"/>
      <c r="U1133" s="416"/>
      <c r="V1133" s="416"/>
      <c r="W1133" s="416"/>
      <c r="X1133" s="418"/>
    </row>
    <row r="1134" spans="1:24">
      <c r="A1134" s="764">
        <v>1891</v>
      </c>
      <c r="B1134" s="765" t="s">
        <v>6927</v>
      </c>
      <c r="C1134" s="764">
        <f t="shared" si="17"/>
        <v>1891</v>
      </c>
      <c r="D1134" s="165" t="s">
        <v>2149</v>
      </c>
      <c r="E1134" s="165" t="s">
        <v>9512</v>
      </c>
      <c r="F1134" s="163">
        <v>1</v>
      </c>
      <c r="G1134" s="766"/>
      <c r="H1134" s="766">
        <v>59278.000347569883</v>
      </c>
      <c r="I1134" s="766">
        <v>61432.508965470879</v>
      </c>
      <c r="J1134" s="882">
        <v>63700.387095000398</v>
      </c>
      <c r="K1134" s="766">
        <v>66087.578208207808</v>
      </c>
      <c r="L1134" s="18" t="s">
        <v>1830</v>
      </c>
      <c r="M1134" s="418"/>
      <c r="N1134" s="409"/>
      <c r="P1134" s="441"/>
      <c r="T1134" s="419"/>
      <c r="U1134" s="416"/>
      <c r="V1134" s="416"/>
      <c r="W1134" s="416"/>
      <c r="X1134" s="418"/>
    </row>
    <row r="1135" spans="1:24">
      <c r="A1135" s="764">
        <v>1892</v>
      </c>
      <c r="B1135" s="765" t="s">
        <v>6928</v>
      </c>
      <c r="C1135" s="764">
        <f t="shared" si="17"/>
        <v>1892</v>
      </c>
      <c r="D1135" s="165" t="s">
        <v>2149</v>
      </c>
      <c r="E1135" s="165" t="s">
        <v>9513</v>
      </c>
      <c r="F1135" s="163">
        <v>1</v>
      </c>
      <c r="G1135" s="766"/>
      <c r="H1135" s="766">
        <v>47309.806115237901</v>
      </c>
      <c r="I1135" s="766">
        <v>49086.505069581901</v>
      </c>
      <c r="J1135" s="882">
        <v>50956.747177300145</v>
      </c>
      <c r="K1135" s="766">
        <v>52925.41140798539</v>
      </c>
      <c r="L1135" s="18" t="s">
        <v>1831</v>
      </c>
      <c r="M1135" s="418"/>
      <c r="N1135" s="409"/>
      <c r="P1135" s="441"/>
      <c r="T1135" s="419"/>
      <c r="U1135" s="416"/>
      <c r="V1135" s="416"/>
      <c r="W1135" s="416"/>
      <c r="X1135" s="418"/>
    </row>
    <row r="1136" spans="1:24">
      <c r="A1136" s="764">
        <v>1893</v>
      </c>
      <c r="B1136" s="765" t="s">
        <v>6929</v>
      </c>
      <c r="C1136" s="764">
        <f t="shared" si="17"/>
        <v>1893</v>
      </c>
      <c r="D1136" s="165" t="s">
        <v>2149</v>
      </c>
      <c r="E1136" s="165" t="s">
        <v>9514</v>
      </c>
      <c r="F1136" s="163">
        <v>1</v>
      </c>
      <c r="G1136" s="766"/>
      <c r="H1136" s="766">
        <v>0</v>
      </c>
      <c r="I1136" s="766">
        <v>0</v>
      </c>
      <c r="J1136" s="882">
        <v>0</v>
      </c>
      <c r="K1136" s="766">
        <v>67971.355489167036</v>
      </c>
      <c r="L1136" s="18" t="s">
        <v>5393</v>
      </c>
      <c r="M1136" s="418"/>
      <c r="N1136" s="409"/>
      <c r="P1136" s="441"/>
      <c r="T1136" s="419"/>
      <c r="U1136" s="416"/>
      <c r="V1136" s="416"/>
      <c r="W1136" s="416"/>
      <c r="X1136" s="418"/>
    </row>
    <row r="1137" spans="1:24">
      <c r="A1137" s="764">
        <v>1894</v>
      </c>
      <c r="B1137" s="765" t="s">
        <v>6930</v>
      </c>
      <c r="C1137" s="764">
        <f t="shared" si="17"/>
        <v>1894</v>
      </c>
      <c r="D1137" s="165" t="s">
        <v>2149</v>
      </c>
      <c r="E1137" s="165" t="s">
        <v>9515</v>
      </c>
      <c r="F1137" s="163">
        <v>1</v>
      </c>
      <c r="G1137" s="766"/>
      <c r="H1137" s="766">
        <v>11958.46204</v>
      </c>
      <c r="I1137" s="766">
        <v>12327.563381920001</v>
      </c>
      <c r="J1137" s="882">
        <v>12716.09626896</v>
      </c>
      <c r="K1137" s="766">
        <v>13125.077610479997</v>
      </c>
      <c r="L1137" s="18" t="s">
        <v>1832</v>
      </c>
      <c r="M1137" s="418"/>
      <c r="N1137" s="409"/>
      <c r="P1137" s="441"/>
      <c r="T1137" s="419"/>
      <c r="U1137" s="416"/>
      <c r="V1137" s="416"/>
      <c r="W1137" s="416"/>
      <c r="X1137" s="418"/>
    </row>
    <row r="1138" spans="1:24">
      <c r="A1138" s="764">
        <v>1895</v>
      </c>
      <c r="B1138" s="765" t="s">
        <v>6931</v>
      </c>
      <c r="C1138" s="764">
        <f t="shared" si="17"/>
        <v>1895</v>
      </c>
      <c r="D1138" s="165" t="s">
        <v>2149</v>
      </c>
      <c r="E1138" s="165" t="s">
        <v>9516</v>
      </c>
      <c r="F1138" s="163">
        <v>1</v>
      </c>
      <c r="G1138" s="766"/>
      <c r="H1138" s="766">
        <v>0</v>
      </c>
      <c r="I1138" s="766">
        <v>0</v>
      </c>
      <c r="J1138" s="882">
        <v>12505.049075199999</v>
      </c>
      <c r="K1138" s="766">
        <v>12898.176432239998</v>
      </c>
      <c r="L1138" s="18" t="s">
        <v>4517</v>
      </c>
      <c r="M1138" s="418"/>
      <c r="N1138" s="409"/>
      <c r="P1138" s="440"/>
      <c r="T1138" s="419"/>
      <c r="U1138" s="416"/>
      <c r="V1138" s="416"/>
      <c r="W1138" s="416"/>
      <c r="X1138" s="418"/>
    </row>
    <row r="1139" spans="1:24">
      <c r="A1139" s="764">
        <v>1896</v>
      </c>
      <c r="B1139" s="765" t="s">
        <v>6932</v>
      </c>
      <c r="C1139" s="764">
        <f t="shared" si="17"/>
        <v>1896</v>
      </c>
      <c r="D1139" s="165" t="s">
        <v>2149</v>
      </c>
      <c r="E1139" s="165" t="s">
        <v>9517</v>
      </c>
      <c r="F1139" s="163">
        <v>1</v>
      </c>
      <c r="G1139" s="766"/>
      <c r="H1139" s="766">
        <v>12426.078688</v>
      </c>
      <c r="I1139" s="766">
        <v>12813.165848479999</v>
      </c>
      <c r="J1139" s="882">
        <v>13220.640203840003</v>
      </c>
      <c r="K1139" s="766">
        <v>13649.5554192</v>
      </c>
      <c r="L1139" s="18" t="s">
        <v>1833</v>
      </c>
      <c r="M1139" s="418"/>
      <c r="N1139" s="409"/>
      <c r="P1139" s="440"/>
      <c r="T1139" s="419"/>
      <c r="U1139" s="416"/>
      <c r="V1139" s="416"/>
      <c r="W1139" s="416"/>
      <c r="X1139" s="418"/>
    </row>
    <row r="1140" spans="1:24">
      <c r="A1140" s="764">
        <v>1897</v>
      </c>
      <c r="B1140" s="765" t="s">
        <v>6933</v>
      </c>
      <c r="C1140" s="764">
        <f t="shared" si="17"/>
        <v>1897</v>
      </c>
      <c r="D1140" s="165" t="s">
        <v>2149</v>
      </c>
      <c r="E1140" s="165" t="s">
        <v>9518</v>
      </c>
      <c r="F1140" s="163">
        <v>1</v>
      </c>
      <c r="G1140" s="766"/>
      <c r="H1140" s="766">
        <v>33979.13506954749</v>
      </c>
      <c r="I1140" s="766">
        <v>35225.976674525577</v>
      </c>
      <c r="J1140" s="882">
        <v>36407.181910300118</v>
      </c>
      <c r="K1140" s="766">
        <v>37650.57334514273</v>
      </c>
      <c r="L1140" s="18" t="s">
        <v>3866</v>
      </c>
      <c r="M1140" s="418"/>
      <c r="N1140" s="409"/>
      <c r="P1140" s="440"/>
      <c r="T1140" s="419"/>
      <c r="U1140" s="416"/>
      <c r="V1140" s="416"/>
      <c r="W1140" s="416"/>
      <c r="X1140" s="418"/>
    </row>
    <row r="1141" spans="1:24">
      <c r="A1141" s="764">
        <v>1898</v>
      </c>
      <c r="B1141" s="765" t="s">
        <v>6934</v>
      </c>
      <c r="C1141" s="764">
        <f t="shared" si="17"/>
        <v>1898</v>
      </c>
      <c r="D1141" s="165" t="s">
        <v>2149</v>
      </c>
      <c r="E1141" s="165" t="s">
        <v>9519</v>
      </c>
      <c r="F1141" s="163">
        <v>1</v>
      </c>
      <c r="G1141" s="766"/>
      <c r="H1141" s="766">
        <v>32510.330517262093</v>
      </c>
      <c r="I1141" s="766">
        <v>0</v>
      </c>
      <c r="J1141" s="882">
        <v>0</v>
      </c>
      <c r="K1141" s="766">
        <v>0</v>
      </c>
      <c r="L1141" s="18" t="s">
        <v>5394</v>
      </c>
      <c r="M1141" s="418"/>
      <c r="N1141" s="409"/>
      <c r="P1141" s="440"/>
      <c r="T1141" s="419"/>
      <c r="U1141" s="416"/>
      <c r="V1141" s="416"/>
      <c r="W1141" s="416"/>
      <c r="X1141" s="418"/>
    </row>
    <row r="1142" spans="1:24">
      <c r="A1142" s="764">
        <v>1899</v>
      </c>
      <c r="B1142" s="765" t="s">
        <v>6935</v>
      </c>
      <c r="C1142" s="764">
        <f t="shared" si="17"/>
        <v>1899</v>
      </c>
      <c r="D1142" s="165" t="s">
        <v>2149</v>
      </c>
      <c r="E1142" s="165" t="s">
        <v>9520</v>
      </c>
      <c r="F1142" s="163">
        <v>1</v>
      </c>
      <c r="G1142" s="766"/>
      <c r="H1142" s="766">
        <v>0</v>
      </c>
      <c r="I1142" s="766">
        <v>47556.32957076445</v>
      </c>
      <c r="J1142" s="882">
        <v>49179.198152192992</v>
      </c>
      <c r="K1142" s="766">
        <v>50887.489620710388</v>
      </c>
      <c r="L1142" s="18" t="s">
        <v>3867</v>
      </c>
      <c r="M1142" s="418"/>
      <c r="N1142" s="409"/>
      <c r="P1142" s="440"/>
      <c r="T1142" s="419"/>
      <c r="U1142" s="416"/>
      <c r="V1142" s="416"/>
      <c r="W1142" s="416"/>
      <c r="X1142" s="418"/>
    </row>
    <row r="1143" spans="1:24">
      <c r="A1143" s="764">
        <v>1900</v>
      </c>
      <c r="B1143" s="765" t="s">
        <v>6936</v>
      </c>
      <c r="C1143" s="764">
        <f t="shared" si="17"/>
        <v>1900</v>
      </c>
      <c r="D1143" s="165" t="s">
        <v>2149</v>
      </c>
      <c r="E1143" s="165" t="s">
        <v>9521</v>
      </c>
      <c r="F1143" s="163">
        <v>1</v>
      </c>
      <c r="G1143" s="766"/>
      <c r="H1143" s="766">
        <v>0</v>
      </c>
      <c r="I1143" s="766">
        <v>47556.32957076445</v>
      </c>
      <c r="J1143" s="882">
        <v>49179.198152192992</v>
      </c>
      <c r="K1143" s="766">
        <v>50887.489620710388</v>
      </c>
      <c r="L1143" s="18" t="s">
        <v>3868</v>
      </c>
      <c r="M1143" s="418"/>
      <c r="N1143" s="409"/>
      <c r="P1143" s="440"/>
      <c r="T1143" s="419"/>
      <c r="U1143" s="416"/>
      <c r="V1143" s="416"/>
      <c r="W1143" s="416"/>
      <c r="X1143" s="418"/>
    </row>
    <row r="1144" spans="1:24">
      <c r="A1144" s="764">
        <v>1901</v>
      </c>
      <c r="B1144" s="765" t="s">
        <v>6937</v>
      </c>
      <c r="C1144" s="764">
        <f t="shared" si="17"/>
        <v>1901</v>
      </c>
      <c r="D1144" s="165" t="s">
        <v>2149</v>
      </c>
      <c r="E1144" s="165" t="s">
        <v>9522</v>
      </c>
      <c r="F1144" s="163">
        <v>1</v>
      </c>
      <c r="G1144" s="766"/>
      <c r="H1144" s="766">
        <v>27673.570446991755</v>
      </c>
      <c r="I1144" s="766">
        <v>28614.302981156077</v>
      </c>
      <c r="J1144" s="882">
        <v>29604.584946663428</v>
      </c>
      <c r="K1144" s="766">
        <v>30646.993579036662</v>
      </c>
      <c r="L1144" s="18" t="s">
        <v>1834</v>
      </c>
      <c r="M1144" s="418"/>
      <c r="N1144" s="409"/>
      <c r="P1144" s="440"/>
      <c r="T1144" s="419"/>
      <c r="U1144" s="416"/>
      <c r="V1144" s="416"/>
      <c r="W1144" s="416"/>
      <c r="X1144" s="418"/>
    </row>
    <row r="1145" spans="1:24">
      <c r="A1145" s="764">
        <v>1902</v>
      </c>
      <c r="B1145" s="765" t="s">
        <v>6938</v>
      </c>
      <c r="C1145" s="764">
        <f t="shared" si="17"/>
        <v>1902</v>
      </c>
      <c r="D1145" s="165" t="s">
        <v>2149</v>
      </c>
      <c r="E1145" s="165" t="s">
        <v>9523</v>
      </c>
      <c r="F1145" s="163">
        <v>1</v>
      </c>
      <c r="G1145" s="766"/>
      <c r="H1145" s="766">
        <v>0</v>
      </c>
      <c r="I1145" s="766">
        <v>0</v>
      </c>
      <c r="J1145" s="882">
        <v>34456.360354653334</v>
      </c>
      <c r="K1145" s="766">
        <v>35610.005797659061</v>
      </c>
      <c r="L1145" s="18" t="s">
        <v>4518</v>
      </c>
      <c r="M1145" s="418"/>
      <c r="N1145" s="409"/>
      <c r="P1145" s="440"/>
      <c r="T1145" s="419"/>
      <c r="U1145" s="416"/>
      <c r="V1145" s="416"/>
      <c r="W1145" s="416"/>
      <c r="X1145" s="418"/>
    </row>
    <row r="1146" spans="1:24">
      <c r="A1146" s="764">
        <v>1903</v>
      </c>
      <c r="B1146" s="765" t="s">
        <v>6939</v>
      </c>
      <c r="C1146" s="764">
        <f t="shared" si="17"/>
        <v>1903</v>
      </c>
      <c r="D1146" s="165" t="s">
        <v>2149</v>
      </c>
      <c r="E1146" s="165" t="s">
        <v>9524</v>
      </c>
      <c r="F1146" s="163">
        <v>1</v>
      </c>
      <c r="G1146" s="766"/>
      <c r="H1146" s="766">
        <v>32403.924508199518</v>
      </c>
      <c r="I1146" s="766">
        <v>33519.701216344925</v>
      </c>
      <c r="J1146" s="882">
        <v>34694.172385108082</v>
      </c>
      <c r="K1146" s="766">
        <v>35930.497206420237</v>
      </c>
      <c r="L1146" s="18" t="s">
        <v>1835</v>
      </c>
      <c r="M1146" s="418"/>
      <c r="N1146" s="409"/>
      <c r="P1146" s="440"/>
      <c r="T1146" s="419"/>
      <c r="U1146" s="416"/>
      <c r="V1146" s="416"/>
      <c r="W1146" s="416"/>
      <c r="X1146" s="418"/>
    </row>
    <row r="1147" spans="1:24">
      <c r="A1147" s="764">
        <v>1904</v>
      </c>
      <c r="B1147" s="765" t="s">
        <v>6940</v>
      </c>
      <c r="C1147" s="764">
        <f t="shared" si="17"/>
        <v>1904</v>
      </c>
      <c r="D1147" s="165" t="s">
        <v>2149</v>
      </c>
      <c r="E1147" s="165" t="s">
        <v>9525</v>
      </c>
      <c r="F1147" s="163">
        <v>1</v>
      </c>
      <c r="G1147" s="766"/>
      <c r="H1147" s="766">
        <v>31516.98312172306</v>
      </c>
      <c r="I1147" s="766">
        <v>32599.920861109258</v>
      </c>
      <c r="J1147" s="882">
        <v>33739.890328517795</v>
      </c>
      <c r="K1147" s="766">
        <v>34939.842874305497</v>
      </c>
      <c r="L1147" s="18" t="s">
        <v>1836</v>
      </c>
      <c r="M1147" s="418"/>
      <c r="N1147" s="409"/>
      <c r="P1147" s="440"/>
      <c r="T1147" s="419"/>
      <c r="U1147" s="416"/>
      <c r="V1147" s="416"/>
      <c r="W1147" s="416"/>
      <c r="X1147" s="418"/>
    </row>
    <row r="1148" spans="1:24">
      <c r="A1148" s="764">
        <v>1905</v>
      </c>
      <c r="B1148" s="765" t="s">
        <v>6941</v>
      </c>
      <c r="C1148" s="764">
        <f t="shared" si="17"/>
        <v>1905</v>
      </c>
      <c r="D1148" s="165" t="s">
        <v>2149</v>
      </c>
      <c r="E1148" s="165" t="s">
        <v>9526</v>
      </c>
      <c r="F1148" s="163">
        <v>1</v>
      </c>
      <c r="G1148" s="766"/>
      <c r="H1148" s="766">
        <v>0</v>
      </c>
      <c r="I1148" s="766">
        <v>35863.65876813401</v>
      </c>
      <c r="J1148" s="882">
        <v>0</v>
      </c>
      <c r="K1148" s="766">
        <v>0</v>
      </c>
      <c r="L1148" s="18" t="s">
        <v>4519</v>
      </c>
      <c r="M1148" s="418"/>
      <c r="N1148" s="409"/>
      <c r="P1148" s="440"/>
      <c r="T1148" s="419"/>
      <c r="U1148" s="416"/>
      <c r="V1148" s="416"/>
      <c r="W1148" s="416"/>
      <c r="X1148" s="418"/>
    </row>
    <row r="1149" spans="1:24">
      <c r="A1149" s="764">
        <v>1906</v>
      </c>
      <c r="B1149" s="765" t="s">
        <v>6942</v>
      </c>
      <c r="C1149" s="764">
        <f t="shared" si="17"/>
        <v>1906</v>
      </c>
      <c r="D1149" s="165" t="s">
        <v>2149</v>
      </c>
      <c r="E1149" s="165" t="s">
        <v>9527</v>
      </c>
      <c r="F1149" s="163">
        <v>1</v>
      </c>
      <c r="G1149" s="766"/>
      <c r="H1149" s="766">
        <v>16763.168235502118</v>
      </c>
      <c r="I1149" s="766">
        <v>17183.650548883586</v>
      </c>
      <c r="J1149" s="882">
        <v>17626.267945633641</v>
      </c>
      <c r="K1149" s="766">
        <v>18092.200214459768</v>
      </c>
      <c r="L1149" s="18" t="s">
        <v>1837</v>
      </c>
      <c r="M1149" s="418"/>
      <c r="N1149" s="409"/>
      <c r="P1149" s="439"/>
      <c r="T1149" s="419"/>
      <c r="U1149" s="416"/>
      <c r="V1149" s="416"/>
      <c r="W1149" s="416"/>
      <c r="X1149" s="418"/>
    </row>
    <row r="1150" spans="1:24">
      <c r="A1150" s="764">
        <v>1907</v>
      </c>
      <c r="B1150" s="765" t="s">
        <v>6943</v>
      </c>
      <c r="C1150" s="764">
        <f t="shared" si="17"/>
        <v>1907</v>
      </c>
      <c r="D1150" s="165" t="s">
        <v>2149</v>
      </c>
      <c r="E1150" s="165" t="s">
        <v>9528</v>
      </c>
      <c r="F1150" s="163">
        <v>1</v>
      </c>
      <c r="G1150" s="766"/>
      <c r="H1150" s="766">
        <v>18337.937314359457</v>
      </c>
      <c r="I1150" s="766">
        <v>18793.420026062337</v>
      </c>
      <c r="J1150" s="882">
        <v>19272.891774816973</v>
      </c>
      <c r="K1150" s="766">
        <v>19777.588529745473</v>
      </c>
      <c r="L1150" s="18" t="s">
        <v>1838</v>
      </c>
      <c r="M1150" s="418"/>
      <c r="N1150" s="409"/>
      <c r="P1150" s="439"/>
      <c r="T1150" s="419"/>
      <c r="U1150" s="416"/>
      <c r="V1150" s="416"/>
      <c r="W1150" s="416"/>
      <c r="X1150" s="418"/>
    </row>
    <row r="1151" spans="1:24">
      <c r="A1151" s="764">
        <v>1908</v>
      </c>
      <c r="B1151" s="765" t="s">
        <v>6944</v>
      </c>
      <c r="C1151" s="764">
        <f t="shared" si="17"/>
        <v>1908</v>
      </c>
      <c r="D1151" s="165" t="s">
        <v>2149</v>
      </c>
      <c r="E1151" s="165" t="s">
        <v>9529</v>
      </c>
      <c r="F1151" s="163">
        <v>1</v>
      </c>
      <c r="G1151" s="766"/>
      <c r="H1151" s="766">
        <v>18629.879846019816</v>
      </c>
      <c r="I1151" s="766">
        <v>19104.576259529957</v>
      </c>
      <c r="J1151" s="882">
        <v>19604.2729575554</v>
      </c>
      <c r="K1151" s="766">
        <v>20130.290179840209</v>
      </c>
      <c r="L1151" s="18" t="s">
        <v>1839</v>
      </c>
      <c r="M1151" s="418"/>
      <c r="N1151" s="409"/>
      <c r="P1151" s="439"/>
      <c r="T1151" s="419"/>
      <c r="U1151" s="416"/>
      <c r="V1151" s="416"/>
      <c r="W1151" s="416"/>
      <c r="X1151" s="418"/>
    </row>
    <row r="1152" spans="1:24">
      <c r="A1152" s="764">
        <v>1909</v>
      </c>
      <c r="B1152" s="765" t="s">
        <v>6945</v>
      </c>
      <c r="C1152" s="764">
        <f t="shared" si="17"/>
        <v>1909</v>
      </c>
      <c r="D1152" s="165" t="s">
        <v>2149</v>
      </c>
      <c r="E1152" s="165" t="s">
        <v>9530</v>
      </c>
      <c r="F1152" s="163">
        <v>1</v>
      </c>
      <c r="G1152" s="766"/>
      <c r="H1152" s="766">
        <v>19851.497842345005</v>
      </c>
      <c r="I1152" s="766">
        <v>20349.930481041021</v>
      </c>
      <c r="J1152" s="882">
        <v>20874.59937337444</v>
      </c>
      <c r="K1152" s="766">
        <v>21426.909029711293</v>
      </c>
      <c r="L1152" s="18" t="s">
        <v>1840</v>
      </c>
      <c r="M1152" s="418"/>
      <c r="N1152" s="409"/>
      <c r="P1152" s="435"/>
      <c r="T1152" s="419"/>
      <c r="U1152" s="416"/>
      <c r="V1152" s="416"/>
      <c r="W1152" s="416"/>
      <c r="X1152" s="418"/>
    </row>
    <row r="1153" spans="1:24">
      <c r="A1153" s="764">
        <v>1910</v>
      </c>
      <c r="B1153" s="765" t="s">
        <v>6946</v>
      </c>
      <c r="C1153" s="764">
        <f t="shared" si="17"/>
        <v>1910</v>
      </c>
      <c r="D1153" s="165" t="s">
        <v>2149</v>
      </c>
      <c r="E1153" s="165" t="s">
        <v>9531</v>
      </c>
      <c r="F1153" s="163">
        <v>1</v>
      </c>
      <c r="G1153" s="766"/>
      <c r="H1153" s="766">
        <v>0</v>
      </c>
      <c r="I1153" s="766">
        <v>23412.693841963384</v>
      </c>
      <c r="J1153" s="882">
        <v>23968.73949587387</v>
      </c>
      <c r="K1153" s="766">
        <v>24554.055145812381</v>
      </c>
      <c r="L1153" s="18" t="s">
        <v>3869</v>
      </c>
      <c r="M1153" s="418"/>
      <c r="N1153" s="409"/>
      <c r="P1153" s="435"/>
      <c r="T1153" s="419"/>
      <c r="U1153" s="416"/>
      <c r="V1153" s="416"/>
      <c r="W1153" s="416"/>
      <c r="X1153" s="418"/>
    </row>
    <row r="1154" spans="1:24">
      <c r="A1154" s="764">
        <v>1911</v>
      </c>
      <c r="B1154" s="765" t="s">
        <v>6947</v>
      </c>
      <c r="C1154" s="764">
        <f t="shared" si="17"/>
        <v>1911</v>
      </c>
      <c r="D1154" s="165" t="s">
        <v>2149</v>
      </c>
      <c r="E1154" s="165" t="s">
        <v>9532</v>
      </c>
      <c r="F1154" s="163">
        <v>1</v>
      </c>
      <c r="G1154" s="766"/>
      <c r="H1154" s="766">
        <v>21900.581982676835</v>
      </c>
      <c r="I1154" s="766">
        <v>22430.784645852404</v>
      </c>
      <c r="J1154" s="882">
        <v>22988.880884897291</v>
      </c>
      <c r="K1154" s="766">
        <v>23576.359480799481</v>
      </c>
      <c r="L1154" s="18" t="s">
        <v>3022</v>
      </c>
      <c r="M1154" s="418"/>
      <c r="N1154" s="409"/>
      <c r="P1154" s="435"/>
      <c r="T1154" s="419"/>
      <c r="U1154" s="416"/>
      <c r="V1154" s="416"/>
      <c r="W1154" s="416"/>
      <c r="X1154" s="418"/>
    </row>
    <row r="1155" spans="1:24">
      <c r="A1155" s="764">
        <v>1912</v>
      </c>
      <c r="B1155" s="765" t="s">
        <v>6949</v>
      </c>
      <c r="C1155" s="764">
        <f t="shared" si="17"/>
        <v>1912</v>
      </c>
      <c r="D1155" s="165" t="s">
        <v>2149</v>
      </c>
      <c r="E1155" s="165" t="s">
        <v>9534</v>
      </c>
      <c r="F1155" s="163">
        <v>2</v>
      </c>
      <c r="G1155" s="766"/>
      <c r="H1155" s="766">
        <v>21826.253767377169</v>
      </c>
      <c r="I1155" s="766">
        <v>22642.467521338935</v>
      </c>
      <c r="J1155" s="882">
        <v>23501.652102418688</v>
      </c>
      <c r="K1155" s="766">
        <v>24406.069133096324</v>
      </c>
      <c r="L1155" s="18" t="s">
        <v>1871</v>
      </c>
      <c r="M1155" s="418"/>
      <c r="N1155" s="409"/>
      <c r="P1155" s="435"/>
      <c r="T1155" s="419"/>
      <c r="U1155" s="416"/>
      <c r="V1155" s="416"/>
      <c r="W1155" s="416"/>
      <c r="X1155" s="418"/>
    </row>
    <row r="1156" spans="1:24">
      <c r="A1156" s="764">
        <v>1913</v>
      </c>
      <c r="B1156" s="765" t="s">
        <v>6948</v>
      </c>
      <c r="C1156" s="764">
        <f t="shared" si="17"/>
        <v>1913</v>
      </c>
      <c r="D1156" s="165" t="s">
        <v>2149</v>
      </c>
      <c r="E1156" s="165" t="s">
        <v>9533</v>
      </c>
      <c r="F1156" s="163">
        <v>2</v>
      </c>
      <c r="G1156" s="766"/>
      <c r="H1156" s="766">
        <v>29962.819598428974</v>
      </c>
      <c r="I1156" s="766">
        <v>31133.644159174135</v>
      </c>
      <c r="J1156" s="882">
        <v>32366.112430076399</v>
      </c>
      <c r="K1156" s="766">
        <v>33663.413878735628</v>
      </c>
      <c r="L1156" s="18" t="s">
        <v>1873</v>
      </c>
      <c r="M1156" s="418"/>
      <c r="N1156" s="409"/>
      <c r="P1156" s="435"/>
      <c r="T1156" s="419"/>
      <c r="U1156" s="416"/>
      <c r="V1156" s="416"/>
      <c r="W1156" s="416"/>
      <c r="X1156" s="418"/>
    </row>
    <row r="1157" spans="1:24">
      <c r="A1157" s="764">
        <v>1914</v>
      </c>
      <c r="B1157" s="765" t="s">
        <v>6950</v>
      </c>
      <c r="C1157" s="764">
        <f t="shared" si="17"/>
        <v>1914</v>
      </c>
      <c r="D1157" s="165" t="s">
        <v>2149</v>
      </c>
      <c r="E1157" s="165" t="s">
        <v>9535</v>
      </c>
      <c r="F1157" s="163">
        <v>2</v>
      </c>
      <c r="G1157" s="766"/>
      <c r="H1157" s="766">
        <v>25847.352315816413</v>
      </c>
      <c r="I1157" s="766">
        <v>26839.392720009946</v>
      </c>
      <c r="J1157" s="882">
        <v>27883.682402521023</v>
      </c>
      <c r="K1157" s="766">
        <v>28982.946908389527</v>
      </c>
      <c r="L1157" s="18" t="s">
        <v>1872</v>
      </c>
      <c r="M1157" s="418"/>
      <c r="N1157" s="409"/>
      <c r="P1157" s="435"/>
      <c r="T1157" s="419"/>
      <c r="U1157" s="416"/>
      <c r="V1157" s="416"/>
      <c r="W1157" s="416"/>
      <c r="X1157" s="418"/>
    </row>
    <row r="1158" spans="1:24">
      <c r="A1158" s="764">
        <v>1915</v>
      </c>
      <c r="B1158" s="765" t="s">
        <v>6951</v>
      </c>
      <c r="C1158" s="764">
        <f t="shared" si="17"/>
        <v>1915</v>
      </c>
      <c r="D1158" s="165" t="s">
        <v>2149</v>
      </c>
      <c r="E1158" s="165" t="s">
        <v>9536</v>
      </c>
      <c r="F1158" s="163">
        <v>1</v>
      </c>
      <c r="G1158" s="766"/>
      <c r="H1158" s="766">
        <v>8025.4090614749148</v>
      </c>
      <c r="I1158" s="766">
        <v>0</v>
      </c>
      <c r="J1158" s="882">
        <v>0</v>
      </c>
      <c r="K1158" s="766">
        <v>0</v>
      </c>
      <c r="L1158" s="18" t="s">
        <v>1841</v>
      </c>
      <c r="M1158" s="418"/>
      <c r="N1158" s="409"/>
      <c r="P1158" s="435"/>
      <c r="T1158" s="419"/>
      <c r="U1158" s="416"/>
      <c r="V1158" s="416"/>
      <c r="W1158" s="416"/>
      <c r="X1158" s="418"/>
    </row>
    <row r="1159" spans="1:24">
      <c r="A1159" s="764">
        <v>1916</v>
      </c>
      <c r="B1159" s="765" t="s">
        <v>6952</v>
      </c>
      <c r="C1159" s="764">
        <f t="shared" si="17"/>
        <v>1916</v>
      </c>
      <c r="D1159" s="165" t="s">
        <v>2149</v>
      </c>
      <c r="E1159" s="165" t="s">
        <v>9537</v>
      </c>
      <c r="F1159" s="163">
        <v>1</v>
      </c>
      <c r="G1159" s="766"/>
      <c r="H1159" s="766">
        <v>8830.9309788548835</v>
      </c>
      <c r="I1159" s="766">
        <v>0</v>
      </c>
      <c r="J1159" s="882">
        <v>0</v>
      </c>
      <c r="K1159" s="766">
        <v>0</v>
      </c>
      <c r="L1159" s="18" t="s">
        <v>1842</v>
      </c>
      <c r="M1159" s="418"/>
      <c r="N1159" s="409"/>
      <c r="P1159" s="435"/>
      <c r="T1159" s="419"/>
      <c r="U1159" s="416"/>
      <c r="V1159" s="416"/>
      <c r="W1159" s="416"/>
      <c r="X1159" s="418"/>
    </row>
    <row r="1160" spans="1:24">
      <c r="A1160" s="764">
        <v>1917</v>
      </c>
      <c r="B1160" s="765" t="s">
        <v>6953</v>
      </c>
      <c r="C1160" s="764">
        <f t="shared" si="17"/>
        <v>1917</v>
      </c>
      <c r="D1160" s="165" t="s">
        <v>2149</v>
      </c>
      <c r="E1160" s="165" t="s">
        <v>9538</v>
      </c>
      <c r="F1160" s="163">
        <v>1</v>
      </c>
      <c r="G1160" s="766"/>
      <c r="H1160" s="766">
        <v>8979.9195961852474</v>
      </c>
      <c r="I1160" s="766">
        <v>0</v>
      </c>
      <c r="J1160" s="882">
        <v>0</v>
      </c>
      <c r="K1160" s="766">
        <v>0</v>
      </c>
      <c r="L1160" s="18" t="s">
        <v>1843</v>
      </c>
      <c r="M1160" s="418"/>
      <c r="N1160" s="409"/>
      <c r="P1160" s="435"/>
      <c r="T1160" s="419"/>
      <c r="U1160" s="416"/>
      <c r="V1160" s="416"/>
      <c r="W1160" s="416"/>
      <c r="X1160" s="418"/>
    </row>
    <row r="1161" spans="1:24">
      <c r="A1161" s="764">
        <v>1918</v>
      </c>
      <c r="B1161" s="765" t="s">
        <v>6954</v>
      </c>
      <c r="C1161" s="764">
        <f t="shared" ref="C1161:C1224" si="18">A1161</f>
        <v>1918</v>
      </c>
      <c r="D1161" s="165" t="s">
        <v>2149</v>
      </c>
      <c r="E1161" s="165" t="s">
        <v>9539</v>
      </c>
      <c r="F1161" s="163">
        <v>1</v>
      </c>
      <c r="G1161" s="766"/>
      <c r="H1161" s="766">
        <v>8322.5259381878623</v>
      </c>
      <c r="I1161" s="766">
        <v>0</v>
      </c>
      <c r="J1161" s="882">
        <v>0</v>
      </c>
      <c r="K1161" s="766">
        <v>0</v>
      </c>
      <c r="L1161" s="18" t="s">
        <v>1844</v>
      </c>
      <c r="M1161" s="418"/>
      <c r="N1161" s="409"/>
      <c r="P1161" s="435"/>
      <c r="T1161" s="419"/>
      <c r="U1161" s="416"/>
      <c r="V1161" s="416"/>
      <c r="W1161" s="416"/>
      <c r="X1161" s="418"/>
    </row>
    <row r="1162" spans="1:24">
      <c r="A1162" s="764">
        <v>1919</v>
      </c>
      <c r="B1162" s="765" t="s">
        <v>6955</v>
      </c>
      <c r="C1162" s="764">
        <f t="shared" si="18"/>
        <v>1919</v>
      </c>
      <c r="D1162" s="165" t="s">
        <v>2149</v>
      </c>
      <c r="E1162" s="165" t="s">
        <v>9540</v>
      </c>
      <c r="F1162" s="163">
        <v>1</v>
      </c>
      <c r="G1162" s="766"/>
      <c r="H1162" s="766">
        <v>8713.4654830306135</v>
      </c>
      <c r="I1162" s="766">
        <v>0</v>
      </c>
      <c r="J1162" s="882">
        <v>0</v>
      </c>
      <c r="K1162" s="766">
        <v>0</v>
      </c>
      <c r="L1162" s="18" t="s">
        <v>1845</v>
      </c>
      <c r="M1162" s="418"/>
      <c r="N1162" s="409"/>
      <c r="P1162" s="435"/>
      <c r="T1162" s="419"/>
      <c r="U1162" s="416"/>
      <c r="V1162" s="416"/>
      <c r="W1162" s="416"/>
      <c r="X1162" s="418"/>
    </row>
    <row r="1163" spans="1:24">
      <c r="A1163" s="764">
        <v>1920</v>
      </c>
      <c r="B1163" s="765" t="s">
        <v>6956</v>
      </c>
      <c r="C1163" s="764">
        <f t="shared" si="18"/>
        <v>1920</v>
      </c>
      <c r="D1163" s="165" t="s">
        <v>2149</v>
      </c>
      <c r="E1163" s="165" t="s">
        <v>9541</v>
      </c>
      <c r="F1163" s="163">
        <v>1</v>
      </c>
      <c r="G1163" s="766"/>
      <c r="H1163" s="766">
        <v>9468.6229291934033</v>
      </c>
      <c r="I1163" s="766">
        <v>0</v>
      </c>
      <c r="J1163" s="882">
        <v>0</v>
      </c>
      <c r="K1163" s="766">
        <v>0</v>
      </c>
      <c r="L1163" s="18" t="s">
        <v>1846</v>
      </c>
      <c r="M1163" s="418"/>
      <c r="N1163" s="409"/>
      <c r="P1163" s="435"/>
      <c r="T1163" s="419"/>
      <c r="U1163" s="416"/>
      <c r="V1163" s="416"/>
      <c r="W1163" s="416"/>
      <c r="X1163" s="418"/>
    </row>
    <row r="1164" spans="1:24">
      <c r="A1164" s="764">
        <v>1921</v>
      </c>
      <c r="B1164" s="765" t="s">
        <v>6957</v>
      </c>
      <c r="C1164" s="764">
        <f t="shared" si="18"/>
        <v>1921</v>
      </c>
      <c r="D1164" s="165" t="s">
        <v>2149</v>
      </c>
      <c r="E1164" s="165" t="s">
        <v>9542</v>
      </c>
      <c r="F1164" s="163">
        <v>1</v>
      </c>
      <c r="G1164" s="766"/>
      <c r="H1164" s="766">
        <v>10727.740576205424</v>
      </c>
      <c r="I1164" s="766">
        <v>0</v>
      </c>
      <c r="J1164" s="882">
        <v>0</v>
      </c>
      <c r="K1164" s="766">
        <v>0</v>
      </c>
      <c r="L1164" s="18" t="s">
        <v>1847</v>
      </c>
      <c r="M1164" s="418"/>
      <c r="N1164" s="409"/>
      <c r="P1164" s="435"/>
      <c r="T1164" s="419"/>
      <c r="U1164" s="416"/>
      <c r="V1164" s="416"/>
      <c r="W1164" s="416"/>
      <c r="X1164" s="418"/>
    </row>
    <row r="1165" spans="1:24">
      <c r="A1165" s="764">
        <v>1922</v>
      </c>
      <c r="B1165" s="765" t="s">
        <v>6958</v>
      </c>
      <c r="C1165" s="764">
        <f t="shared" si="18"/>
        <v>1922</v>
      </c>
      <c r="D1165" s="165" t="s">
        <v>2149</v>
      </c>
      <c r="E1165" s="165" t="s">
        <v>9543</v>
      </c>
      <c r="F1165" s="163">
        <v>1</v>
      </c>
      <c r="G1165" s="766"/>
      <c r="H1165" s="766">
        <v>11482.050982396677</v>
      </c>
      <c r="I1165" s="766">
        <v>0</v>
      </c>
      <c r="J1165" s="882">
        <v>0</v>
      </c>
      <c r="K1165" s="766">
        <v>0</v>
      </c>
      <c r="L1165" s="18" t="s">
        <v>1848</v>
      </c>
      <c r="M1165" s="418"/>
      <c r="N1165" s="409"/>
      <c r="P1165" s="435"/>
      <c r="T1165" s="419"/>
      <c r="U1165" s="416"/>
      <c r="V1165" s="416"/>
      <c r="W1165" s="416"/>
      <c r="X1165" s="418"/>
    </row>
    <row r="1166" spans="1:24">
      <c r="A1166" s="764">
        <v>1923</v>
      </c>
      <c r="B1166" s="765" t="s">
        <v>6959</v>
      </c>
      <c r="C1166" s="764">
        <f t="shared" si="18"/>
        <v>1923</v>
      </c>
      <c r="D1166" s="165" t="s">
        <v>2149</v>
      </c>
      <c r="E1166" s="165" t="s">
        <v>9544</v>
      </c>
      <c r="F1166" s="163">
        <v>1</v>
      </c>
      <c r="G1166" s="766"/>
      <c r="H1166" s="766">
        <v>9696.4326126578417</v>
      </c>
      <c r="I1166" s="766">
        <v>0</v>
      </c>
      <c r="J1166" s="882">
        <v>0</v>
      </c>
      <c r="K1166" s="766">
        <v>0</v>
      </c>
      <c r="L1166" s="18" t="s">
        <v>3023</v>
      </c>
      <c r="M1166" s="418"/>
      <c r="N1166" s="409"/>
      <c r="P1166" s="435"/>
      <c r="T1166" s="419"/>
      <c r="U1166" s="416"/>
      <c r="V1166" s="416"/>
      <c r="W1166" s="416"/>
      <c r="X1166" s="418"/>
    </row>
    <row r="1167" spans="1:24">
      <c r="A1167" s="764">
        <v>1924</v>
      </c>
      <c r="B1167" s="765" t="s">
        <v>6960</v>
      </c>
      <c r="C1167" s="764">
        <f t="shared" si="18"/>
        <v>1924</v>
      </c>
      <c r="D1167" s="165" t="s">
        <v>2149</v>
      </c>
      <c r="E1167" s="165" t="s">
        <v>9545</v>
      </c>
      <c r="F1167" s="163">
        <v>2</v>
      </c>
      <c r="G1167" s="766"/>
      <c r="H1167" s="766">
        <v>10288.962706549371</v>
      </c>
      <c r="I1167" s="766">
        <v>10492.985205286172</v>
      </c>
      <c r="J1167" s="882">
        <v>10707.727209064731</v>
      </c>
      <c r="K1167" s="766">
        <v>10933.784245942936</v>
      </c>
      <c r="L1167" s="18" t="s">
        <v>1849</v>
      </c>
      <c r="M1167" s="418"/>
      <c r="N1167" s="409"/>
      <c r="P1167" s="435"/>
      <c r="T1167" s="419"/>
      <c r="U1167" s="416"/>
      <c r="V1167" s="416"/>
      <c r="W1167" s="416"/>
      <c r="X1167" s="418"/>
    </row>
    <row r="1168" spans="1:24">
      <c r="A1168" s="764">
        <v>1925</v>
      </c>
      <c r="B1168" s="765" t="s">
        <v>6961</v>
      </c>
      <c r="C1168" s="764">
        <f t="shared" si="18"/>
        <v>1925</v>
      </c>
      <c r="D1168" s="165" t="s">
        <v>2149</v>
      </c>
      <c r="E1168" s="165" t="s">
        <v>9546</v>
      </c>
      <c r="F1168" s="163">
        <v>2</v>
      </c>
      <c r="G1168" s="766"/>
      <c r="H1168" s="766">
        <v>8798.974475211493</v>
      </c>
      <c r="I1168" s="766">
        <v>8954.028325916599</v>
      </c>
      <c r="J1168" s="882">
        <v>9117.2300832317324</v>
      </c>
      <c r="K1168" s="766">
        <v>9289.0399279288886</v>
      </c>
      <c r="L1168" s="18" t="s">
        <v>1850</v>
      </c>
      <c r="M1168" s="418"/>
      <c r="N1168" s="409"/>
      <c r="P1168" s="435"/>
      <c r="T1168" s="419"/>
      <c r="U1168" s="416"/>
      <c r="V1168" s="416"/>
      <c r="W1168" s="416"/>
      <c r="X1168" s="418"/>
    </row>
    <row r="1169" spans="1:24">
      <c r="A1169" s="764">
        <v>1926</v>
      </c>
      <c r="B1169" s="765" t="s">
        <v>6962</v>
      </c>
      <c r="C1169" s="764">
        <f t="shared" si="18"/>
        <v>1926</v>
      </c>
      <c r="D1169" s="165" t="s">
        <v>2149</v>
      </c>
      <c r="E1169" s="165" t="s">
        <v>9547</v>
      </c>
      <c r="F1169" s="163">
        <v>2</v>
      </c>
      <c r="G1169" s="766"/>
      <c r="H1169" s="766">
        <v>9641.4896323017892</v>
      </c>
      <c r="I1169" s="766">
        <v>9821.7451476379101</v>
      </c>
      <c r="J1169" s="882">
        <v>10011.474972985692</v>
      </c>
      <c r="K1169" s="766">
        <v>10211.193428031484</v>
      </c>
      <c r="L1169" s="18" t="s">
        <v>1851</v>
      </c>
      <c r="M1169" s="418"/>
      <c r="N1169" s="409"/>
      <c r="P1169" s="435"/>
      <c r="T1169" s="419"/>
      <c r="U1169" s="416"/>
      <c r="V1169" s="416"/>
      <c r="W1169" s="416"/>
      <c r="X1169" s="418"/>
    </row>
    <row r="1170" spans="1:24">
      <c r="A1170" s="764">
        <v>1927</v>
      </c>
      <c r="B1170" s="765" t="s">
        <v>6963</v>
      </c>
      <c r="C1170" s="764">
        <f t="shared" si="18"/>
        <v>1927</v>
      </c>
      <c r="D1170" s="165" t="s">
        <v>2149</v>
      </c>
      <c r="E1170" s="165" t="s">
        <v>9548</v>
      </c>
      <c r="F1170" s="163">
        <v>2</v>
      </c>
      <c r="G1170" s="766"/>
      <c r="H1170" s="766">
        <v>9317.4536701769575</v>
      </c>
      <c r="I1170" s="766">
        <v>9488.0183198440118</v>
      </c>
      <c r="J1170" s="882">
        <v>9667.5429598363789</v>
      </c>
      <c r="K1170" s="766">
        <v>9856.5148403832263</v>
      </c>
      <c r="L1170" s="18" t="s">
        <v>1852</v>
      </c>
      <c r="M1170" s="418"/>
      <c r="N1170" s="409"/>
      <c r="P1170" s="435"/>
      <c r="T1170" s="419"/>
      <c r="U1170" s="416"/>
      <c r="V1170" s="416"/>
      <c r="W1170" s="416"/>
      <c r="X1170" s="418"/>
    </row>
    <row r="1171" spans="1:24">
      <c r="A1171" s="764">
        <v>1928</v>
      </c>
      <c r="B1171" s="765" t="s">
        <v>6964</v>
      </c>
      <c r="C1171" s="764">
        <f t="shared" si="18"/>
        <v>1928</v>
      </c>
      <c r="D1171" s="165" t="s">
        <v>2149</v>
      </c>
      <c r="E1171" s="165" t="s">
        <v>9549</v>
      </c>
      <c r="F1171" s="163">
        <v>2</v>
      </c>
      <c r="G1171" s="766"/>
      <c r="H1171" s="766">
        <v>21273.858501870898</v>
      </c>
      <c r="I1171" s="766">
        <v>22018.052020956497</v>
      </c>
      <c r="J1171" s="882">
        <v>22801.419502411918</v>
      </c>
      <c r="K1171" s="766">
        <v>23626.028616148273</v>
      </c>
      <c r="L1171" s="18" t="s">
        <v>1853</v>
      </c>
      <c r="M1171" s="418"/>
      <c r="N1171" s="409"/>
      <c r="P1171" s="435"/>
      <c r="T1171" s="419"/>
      <c r="U1171" s="416"/>
      <c r="V1171" s="416"/>
      <c r="W1171" s="416"/>
      <c r="X1171" s="418"/>
    </row>
    <row r="1172" spans="1:24">
      <c r="A1172" s="764">
        <v>1929</v>
      </c>
      <c r="B1172" s="765" t="s">
        <v>6965</v>
      </c>
      <c r="C1172" s="764">
        <f t="shared" si="18"/>
        <v>1929</v>
      </c>
      <c r="D1172" s="165" t="s">
        <v>2149</v>
      </c>
      <c r="E1172" s="165" t="s">
        <v>9550</v>
      </c>
      <c r="F1172" s="163">
        <v>2</v>
      </c>
      <c r="G1172" s="766"/>
      <c r="H1172" s="766">
        <v>24429.99992703833</v>
      </c>
      <c r="I1172" s="766">
        <v>25021.1968717659</v>
      </c>
      <c r="J1172" s="882">
        <v>25643.523692246068</v>
      </c>
      <c r="K1172" s="766">
        <v>26298.604555909409</v>
      </c>
      <c r="L1172" s="18" t="s">
        <v>1854</v>
      </c>
      <c r="M1172" s="418"/>
      <c r="N1172" s="409"/>
      <c r="P1172" s="435"/>
      <c r="T1172" s="419"/>
      <c r="U1172" s="416"/>
      <c r="V1172" s="416"/>
      <c r="W1172" s="416"/>
      <c r="X1172" s="418"/>
    </row>
    <row r="1173" spans="1:24">
      <c r="A1173" s="764">
        <v>1930</v>
      </c>
      <c r="B1173" s="765" t="s">
        <v>6966</v>
      </c>
      <c r="C1173" s="764">
        <f t="shared" si="18"/>
        <v>1930</v>
      </c>
      <c r="D1173" s="165" t="s">
        <v>2149</v>
      </c>
      <c r="E1173" s="165" t="s">
        <v>9551</v>
      </c>
      <c r="F1173" s="163">
        <v>2</v>
      </c>
      <c r="G1173" s="766"/>
      <c r="H1173" s="766">
        <v>25409.462789927078</v>
      </c>
      <c r="I1173" s="766">
        <v>26028.649553374809</v>
      </c>
      <c r="J1173" s="882">
        <v>26680.42794326265</v>
      </c>
      <c r="K1173" s="766">
        <v>27366.503335392703</v>
      </c>
      <c r="L1173" s="18" t="s">
        <v>1855</v>
      </c>
      <c r="M1173" s="418"/>
      <c r="N1173" s="409"/>
      <c r="P1173" s="435"/>
      <c r="T1173" s="419"/>
      <c r="U1173" s="416"/>
      <c r="V1173" s="416"/>
      <c r="W1173" s="416"/>
      <c r="X1173" s="418"/>
    </row>
    <row r="1174" spans="1:24">
      <c r="A1174" s="764">
        <v>1931</v>
      </c>
      <c r="B1174" s="765" t="s">
        <v>6967</v>
      </c>
      <c r="C1174" s="764">
        <f t="shared" si="18"/>
        <v>1931</v>
      </c>
      <c r="D1174" s="165" t="s">
        <v>2149</v>
      </c>
      <c r="E1174" s="165" t="s">
        <v>9552</v>
      </c>
      <c r="F1174" s="163">
        <v>2</v>
      </c>
      <c r="G1174" s="766"/>
      <c r="H1174" s="766">
        <v>26511.34497594833</v>
      </c>
      <c r="I1174" s="766">
        <v>27162.01351809195</v>
      </c>
      <c r="J1174" s="882">
        <v>27846.924923563427</v>
      </c>
      <c r="K1174" s="766">
        <v>28567.892845993563</v>
      </c>
      <c r="L1174" s="18" t="s">
        <v>1856</v>
      </c>
      <c r="M1174" s="418"/>
      <c r="N1174" s="409"/>
      <c r="P1174" s="435"/>
      <c r="T1174" s="419"/>
      <c r="U1174" s="416"/>
      <c r="V1174" s="416"/>
      <c r="W1174" s="416"/>
      <c r="X1174" s="418"/>
    </row>
    <row r="1175" spans="1:24">
      <c r="A1175" s="764">
        <v>1932</v>
      </c>
      <c r="B1175" s="765" t="s">
        <v>6968</v>
      </c>
      <c r="C1175" s="764">
        <f t="shared" si="18"/>
        <v>1932</v>
      </c>
      <c r="D1175" s="165" t="s">
        <v>2149</v>
      </c>
      <c r="E1175" s="165" t="s">
        <v>9553</v>
      </c>
      <c r="F1175" s="163">
        <v>2</v>
      </c>
      <c r="G1175" s="766"/>
      <c r="H1175" s="766">
        <v>0</v>
      </c>
      <c r="I1175" s="766">
        <v>0</v>
      </c>
      <c r="J1175" s="882">
        <v>40584.806668255602</v>
      </c>
      <c r="K1175" s="766">
        <v>0</v>
      </c>
      <c r="L1175" s="18" t="s">
        <v>5395</v>
      </c>
      <c r="M1175" s="418"/>
      <c r="N1175" s="409"/>
      <c r="P1175" s="435"/>
      <c r="T1175" s="419"/>
      <c r="U1175" s="416"/>
      <c r="V1175" s="416"/>
      <c r="W1175" s="416"/>
      <c r="X1175" s="418"/>
    </row>
    <row r="1176" spans="1:24">
      <c r="A1176" s="764">
        <v>1933</v>
      </c>
      <c r="B1176" s="765" t="s">
        <v>6969</v>
      </c>
      <c r="C1176" s="764">
        <f t="shared" si="18"/>
        <v>1933</v>
      </c>
      <c r="D1176" s="165" t="s">
        <v>2149</v>
      </c>
      <c r="E1176" s="165" t="s">
        <v>9554</v>
      </c>
      <c r="F1176" s="163">
        <v>2</v>
      </c>
      <c r="G1176" s="766"/>
      <c r="H1176" s="766">
        <v>0</v>
      </c>
      <c r="I1176" s="766">
        <v>0</v>
      </c>
      <c r="J1176" s="882">
        <v>42181.443473070576</v>
      </c>
      <c r="K1176" s="766">
        <v>43097.338556626317</v>
      </c>
      <c r="L1176" s="18" t="s">
        <v>5396</v>
      </c>
      <c r="M1176" s="418"/>
      <c r="N1176" s="409"/>
      <c r="P1176" s="435"/>
      <c r="T1176" s="419"/>
      <c r="U1176" s="416"/>
      <c r="V1176" s="416"/>
      <c r="W1176" s="416"/>
      <c r="X1176" s="418"/>
    </row>
    <row r="1177" spans="1:24">
      <c r="A1177" s="764">
        <v>1934</v>
      </c>
      <c r="B1177" s="765" t="s">
        <v>6970</v>
      </c>
      <c r="C1177" s="764">
        <f t="shared" si="18"/>
        <v>1934</v>
      </c>
      <c r="D1177" s="165" t="s">
        <v>2149</v>
      </c>
      <c r="E1177" s="165" t="s">
        <v>9555</v>
      </c>
      <c r="F1177" s="163">
        <v>2</v>
      </c>
      <c r="G1177" s="766"/>
      <c r="H1177" s="766">
        <v>0</v>
      </c>
      <c r="I1177" s="766">
        <v>0</v>
      </c>
      <c r="J1177" s="882">
        <v>28388.558126789379</v>
      </c>
      <c r="K1177" s="766">
        <v>28992.369438561047</v>
      </c>
      <c r="L1177" s="18" t="s">
        <v>4520</v>
      </c>
      <c r="M1177" s="418"/>
      <c r="N1177" s="409"/>
      <c r="P1177" s="435"/>
      <c r="T1177" s="419"/>
      <c r="U1177" s="416"/>
      <c r="V1177" s="416"/>
      <c r="W1177" s="416"/>
      <c r="X1177" s="418"/>
    </row>
    <row r="1178" spans="1:24">
      <c r="A1178" s="764">
        <v>1935</v>
      </c>
      <c r="B1178" s="765" t="s">
        <v>6971</v>
      </c>
      <c r="C1178" s="764">
        <f t="shared" si="18"/>
        <v>1935</v>
      </c>
      <c r="D1178" s="165" t="s">
        <v>2149</v>
      </c>
      <c r="E1178" s="165" t="s">
        <v>9556</v>
      </c>
      <c r="F1178" s="163">
        <v>2</v>
      </c>
      <c r="G1178" s="766"/>
      <c r="H1178" s="766">
        <v>18218.390336000564</v>
      </c>
      <c r="I1178" s="766">
        <v>18632.092850023986</v>
      </c>
      <c r="J1178" s="882">
        <v>19067.586277074221</v>
      </c>
      <c r="K1178" s="766">
        <v>19525.980464895496</v>
      </c>
      <c r="L1178" s="18" t="s">
        <v>1857</v>
      </c>
      <c r="M1178" s="418"/>
      <c r="N1178" s="409"/>
      <c r="P1178" s="435"/>
      <c r="T1178" s="419"/>
      <c r="U1178" s="416"/>
      <c r="V1178" s="416"/>
      <c r="W1178" s="416"/>
      <c r="X1178" s="418"/>
    </row>
    <row r="1179" spans="1:24">
      <c r="A1179" s="764">
        <v>1936</v>
      </c>
      <c r="B1179" s="765" t="s">
        <v>6972</v>
      </c>
      <c r="C1179" s="764">
        <f t="shared" si="18"/>
        <v>1936</v>
      </c>
      <c r="D1179" s="165" t="s">
        <v>2149</v>
      </c>
      <c r="E1179" s="165" t="s">
        <v>9557</v>
      </c>
      <c r="F1179" s="163">
        <v>2</v>
      </c>
      <c r="G1179" s="766"/>
      <c r="H1179" s="766">
        <v>17941.099064586135</v>
      </c>
      <c r="I1179" s="766">
        <v>18346.897297114116</v>
      </c>
      <c r="J1179" s="882">
        <v>18774.053331354091</v>
      </c>
      <c r="K1179" s="766">
        <v>19223.677015050293</v>
      </c>
      <c r="L1179" s="18" t="s">
        <v>1858</v>
      </c>
      <c r="M1179" s="418"/>
      <c r="N1179" s="409"/>
      <c r="P1179" s="435"/>
      <c r="T1179" s="419"/>
      <c r="U1179" s="416"/>
      <c r="V1179" s="416"/>
      <c r="W1179" s="416"/>
      <c r="X1179" s="418"/>
    </row>
    <row r="1180" spans="1:24">
      <c r="A1180" s="764">
        <v>1937</v>
      </c>
      <c r="B1180" s="765" t="s">
        <v>6973</v>
      </c>
      <c r="C1180" s="764">
        <f t="shared" si="18"/>
        <v>1937</v>
      </c>
      <c r="D1180" s="165" t="s">
        <v>2149</v>
      </c>
      <c r="E1180" s="165" t="s">
        <v>9558</v>
      </c>
      <c r="F1180" s="163">
        <v>2</v>
      </c>
      <c r="G1180" s="766"/>
      <c r="H1180" s="766">
        <v>17996.307469448711</v>
      </c>
      <c r="I1180" s="766">
        <v>18422.678489430586</v>
      </c>
      <c r="J1180" s="882">
        <v>18871.490089411494</v>
      </c>
      <c r="K1180" s="766">
        <v>19343.933325507205</v>
      </c>
      <c r="L1180" s="18" t="s">
        <v>1859</v>
      </c>
      <c r="M1180" s="418"/>
      <c r="N1180" s="409"/>
      <c r="P1180" s="435"/>
      <c r="T1180" s="419"/>
      <c r="U1180" s="416"/>
      <c r="V1180" s="416"/>
      <c r="W1180" s="416"/>
      <c r="X1180" s="418"/>
    </row>
    <row r="1181" spans="1:24">
      <c r="A1181" s="764">
        <v>1938</v>
      </c>
      <c r="B1181" s="765" t="s">
        <v>6974</v>
      </c>
      <c r="C1181" s="764">
        <f t="shared" si="18"/>
        <v>1938</v>
      </c>
      <c r="D1181" s="165" t="s">
        <v>2149</v>
      </c>
      <c r="E1181" s="165" t="s">
        <v>9559</v>
      </c>
      <c r="F1181" s="163">
        <v>2</v>
      </c>
      <c r="G1181" s="766"/>
      <c r="H1181" s="766">
        <v>0</v>
      </c>
      <c r="I1181" s="766">
        <v>22853.58797436559</v>
      </c>
      <c r="J1181" s="882">
        <v>23350.041818976562</v>
      </c>
      <c r="K1181" s="766">
        <v>23844.330107013444</v>
      </c>
      <c r="L1181" s="18" t="s">
        <v>3870</v>
      </c>
      <c r="M1181" s="418"/>
      <c r="N1181" s="409"/>
      <c r="P1181" s="435"/>
      <c r="T1181" s="419"/>
      <c r="U1181" s="416"/>
      <c r="V1181" s="416"/>
      <c r="W1181" s="416"/>
      <c r="X1181" s="418"/>
    </row>
    <row r="1182" spans="1:24">
      <c r="A1182" s="764">
        <v>1939</v>
      </c>
      <c r="B1182" s="765" t="s">
        <v>6975</v>
      </c>
      <c r="C1182" s="764">
        <f t="shared" si="18"/>
        <v>1939</v>
      </c>
      <c r="D1182" s="165" t="s">
        <v>2149</v>
      </c>
      <c r="E1182" s="165" t="s">
        <v>9560</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6976</v>
      </c>
      <c r="C1183" s="764">
        <f t="shared" si="18"/>
        <v>1940</v>
      </c>
      <c r="D1183" s="165" t="s">
        <v>2149</v>
      </c>
      <c r="E1183" s="165" t="s">
        <v>9561</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6977</v>
      </c>
      <c r="C1184" s="764">
        <f t="shared" si="18"/>
        <v>1941</v>
      </c>
      <c r="D1184" s="165" t="s">
        <v>2149</v>
      </c>
      <c r="E1184" s="165" t="s">
        <v>9562</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6978</v>
      </c>
      <c r="C1185" s="764">
        <f t="shared" si="18"/>
        <v>1942</v>
      </c>
      <c r="D1185" s="165" t="s">
        <v>2149</v>
      </c>
      <c r="E1185" s="165" t="s">
        <v>9563</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6979</v>
      </c>
      <c r="C1186" s="764">
        <f t="shared" si="18"/>
        <v>1943</v>
      </c>
      <c r="D1186" s="165" t="s">
        <v>2149</v>
      </c>
      <c r="E1186" s="165" t="s">
        <v>9564</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6980</v>
      </c>
      <c r="C1187" s="764">
        <f t="shared" si="18"/>
        <v>1944</v>
      </c>
      <c r="D1187" s="165" t="s">
        <v>2149</v>
      </c>
      <c r="E1187" s="165" t="s">
        <v>9565</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6981</v>
      </c>
      <c r="C1188" s="764">
        <f t="shared" si="18"/>
        <v>1945</v>
      </c>
      <c r="D1188" s="165" t="s">
        <v>2149</v>
      </c>
      <c r="E1188" s="165" t="s">
        <v>9566</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c r="A1189" s="764">
        <v>1946</v>
      </c>
      <c r="B1189" s="765" t="s">
        <v>6982</v>
      </c>
      <c r="C1189" s="764">
        <f t="shared" si="18"/>
        <v>1946</v>
      </c>
      <c r="D1189" s="165" t="s">
        <v>2149</v>
      </c>
      <c r="E1189" s="165" t="s">
        <v>9567</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6983</v>
      </c>
      <c r="C1190" s="764">
        <f t="shared" si="18"/>
        <v>1947</v>
      </c>
      <c r="D1190" s="165" t="s">
        <v>2149</v>
      </c>
      <c r="E1190" s="165" t="s">
        <v>9568</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6984</v>
      </c>
      <c r="C1191" s="764">
        <f t="shared" si="18"/>
        <v>1948</v>
      </c>
      <c r="D1191" s="165" t="s">
        <v>2149</v>
      </c>
      <c r="E1191" s="165" t="s">
        <v>9569</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6985</v>
      </c>
      <c r="C1192" s="764">
        <f t="shared" si="18"/>
        <v>1949</v>
      </c>
      <c r="D1192" s="165" t="s">
        <v>2149</v>
      </c>
      <c r="E1192" s="165" t="s">
        <v>9570</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6986</v>
      </c>
      <c r="C1193" s="764">
        <f t="shared" si="18"/>
        <v>1950</v>
      </c>
      <c r="D1193" s="165" t="s">
        <v>2149</v>
      </c>
      <c r="E1193" s="165" t="s">
        <v>9571</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c r="A1194" s="764">
        <v>1951</v>
      </c>
      <c r="B1194" s="765" t="s">
        <v>6987</v>
      </c>
      <c r="C1194" s="764">
        <f t="shared" si="18"/>
        <v>1951</v>
      </c>
      <c r="D1194" s="165" t="s">
        <v>2149</v>
      </c>
      <c r="E1194" s="165" t="s">
        <v>9572</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6988</v>
      </c>
      <c r="C1195" s="764">
        <f t="shared" si="18"/>
        <v>1952</v>
      </c>
      <c r="D1195" s="165" t="s">
        <v>2149</v>
      </c>
      <c r="E1195" s="165" t="s">
        <v>9573</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c r="A1196" s="764">
        <v>1953</v>
      </c>
      <c r="B1196" s="765" t="s">
        <v>6989</v>
      </c>
      <c r="C1196" s="764">
        <f t="shared" si="18"/>
        <v>1953</v>
      </c>
      <c r="D1196" s="165" t="s">
        <v>2149</v>
      </c>
      <c r="E1196" s="165" t="s">
        <v>9574</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c r="A1197" s="764">
        <v>1954</v>
      </c>
      <c r="B1197" s="765" t="s">
        <v>6990</v>
      </c>
      <c r="C1197" s="764">
        <f t="shared" si="18"/>
        <v>1954</v>
      </c>
      <c r="D1197" s="165" t="s">
        <v>2149</v>
      </c>
      <c r="E1197" s="165" t="s">
        <v>9575</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6991</v>
      </c>
      <c r="C1198" s="764">
        <f t="shared" si="18"/>
        <v>1955</v>
      </c>
      <c r="D1198" s="165" t="s">
        <v>2149</v>
      </c>
      <c r="E1198" s="165" t="s">
        <v>9576</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6992</v>
      </c>
      <c r="C1199" s="764">
        <f t="shared" si="18"/>
        <v>1956</v>
      </c>
      <c r="D1199" s="165" t="s">
        <v>2149</v>
      </c>
      <c r="E1199" s="165" t="s">
        <v>9577</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c r="A1200" s="764">
        <v>1957</v>
      </c>
      <c r="B1200" s="765" t="s">
        <v>6993</v>
      </c>
      <c r="C1200" s="764">
        <f t="shared" si="18"/>
        <v>1957</v>
      </c>
      <c r="D1200" s="165" t="s">
        <v>2149</v>
      </c>
      <c r="E1200" s="165" t="s">
        <v>9578</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c r="A1201" s="764">
        <v>1958</v>
      </c>
      <c r="B1201" s="765" t="s">
        <v>6994</v>
      </c>
      <c r="C1201" s="764">
        <f t="shared" si="18"/>
        <v>1958</v>
      </c>
      <c r="D1201" s="165" t="s">
        <v>2149</v>
      </c>
      <c r="E1201" s="165" t="s">
        <v>9579</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6995</v>
      </c>
      <c r="C1202" s="764">
        <f t="shared" si="18"/>
        <v>1959</v>
      </c>
      <c r="D1202" s="165" t="s">
        <v>2149</v>
      </c>
      <c r="E1202" s="165" t="s">
        <v>9580</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c r="A1203" s="764">
        <v>1960</v>
      </c>
      <c r="B1203" s="765" t="s">
        <v>6996</v>
      </c>
      <c r="C1203" s="764">
        <f t="shared" si="18"/>
        <v>1960</v>
      </c>
      <c r="D1203" s="165" t="s">
        <v>2149</v>
      </c>
      <c r="E1203" s="165" t="s">
        <v>9581</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6997</v>
      </c>
      <c r="C1204" s="764">
        <f t="shared" si="18"/>
        <v>1961</v>
      </c>
      <c r="D1204" s="165" t="s">
        <v>2149</v>
      </c>
      <c r="E1204" s="165" t="s">
        <v>9582</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6998</v>
      </c>
      <c r="C1205" s="764">
        <f t="shared" si="18"/>
        <v>1962</v>
      </c>
      <c r="D1205" s="165" t="s">
        <v>2149</v>
      </c>
      <c r="E1205" s="165" t="s">
        <v>9583</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6999</v>
      </c>
      <c r="C1206" s="764">
        <f t="shared" si="18"/>
        <v>1963</v>
      </c>
      <c r="D1206" s="165" t="s">
        <v>2149</v>
      </c>
      <c r="E1206" s="165" t="s">
        <v>9584</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7000</v>
      </c>
      <c r="C1207" s="764">
        <f t="shared" si="18"/>
        <v>1964</v>
      </c>
      <c r="D1207" s="165" t="s">
        <v>2149</v>
      </c>
      <c r="E1207" s="165" t="s">
        <v>9585</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7001</v>
      </c>
      <c r="C1208" s="764">
        <f t="shared" si="18"/>
        <v>1965</v>
      </c>
      <c r="D1208" s="165" t="s">
        <v>2149</v>
      </c>
      <c r="E1208" s="165" t="s">
        <v>9586</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7002</v>
      </c>
      <c r="C1209" s="764">
        <f t="shared" si="18"/>
        <v>1966</v>
      </c>
      <c r="D1209" s="165" t="s">
        <v>2149</v>
      </c>
      <c r="E1209" s="165" t="s">
        <v>9587</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7003</v>
      </c>
      <c r="C1210" s="764">
        <f t="shared" si="18"/>
        <v>1967</v>
      </c>
      <c r="D1210" s="165" t="s">
        <v>2149</v>
      </c>
      <c r="E1210" s="165" t="s">
        <v>9588</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7004</v>
      </c>
      <c r="C1211" s="764">
        <f t="shared" si="18"/>
        <v>1968</v>
      </c>
      <c r="D1211" s="165" t="s">
        <v>2149</v>
      </c>
      <c r="E1211" s="165" t="s">
        <v>9589</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7005</v>
      </c>
      <c r="C1212" s="764">
        <f t="shared" si="18"/>
        <v>1969</v>
      </c>
      <c r="D1212" s="165" t="s">
        <v>2149</v>
      </c>
      <c r="E1212" s="165" t="s">
        <v>9590</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7006</v>
      </c>
      <c r="C1213" s="764">
        <f t="shared" si="18"/>
        <v>1970</v>
      </c>
      <c r="D1213" s="165" t="s">
        <v>2149</v>
      </c>
      <c r="E1213" s="165" t="s">
        <v>9591</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7007</v>
      </c>
      <c r="C1214" s="764">
        <f t="shared" si="18"/>
        <v>1971</v>
      </c>
      <c r="D1214" s="165" t="s">
        <v>2149</v>
      </c>
      <c r="E1214" s="165" t="s">
        <v>9592</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7008</v>
      </c>
      <c r="C1215" s="764">
        <f t="shared" si="18"/>
        <v>1972</v>
      </c>
      <c r="D1215" s="165" t="s">
        <v>2149</v>
      </c>
      <c r="E1215" s="165" t="s">
        <v>9593</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7009</v>
      </c>
      <c r="C1216" s="764">
        <f t="shared" si="18"/>
        <v>1973</v>
      </c>
      <c r="D1216" s="165" t="s">
        <v>2149</v>
      </c>
      <c r="E1216" s="165" t="s">
        <v>9594</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7010</v>
      </c>
      <c r="C1217" s="764">
        <f t="shared" si="18"/>
        <v>1974</v>
      </c>
      <c r="D1217" s="165" t="s">
        <v>2149</v>
      </c>
      <c r="E1217" s="165" t="s">
        <v>9595</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7011</v>
      </c>
      <c r="C1218" s="764">
        <f t="shared" si="18"/>
        <v>1975</v>
      </c>
      <c r="D1218" s="165" t="s">
        <v>2149</v>
      </c>
      <c r="E1218" s="165" t="s">
        <v>9596</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7012</v>
      </c>
      <c r="C1219" s="764">
        <f t="shared" si="18"/>
        <v>1976</v>
      </c>
      <c r="D1219" s="165" t="s">
        <v>2149</v>
      </c>
      <c r="E1219" s="165" t="s">
        <v>9597</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7013</v>
      </c>
      <c r="C1220" s="764">
        <f t="shared" si="18"/>
        <v>1977</v>
      </c>
      <c r="D1220" s="165" t="s">
        <v>2149</v>
      </c>
      <c r="E1220" s="165" t="s">
        <v>9598</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7014</v>
      </c>
      <c r="C1221" s="764">
        <f t="shared" si="18"/>
        <v>1978</v>
      </c>
      <c r="D1221" s="165" t="s">
        <v>2149</v>
      </c>
      <c r="E1221" s="165" t="s">
        <v>9599</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7015</v>
      </c>
      <c r="C1222" s="764">
        <f t="shared" si="18"/>
        <v>1979</v>
      </c>
      <c r="D1222" s="165" t="s">
        <v>2149</v>
      </c>
      <c r="E1222" s="165" t="s">
        <v>9600</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7016</v>
      </c>
      <c r="C1223" s="764">
        <f t="shared" si="18"/>
        <v>1980</v>
      </c>
      <c r="D1223" s="165" t="s">
        <v>2149</v>
      </c>
      <c r="E1223" s="165" t="s">
        <v>9601</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7017</v>
      </c>
      <c r="C1224" s="764">
        <f t="shared" si="18"/>
        <v>1981</v>
      </c>
      <c r="D1224" s="165" t="s">
        <v>2149</v>
      </c>
      <c r="E1224" s="165" t="s">
        <v>9602</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7018</v>
      </c>
      <c r="C1225" s="764">
        <f t="shared" ref="C1225:C1288" si="19">A1225</f>
        <v>1982</v>
      </c>
      <c r="D1225" s="165" t="s">
        <v>2149</v>
      </c>
      <c r="E1225" s="165" t="s">
        <v>9603</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7019</v>
      </c>
      <c r="C1226" s="764">
        <f t="shared" si="19"/>
        <v>1983</v>
      </c>
      <c r="D1226" s="165" t="s">
        <v>2149</v>
      </c>
      <c r="E1226" s="165" t="s">
        <v>9604</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7020</v>
      </c>
      <c r="C1227" s="764">
        <f t="shared" si="19"/>
        <v>1984</v>
      </c>
      <c r="D1227" s="165" t="s">
        <v>2149</v>
      </c>
      <c r="E1227" s="165" t="s">
        <v>9605</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7022</v>
      </c>
      <c r="C1228" s="764">
        <f t="shared" si="19"/>
        <v>1985</v>
      </c>
      <c r="D1228" s="165" t="s">
        <v>2149</v>
      </c>
      <c r="E1228" s="165" t="s">
        <v>9607</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c r="A1229" s="764">
        <v>1986</v>
      </c>
      <c r="B1229" s="765" t="s">
        <v>7021</v>
      </c>
      <c r="C1229" s="764">
        <f t="shared" si="19"/>
        <v>1986</v>
      </c>
      <c r="D1229" s="165" t="s">
        <v>2149</v>
      </c>
      <c r="E1229" s="165" t="s">
        <v>9606</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7023</v>
      </c>
      <c r="C1230" s="764">
        <f t="shared" si="19"/>
        <v>1987</v>
      </c>
      <c r="D1230" s="165" t="s">
        <v>2149</v>
      </c>
      <c r="E1230" s="165" t="s">
        <v>9608</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7024</v>
      </c>
      <c r="C1231" s="764">
        <f t="shared" si="19"/>
        <v>1988</v>
      </c>
      <c r="D1231" s="165" t="s">
        <v>2149</v>
      </c>
      <c r="E1231" s="165" t="s">
        <v>9609</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7025</v>
      </c>
      <c r="C1232" s="764">
        <f t="shared" si="19"/>
        <v>1989</v>
      </c>
      <c r="D1232" s="165" t="s">
        <v>2149</v>
      </c>
      <c r="E1232" s="165" t="s">
        <v>9610</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7026</v>
      </c>
      <c r="C1233" s="764">
        <f t="shared" si="19"/>
        <v>1990</v>
      </c>
      <c r="D1233" s="165" t="s">
        <v>2149</v>
      </c>
      <c r="E1233" s="165" t="s">
        <v>9611</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7027</v>
      </c>
      <c r="C1234" s="764">
        <f t="shared" si="19"/>
        <v>1991</v>
      </c>
      <c r="D1234" s="165" t="s">
        <v>2149</v>
      </c>
      <c r="E1234" s="165" t="s">
        <v>9612</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7028</v>
      </c>
      <c r="C1235" s="764">
        <f t="shared" si="19"/>
        <v>1992</v>
      </c>
      <c r="D1235" s="165" t="s">
        <v>2149</v>
      </c>
      <c r="E1235" s="165" t="s">
        <v>9613</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7029</v>
      </c>
      <c r="C1236" s="764">
        <f t="shared" si="19"/>
        <v>1993</v>
      </c>
      <c r="D1236" s="165" t="s">
        <v>2149</v>
      </c>
      <c r="E1236" s="165" t="s">
        <v>9614</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7030</v>
      </c>
      <c r="C1237" s="764">
        <f t="shared" si="19"/>
        <v>1994</v>
      </c>
      <c r="D1237" s="165" t="s">
        <v>2149</v>
      </c>
      <c r="E1237" s="165" t="s">
        <v>9615</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7031</v>
      </c>
      <c r="C1238" s="764">
        <f t="shared" si="19"/>
        <v>1995</v>
      </c>
      <c r="D1238" s="165" t="s">
        <v>2149</v>
      </c>
      <c r="E1238" s="165" t="s">
        <v>9616</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7032</v>
      </c>
      <c r="C1239" s="764">
        <f t="shared" si="19"/>
        <v>1996</v>
      </c>
      <c r="D1239" s="165" t="s">
        <v>2149</v>
      </c>
      <c r="E1239" s="165" t="s">
        <v>9617</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7033</v>
      </c>
      <c r="C1240" s="764">
        <f t="shared" si="19"/>
        <v>1997</v>
      </c>
      <c r="D1240" s="165" t="s">
        <v>2149</v>
      </c>
      <c r="E1240" s="165" t="s">
        <v>9618</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7034</v>
      </c>
      <c r="C1241" s="764">
        <f t="shared" si="19"/>
        <v>1998</v>
      </c>
      <c r="D1241" s="165" t="s">
        <v>2149</v>
      </c>
      <c r="E1241" s="165" t="s">
        <v>9619</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7035</v>
      </c>
      <c r="C1242" s="764">
        <f t="shared" si="19"/>
        <v>1999</v>
      </c>
      <c r="D1242" s="165" t="s">
        <v>2149</v>
      </c>
      <c r="E1242" s="165" t="s">
        <v>9620</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7036</v>
      </c>
      <c r="C1243" s="764">
        <f t="shared" si="19"/>
        <v>2000</v>
      </c>
      <c r="D1243" s="165" t="s">
        <v>2149</v>
      </c>
      <c r="E1243" s="165" t="s">
        <v>9621</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7037</v>
      </c>
      <c r="C1244" s="764">
        <f t="shared" si="19"/>
        <v>2001</v>
      </c>
      <c r="D1244" s="165" t="s">
        <v>2149</v>
      </c>
      <c r="E1244" s="165" t="s">
        <v>9622</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c r="A1245" s="764">
        <v>2002</v>
      </c>
      <c r="B1245" s="765" t="s">
        <v>7038</v>
      </c>
      <c r="C1245" s="764">
        <f t="shared" si="19"/>
        <v>2002</v>
      </c>
      <c r="D1245" s="165" t="s">
        <v>2149</v>
      </c>
      <c r="E1245" s="165" t="s">
        <v>9623</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7039</v>
      </c>
      <c r="C1246" s="764">
        <f t="shared" si="19"/>
        <v>2003</v>
      </c>
      <c r="D1246" s="165" t="s">
        <v>2149</v>
      </c>
      <c r="E1246" s="165" t="s">
        <v>9624</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7040</v>
      </c>
      <c r="C1247" s="764">
        <f t="shared" si="19"/>
        <v>2004</v>
      </c>
      <c r="D1247" s="165" t="s">
        <v>2149</v>
      </c>
      <c r="E1247" s="165" t="s">
        <v>9625</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7041</v>
      </c>
      <c r="C1248" s="764">
        <f t="shared" si="19"/>
        <v>2005</v>
      </c>
      <c r="D1248" s="165" t="s">
        <v>2149</v>
      </c>
      <c r="E1248" s="165" t="s">
        <v>9626</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7042</v>
      </c>
      <c r="C1249" s="764">
        <f t="shared" si="19"/>
        <v>2006</v>
      </c>
      <c r="D1249" s="165" t="s">
        <v>2149</v>
      </c>
      <c r="E1249" s="165" t="s">
        <v>9627</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c r="A1250" s="764">
        <v>2007</v>
      </c>
      <c r="B1250" s="765" t="s">
        <v>7043</v>
      </c>
      <c r="C1250" s="764">
        <f t="shared" si="19"/>
        <v>2007</v>
      </c>
      <c r="D1250" s="165" t="s">
        <v>2149</v>
      </c>
      <c r="E1250" s="165" t="s">
        <v>9628</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7044</v>
      </c>
      <c r="C1251" s="764">
        <f t="shared" si="19"/>
        <v>2008</v>
      </c>
      <c r="D1251" s="165" t="s">
        <v>2149</v>
      </c>
      <c r="E1251" s="165" t="s">
        <v>9629</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7045</v>
      </c>
      <c r="C1252" s="764">
        <f t="shared" si="19"/>
        <v>2009</v>
      </c>
      <c r="D1252" s="165" t="s">
        <v>2149</v>
      </c>
      <c r="E1252" s="165" t="s">
        <v>9630</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7046</v>
      </c>
      <c r="C1253" s="764">
        <f t="shared" si="19"/>
        <v>2010</v>
      </c>
      <c r="D1253" s="165" t="s">
        <v>2149</v>
      </c>
      <c r="E1253" s="165" t="s">
        <v>9631</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c r="A1254" s="764">
        <v>2011</v>
      </c>
      <c r="B1254" s="765" t="s">
        <v>7047</v>
      </c>
      <c r="C1254" s="764">
        <f t="shared" si="19"/>
        <v>2011</v>
      </c>
      <c r="D1254" s="165" t="s">
        <v>2149</v>
      </c>
      <c r="E1254" s="165" t="s">
        <v>9632</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7048</v>
      </c>
      <c r="C1255" s="764">
        <f t="shared" si="19"/>
        <v>2012</v>
      </c>
      <c r="D1255" s="165" t="s">
        <v>2149</v>
      </c>
      <c r="E1255" s="165" t="s">
        <v>9633</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7049</v>
      </c>
      <c r="C1256" s="764">
        <f t="shared" si="19"/>
        <v>2013</v>
      </c>
      <c r="D1256" s="165" t="s">
        <v>2149</v>
      </c>
      <c r="E1256" s="165" t="s">
        <v>9634</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7050</v>
      </c>
      <c r="C1257" s="764">
        <f t="shared" si="19"/>
        <v>2014</v>
      </c>
      <c r="D1257" s="165" t="s">
        <v>2149</v>
      </c>
      <c r="E1257" s="165" t="s">
        <v>9635</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7051</v>
      </c>
      <c r="C1258" s="764">
        <f t="shared" si="19"/>
        <v>2015</v>
      </c>
      <c r="D1258" s="165" t="s">
        <v>2149</v>
      </c>
      <c r="E1258" s="165" t="s">
        <v>9636</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7052</v>
      </c>
      <c r="C1259" s="764">
        <f t="shared" si="19"/>
        <v>2016</v>
      </c>
      <c r="D1259" s="165" t="s">
        <v>2149</v>
      </c>
      <c r="E1259" s="165" t="s">
        <v>9637</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c r="A1260" s="764">
        <v>2017</v>
      </c>
      <c r="B1260" s="765" t="s">
        <v>7053</v>
      </c>
      <c r="C1260" s="764">
        <f t="shared" si="19"/>
        <v>2017</v>
      </c>
      <c r="D1260" s="165" t="s">
        <v>2149</v>
      </c>
      <c r="E1260" s="165" t="s">
        <v>9638</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7054</v>
      </c>
      <c r="C1261" s="764">
        <f t="shared" si="19"/>
        <v>2018</v>
      </c>
      <c r="D1261" s="165" t="s">
        <v>2149</v>
      </c>
      <c r="E1261" s="165" t="s">
        <v>9639</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7055</v>
      </c>
      <c r="C1262" s="764">
        <f t="shared" si="19"/>
        <v>2019</v>
      </c>
      <c r="D1262" s="165" t="s">
        <v>2149</v>
      </c>
      <c r="E1262" s="165" t="s">
        <v>9640</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7056</v>
      </c>
      <c r="C1263" s="764">
        <f t="shared" si="19"/>
        <v>2020</v>
      </c>
      <c r="D1263" s="165" t="s">
        <v>2149</v>
      </c>
      <c r="E1263" s="165" t="s">
        <v>9641</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7057</v>
      </c>
      <c r="C1264" s="764">
        <f t="shared" si="19"/>
        <v>2021</v>
      </c>
      <c r="D1264" s="165" t="s">
        <v>2149</v>
      </c>
      <c r="E1264" s="165" t="s">
        <v>9642</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7058</v>
      </c>
      <c r="C1265" s="764">
        <f t="shared" si="19"/>
        <v>2022</v>
      </c>
      <c r="D1265" s="165" t="s">
        <v>2149</v>
      </c>
      <c r="E1265" s="165" t="s">
        <v>9643</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7059</v>
      </c>
      <c r="C1266" s="764">
        <f t="shared" si="19"/>
        <v>2023</v>
      </c>
      <c r="D1266" s="165" t="s">
        <v>2149</v>
      </c>
      <c r="E1266" s="165" t="s">
        <v>9644</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7060</v>
      </c>
      <c r="C1267" s="764">
        <f t="shared" si="19"/>
        <v>2024</v>
      </c>
      <c r="D1267" s="165" t="s">
        <v>2149</v>
      </c>
      <c r="E1267" s="165" t="s">
        <v>9645</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7061</v>
      </c>
      <c r="C1268" s="764">
        <f t="shared" si="19"/>
        <v>2025</v>
      </c>
      <c r="D1268" s="165" t="s">
        <v>2149</v>
      </c>
      <c r="E1268" s="165" t="s">
        <v>9646</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7062</v>
      </c>
      <c r="C1269" s="764">
        <f t="shared" si="19"/>
        <v>2026</v>
      </c>
      <c r="D1269" s="165" t="s">
        <v>2149</v>
      </c>
      <c r="E1269" s="165" t="s">
        <v>9647</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7063</v>
      </c>
      <c r="C1270" s="764">
        <f t="shared" si="19"/>
        <v>2027</v>
      </c>
      <c r="D1270" s="165" t="s">
        <v>2149</v>
      </c>
      <c r="E1270" s="165" t="s">
        <v>9648</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7064</v>
      </c>
      <c r="C1271" s="764">
        <f t="shared" si="19"/>
        <v>2028</v>
      </c>
      <c r="D1271" s="165" t="s">
        <v>2150</v>
      </c>
      <c r="E1271" s="165" t="s">
        <v>9649</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7065</v>
      </c>
      <c r="C1272" s="764">
        <f t="shared" si="19"/>
        <v>2029</v>
      </c>
      <c r="D1272" s="165" t="s">
        <v>2150</v>
      </c>
      <c r="E1272" s="165" t="s">
        <v>9095</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c r="A1273" s="764">
        <v>2030</v>
      </c>
      <c r="B1273" s="765" t="s">
        <v>7066</v>
      </c>
      <c r="C1273" s="764">
        <f t="shared" si="19"/>
        <v>2030</v>
      </c>
      <c r="D1273" s="165" t="s">
        <v>2150</v>
      </c>
      <c r="E1273" s="165" t="s">
        <v>9650</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c r="A1274" s="764">
        <v>2031</v>
      </c>
      <c r="B1274" s="765" t="s">
        <v>7067</v>
      </c>
      <c r="C1274" s="764">
        <f t="shared" si="19"/>
        <v>2031</v>
      </c>
      <c r="D1274" s="165" t="s">
        <v>2150</v>
      </c>
      <c r="E1274" s="165" t="s">
        <v>9096</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c r="A1275" s="764">
        <v>2032</v>
      </c>
      <c r="B1275" s="765" t="s">
        <v>7068</v>
      </c>
      <c r="C1275" s="764">
        <f t="shared" si="19"/>
        <v>2032</v>
      </c>
      <c r="D1275" s="165" t="s">
        <v>2150</v>
      </c>
      <c r="E1275" s="165" t="s">
        <v>9097</v>
      </c>
      <c r="F1275" s="163">
        <v>1</v>
      </c>
      <c r="G1275" s="766"/>
      <c r="H1275" s="766">
        <v>10828.389334519552</v>
      </c>
      <c r="I1275" s="766">
        <v>11121.079696476159</v>
      </c>
      <c r="J1275" s="882">
        <v>11429.176953874648</v>
      </c>
      <c r="K1275" s="766">
        <v>11753.494135498238</v>
      </c>
      <c r="L1275" s="18" t="s">
        <v>1909</v>
      </c>
      <c r="M1275" s="418"/>
      <c r="N1275" s="409"/>
      <c r="P1275" s="432"/>
      <c r="T1275" s="419"/>
      <c r="U1275" s="416"/>
      <c r="V1275" s="416"/>
      <c r="W1275" s="416"/>
      <c r="X1275" s="418"/>
    </row>
    <row r="1276" spans="1:24">
      <c r="A1276" s="764">
        <v>2033</v>
      </c>
      <c r="B1276" s="765" t="s">
        <v>7069</v>
      </c>
      <c r="C1276" s="764">
        <f t="shared" si="19"/>
        <v>2033</v>
      </c>
      <c r="D1276" s="165" t="s">
        <v>2150</v>
      </c>
      <c r="E1276" s="165" t="s">
        <v>9098</v>
      </c>
      <c r="F1276" s="163">
        <v>2</v>
      </c>
      <c r="G1276" s="766"/>
      <c r="H1276" s="766">
        <v>10051.373297687702</v>
      </c>
      <c r="I1276" s="766">
        <v>10349.770320868629</v>
      </c>
      <c r="J1276" s="882">
        <v>10663.83403921738</v>
      </c>
      <c r="K1276" s="766">
        <v>10994.4402307247</v>
      </c>
      <c r="L1276" s="18" t="s">
        <v>1910</v>
      </c>
      <c r="M1276" s="418"/>
      <c r="N1276" s="409"/>
      <c r="P1276" s="432"/>
      <c r="T1276" s="419"/>
      <c r="U1276" s="416"/>
      <c r="V1276" s="416"/>
      <c r="W1276" s="416"/>
      <c r="X1276" s="418"/>
    </row>
    <row r="1277" spans="1:24">
      <c r="A1277" s="764">
        <v>2034</v>
      </c>
      <c r="B1277" s="765" t="s">
        <v>7070</v>
      </c>
      <c r="C1277" s="764">
        <f t="shared" si="19"/>
        <v>2034</v>
      </c>
      <c r="D1277" s="165" t="s">
        <v>2150</v>
      </c>
      <c r="E1277" s="165" t="s">
        <v>9651</v>
      </c>
      <c r="F1277" s="163">
        <v>2</v>
      </c>
      <c r="G1277" s="766"/>
      <c r="H1277" s="766">
        <v>13202.882999815509</v>
      </c>
      <c r="I1277" s="766">
        <v>13603.849449363313</v>
      </c>
      <c r="J1277" s="882">
        <v>14025.901302374048</v>
      </c>
      <c r="K1277" s="766">
        <v>14470.18450468809</v>
      </c>
      <c r="L1277" s="18" t="s">
        <v>1911</v>
      </c>
      <c r="M1277" s="418"/>
      <c r="N1277" s="409"/>
      <c r="P1277" s="432"/>
      <c r="T1277" s="419"/>
      <c r="U1277" s="416"/>
      <c r="V1277" s="416"/>
      <c r="W1277" s="416"/>
      <c r="X1277" s="418"/>
    </row>
    <row r="1278" spans="1:24">
      <c r="A1278" s="764">
        <v>2035</v>
      </c>
      <c r="B1278" s="765" t="s">
        <v>7071</v>
      </c>
      <c r="C1278" s="764">
        <f t="shared" si="19"/>
        <v>2035</v>
      </c>
      <c r="D1278" s="165" t="s">
        <v>2150</v>
      </c>
      <c r="E1278" s="165" t="s">
        <v>9652</v>
      </c>
      <c r="F1278" s="163">
        <v>2</v>
      </c>
      <c r="G1278" s="766"/>
      <c r="H1278" s="766">
        <v>17607.516991091405</v>
      </c>
      <c r="I1278" s="766">
        <v>18260.020248531386</v>
      </c>
      <c r="J1278" s="882">
        <v>18946.873464941815</v>
      </c>
      <c r="K1278" s="766">
        <v>19669.876850636996</v>
      </c>
      <c r="L1278" s="18" t="s">
        <v>1912</v>
      </c>
      <c r="M1278" s="418"/>
      <c r="N1278" s="409"/>
      <c r="P1278" s="432"/>
      <c r="T1278" s="419"/>
      <c r="U1278" s="416"/>
      <c r="V1278" s="416"/>
      <c r="W1278" s="416"/>
      <c r="X1278" s="418"/>
    </row>
    <row r="1279" spans="1:24">
      <c r="A1279" s="764">
        <v>2036</v>
      </c>
      <c r="B1279" s="765" t="s">
        <v>7072</v>
      </c>
      <c r="C1279" s="764">
        <f t="shared" si="19"/>
        <v>2036</v>
      </c>
      <c r="D1279" s="165" t="s">
        <v>2150</v>
      </c>
      <c r="E1279" s="165" t="s">
        <v>9653</v>
      </c>
      <c r="F1279" s="163">
        <v>2</v>
      </c>
      <c r="G1279" s="766"/>
      <c r="H1279" s="766">
        <v>16173.117233392615</v>
      </c>
      <c r="I1279" s="766">
        <v>16758.769437538846</v>
      </c>
      <c r="J1279" s="882">
        <v>17375.219834359705</v>
      </c>
      <c r="K1279" s="766">
        <v>18024.122671171059</v>
      </c>
      <c r="L1279" s="18" t="s">
        <v>1913</v>
      </c>
      <c r="M1279" s="418"/>
      <c r="N1279" s="409"/>
      <c r="P1279" s="432"/>
      <c r="T1279" s="419"/>
      <c r="U1279" s="416"/>
      <c r="V1279" s="416"/>
      <c r="W1279" s="416"/>
      <c r="X1279" s="418"/>
    </row>
    <row r="1280" spans="1:24">
      <c r="A1280" s="764">
        <v>2037</v>
      </c>
      <c r="B1280" s="765" t="s">
        <v>7073</v>
      </c>
      <c r="C1280" s="764">
        <f t="shared" si="19"/>
        <v>2037</v>
      </c>
      <c r="D1280" s="165" t="s">
        <v>2150</v>
      </c>
      <c r="E1280" s="165" t="s">
        <v>9654</v>
      </c>
      <c r="F1280" s="163">
        <v>2</v>
      </c>
      <c r="G1280" s="766"/>
      <c r="H1280" s="766">
        <v>12853.834640276638</v>
      </c>
      <c r="I1280" s="766">
        <v>13279.462743780103</v>
      </c>
      <c r="J1280" s="882">
        <v>13727.47184038046</v>
      </c>
      <c r="K1280" s="766">
        <v>14199.078288398185</v>
      </c>
      <c r="L1280" s="18" t="s">
        <v>1914</v>
      </c>
      <c r="M1280" s="418"/>
      <c r="N1280" s="409"/>
      <c r="P1280" s="432"/>
      <c r="T1280" s="419"/>
      <c r="U1280" s="416"/>
      <c r="V1280" s="416"/>
      <c r="W1280" s="416"/>
      <c r="X1280" s="418"/>
    </row>
    <row r="1281" spans="1:24">
      <c r="A1281" s="764">
        <v>2038</v>
      </c>
      <c r="B1281" s="765" t="s">
        <v>7075</v>
      </c>
      <c r="C1281" s="764">
        <f t="shared" si="19"/>
        <v>2038</v>
      </c>
      <c r="D1281" s="165" t="s">
        <v>2150</v>
      </c>
      <c r="E1281" s="165" t="s">
        <v>9656</v>
      </c>
      <c r="F1281" s="163">
        <v>2</v>
      </c>
      <c r="G1281" s="766"/>
      <c r="H1281" s="766">
        <v>15075.904882497522</v>
      </c>
      <c r="I1281" s="766">
        <v>15586.629414101988</v>
      </c>
      <c r="J1281" s="882">
        <v>16124.259791755543</v>
      </c>
      <c r="K1281" s="766">
        <v>16690.158336777124</v>
      </c>
      <c r="L1281" s="18" t="s">
        <v>1916</v>
      </c>
      <c r="M1281" s="418"/>
      <c r="N1281" s="409"/>
      <c r="P1281" s="432"/>
      <c r="T1281" s="419"/>
      <c r="U1281" s="416"/>
      <c r="V1281" s="416"/>
      <c r="W1281" s="416"/>
      <c r="X1281" s="418"/>
    </row>
    <row r="1282" spans="1:24">
      <c r="A1282" s="764">
        <v>2039</v>
      </c>
      <c r="B1282" s="765" t="s">
        <v>7074</v>
      </c>
      <c r="C1282" s="764">
        <f t="shared" si="19"/>
        <v>2039</v>
      </c>
      <c r="D1282" s="165" t="s">
        <v>2150</v>
      </c>
      <c r="E1282" s="165" t="s">
        <v>9655</v>
      </c>
      <c r="F1282" s="163">
        <v>2</v>
      </c>
      <c r="G1282" s="766"/>
      <c r="H1282" s="766">
        <v>15075.904882497522</v>
      </c>
      <c r="I1282" s="766">
        <v>15586.629414101988</v>
      </c>
      <c r="J1282" s="882">
        <v>16124.259791755543</v>
      </c>
      <c r="K1282" s="766">
        <v>16690.158336777124</v>
      </c>
      <c r="L1282" s="18" t="s">
        <v>1915</v>
      </c>
      <c r="M1282" s="418"/>
      <c r="N1282" s="409"/>
      <c r="P1282" s="432"/>
      <c r="T1282" s="419"/>
      <c r="U1282" s="416"/>
      <c r="V1282" s="416"/>
      <c r="W1282" s="416"/>
      <c r="X1282" s="418"/>
    </row>
    <row r="1283" spans="1:24">
      <c r="A1283" s="764">
        <v>2040</v>
      </c>
      <c r="B1283" s="765" t="s">
        <v>7076</v>
      </c>
      <c r="C1283" s="764">
        <f t="shared" si="19"/>
        <v>2040</v>
      </c>
      <c r="D1283" s="165" t="s">
        <v>2151</v>
      </c>
      <c r="E1283" s="165" t="s">
        <v>9657</v>
      </c>
      <c r="F1283" s="163">
        <v>1</v>
      </c>
      <c r="G1283" s="766"/>
      <c r="H1283" s="766">
        <v>27644.515146844584</v>
      </c>
      <c r="I1283" s="766">
        <v>28349.734390353835</v>
      </c>
      <c r="J1283" s="882">
        <v>29092.084227555832</v>
      </c>
      <c r="K1283" s="766">
        <v>29873.503729680811</v>
      </c>
      <c r="L1283" s="18" t="s">
        <v>1917</v>
      </c>
      <c r="M1283" s="418"/>
      <c r="N1283" s="409"/>
      <c r="P1283" s="432"/>
      <c r="T1283" s="419"/>
      <c r="U1283" s="416"/>
      <c r="V1283" s="416"/>
      <c r="W1283" s="416"/>
      <c r="X1283" s="418"/>
    </row>
    <row r="1284" spans="1:24">
      <c r="A1284" s="764">
        <v>2041</v>
      </c>
      <c r="B1284" s="765" t="s">
        <v>7077</v>
      </c>
      <c r="C1284" s="764">
        <f t="shared" si="19"/>
        <v>2041</v>
      </c>
      <c r="D1284" s="165" t="s">
        <v>2151</v>
      </c>
      <c r="E1284" s="165" t="s">
        <v>9658</v>
      </c>
      <c r="F1284" s="163">
        <v>1</v>
      </c>
      <c r="G1284" s="766"/>
      <c r="H1284" s="766">
        <v>30484.115955492718</v>
      </c>
      <c r="I1284" s="766">
        <v>31269.780451392027</v>
      </c>
      <c r="J1284" s="882">
        <v>32096.794331093119</v>
      </c>
      <c r="K1284" s="766">
        <v>32967.332498813725</v>
      </c>
      <c r="L1284" s="18" t="s">
        <v>1918</v>
      </c>
      <c r="M1284" s="418"/>
      <c r="N1284" s="409"/>
      <c r="P1284" s="423"/>
      <c r="T1284" s="419"/>
      <c r="U1284" s="416"/>
      <c r="V1284" s="416"/>
      <c r="W1284" s="416"/>
      <c r="X1284" s="418"/>
    </row>
    <row r="1285" spans="1:24">
      <c r="A1285" s="764">
        <v>2042</v>
      </c>
      <c r="B1285" s="765" t="s">
        <v>7078</v>
      </c>
      <c r="C1285" s="764">
        <f t="shared" si="19"/>
        <v>2042</v>
      </c>
      <c r="D1285" s="165" t="s">
        <v>2151</v>
      </c>
      <c r="E1285" s="165" t="s">
        <v>9659</v>
      </c>
      <c r="F1285" s="163">
        <v>1</v>
      </c>
      <c r="G1285" s="766"/>
      <c r="H1285" s="766">
        <v>30523.069683492722</v>
      </c>
      <c r="I1285" s="766">
        <v>31308.734179392031</v>
      </c>
      <c r="J1285" s="882">
        <v>32135.748059093123</v>
      </c>
      <c r="K1285" s="766">
        <v>33006.286226813725</v>
      </c>
      <c r="L1285" s="18" t="s">
        <v>1919</v>
      </c>
      <c r="M1285" s="418"/>
      <c r="N1285" s="409"/>
      <c r="P1285" s="423"/>
      <c r="T1285" s="419"/>
      <c r="U1285" s="416"/>
      <c r="V1285" s="416"/>
      <c r="W1285" s="416"/>
      <c r="X1285" s="418"/>
    </row>
    <row r="1286" spans="1:24">
      <c r="A1286" s="764">
        <v>2043</v>
      </c>
      <c r="B1286" s="765" t="s">
        <v>7079</v>
      </c>
      <c r="C1286" s="764">
        <f t="shared" si="19"/>
        <v>2043</v>
      </c>
      <c r="D1286" s="165" t="s">
        <v>2151</v>
      </c>
      <c r="E1286" s="165" t="s">
        <v>9660</v>
      </c>
      <c r="F1286" s="163">
        <v>1</v>
      </c>
      <c r="G1286" s="766"/>
      <c r="H1286" s="766">
        <v>32770.259504857706</v>
      </c>
      <c r="I1286" s="766">
        <v>33516.225447867459</v>
      </c>
      <c r="J1286" s="882">
        <v>34301.470685122389</v>
      </c>
      <c r="K1286" s="766">
        <v>35128.039102513838</v>
      </c>
      <c r="L1286" s="18" t="s">
        <v>3032</v>
      </c>
      <c r="M1286" s="418"/>
      <c r="N1286" s="409"/>
      <c r="P1286" s="423"/>
      <c r="T1286" s="419"/>
      <c r="U1286" s="416"/>
      <c r="V1286" s="416"/>
      <c r="W1286" s="416"/>
      <c r="X1286" s="418"/>
    </row>
    <row r="1287" spans="1:24">
      <c r="A1287" s="764">
        <v>2044</v>
      </c>
      <c r="B1287" s="765" t="s">
        <v>7080</v>
      </c>
      <c r="C1287" s="764">
        <f t="shared" si="19"/>
        <v>2044</v>
      </c>
      <c r="D1287" s="165" t="s">
        <v>2151</v>
      </c>
      <c r="E1287" s="165" t="s">
        <v>9661</v>
      </c>
      <c r="F1287" s="163">
        <v>2</v>
      </c>
      <c r="G1287" s="766"/>
      <c r="H1287" s="766">
        <v>21903.056627713719</v>
      </c>
      <c r="I1287" s="766">
        <v>22409.851004965989</v>
      </c>
      <c r="J1287" s="882">
        <v>22943.335866993966</v>
      </c>
      <c r="K1287" s="766">
        <v>23504.891756113633</v>
      </c>
      <c r="L1287" s="18" t="s">
        <v>1920</v>
      </c>
      <c r="M1287" s="418"/>
      <c r="N1287" s="409"/>
      <c r="P1287" s="423"/>
      <c r="T1287" s="419"/>
      <c r="U1287" s="416"/>
      <c r="V1287" s="416"/>
      <c r="W1287" s="416"/>
      <c r="X1287" s="418"/>
    </row>
    <row r="1288" spans="1:24">
      <c r="A1288" s="764">
        <v>2045</v>
      </c>
      <c r="B1288" s="765" t="s">
        <v>7081</v>
      </c>
      <c r="C1288" s="764">
        <f t="shared" si="19"/>
        <v>2045</v>
      </c>
      <c r="D1288" s="165" t="s">
        <v>2151</v>
      </c>
      <c r="E1288" s="165" t="s">
        <v>9662</v>
      </c>
      <c r="F1288" s="163">
        <v>2</v>
      </c>
      <c r="G1288" s="766"/>
      <c r="H1288" s="766">
        <v>23623.901043695874</v>
      </c>
      <c r="I1288" s="766">
        <v>24125.092043312681</v>
      </c>
      <c r="J1288" s="882">
        <v>24652.648694219071</v>
      </c>
      <c r="K1288" s="766">
        <v>25207.978608188219</v>
      </c>
      <c r="L1288" s="18" t="s">
        <v>1921</v>
      </c>
      <c r="M1288" s="418"/>
      <c r="N1288" s="409"/>
      <c r="P1288" s="423"/>
      <c r="T1288" s="419"/>
      <c r="U1288" s="416"/>
      <c r="V1288" s="416"/>
      <c r="W1288" s="416"/>
      <c r="X1288" s="418"/>
    </row>
    <row r="1289" spans="1:24">
      <c r="A1289" s="764">
        <v>2046</v>
      </c>
      <c r="B1289" s="765" t="s">
        <v>7082</v>
      </c>
      <c r="C1289" s="764">
        <f t="shared" ref="C1289:C1352" si="20">A1289</f>
        <v>2046</v>
      </c>
      <c r="D1289" s="165" t="s">
        <v>2151</v>
      </c>
      <c r="E1289" s="165" t="s">
        <v>9663</v>
      </c>
      <c r="F1289" s="163">
        <v>2</v>
      </c>
      <c r="G1289" s="766"/>
      <c r="H1289" s="766">
        <v>29287.81403761933</v>
      </c>
      <c r="I1289" s="766">
        <v>30000.661122896618</v>
      </c>
      <c r="J1289" s="882">
        <v>30751.026475820068</v>
      </c>
      <c r="K1289" s="766">
        <v>31540.886166763557</v>
      </c>
      <c r="L1289" s="18" t="s">
        <v>1922</v>
      </c>
      <c r="M1289" s="418"/>
      <c r="N1289" s="409"/>
      <c r="P1289" s="423"/>
      <c r="T1289" s="419"/>
      <c r="U1289" s="416"/>
      <c r="V1289" s="416"/>
      <c r="W1289" s="416"/>
      <c r="X1289" s="418"/>
    </row>
    <row r="1290" spans="1:24">
      <c r="A1290" s="764">
        <v>2047</v>
      </c>
      <c r="B1290" s="765" t="s">
        <v>7083</v>
      </c>
      <c r="C1290" s="764">
        <f t="shared" si="20"/>
        <v>2047</v>
      </c>
      <c r="D1290" s="165" t="s">
        <v>2151</v>
      </c>
      <c r="E1290" s="165" t="s">
        <v>9664</v>
      </c>
      <c r="F1290" s="163">
        <v>2</v>
      </c>
      <c r="G1290" s="766"/>
      <c r="H1290" s="766">
        <v>0</v>
      </c>
      <c r="I1290" s="766">
        <v>0</v>
      </c>
      <c r="J1290" s="882">
        <v>40328.319037984416</v>
      </c>
      <c r="K1290" s="766">
        <v>41224.615834544617</v>
      </c>
      <c r="L1290" s="18" t="s">
        <v>4538</v>
      </c>
      <c r="M1290" s="418"/>
      <c r="N1290" s="409"/>
      <c r="P1290" s="423"/>
      <c r="T1290" s="419"/>
      <c r="U1290" s="416"/>
      <c r="V1290" s="416"/>
      <c r="W1290" s="416"/>
      <c r="X1290" s="418"/>
    </row>
    <row r="1291" spans="1:24">
      <c r="A1291" s="764">
        <v>2048</v>
      </c>
      <c r="B1291" s="765" t="s">
        <v>7084</v>
      </c>
      <c r="C1291" s="764">
        <f t="shared" si="20"/>
        <v>2048</v>
      </c>
      <c r="D1291" s="165" t="s">
        <v>2151</v>
      </c>
      <c r="E1291" s="165" t="s">
        <v>9665</v>
      </c>
      <c r="F1291" s="163">
        <v>2</v>
      </c>
      <c r="G1291" s="766"/>
      <c r="H1291" s="766">
        <v>30705.809040491164</v>
      </c>
      <c r="I1291" s="766">
        <v>31458.231672160011</v>
      </c>
      <c r="J1291" s="882">
        <v>32250.256919677591</v>
      </c>
      <c r="K1291" s="766">
        <v>33083.969131246478</v>
      </c>
      <c r="L1291" s="18" t="s">
        <v>1923</v>
      </c>
      <c r="M1291" s="418"/>
      <c r="N1291" s="409"/>
      <c r="P1291" s="423"/>
      <c r="T1291" s="419"/>
      <c r="U1291" s="416"/>
      <c r="V1291" s="416"/>
      <c r="W1291" s="416"/>
      <c r="X1291" s="418"/>
    </row>
    <row r="1292" spans="1:24">
      <c r="A1292" s="764">
        <v>2049</v>
      </c>
      <c r="B1292" s="765" t="s">
        <v>7085</v>
      </c>
      <c r="C1292" s="764">
        <f t="shared" si="20"/>
        <v>2049</v>
      </c>
      <c r="D1292" s="165" t="s">
        <v>2151</v>
      </c>
      <c r="E1292" s="165" t="s">
        <v>9666</v>
      </c>
      <c r="F1292" s="163">
        <v>2</v>
      </c>
      <c r="G1292" s="766"/>
      <c r="H1292" s="766">
        <v>31463.569020821753</v>
      </c>
      <c r="I1292" s="766">
        <v>32218.454973093627</v>
      </c>
      <c r="J1292" s="882">
        <v>33013.078888500124</v>
      </c>
      <c r="K1292" s="766">
        <v>33849.525115243807</v>
      </c>
      <c r="L1292" s="18" t="s">
        <v>1924</v>
      </c>
      <c r="M1292" s="418"/>
      <c r="N1292" s="409"/>
      <c r="P1292" s="423"/>
      <c r="T1292" s="419"/>
      <c r="U1292" s="416"/>
      <c r="V1292" s="416"/>
      <c r="W1292" s="416"/>
      <c r="X1292" s="418"/>
    </row>
    <row r="1293" spans="1:24">
      <c r="A1293" s="764">
        <v>2050</v>
      </c>
      <c r="B1293" s="765" t="s">
        <v>7086</v>
      </c>
      <c r="C1293" s="764">
        <f t="shared" si="20"/>
        <v>2050</v>
      </c>
      <c r="D1293" s="165" t="s">
        <v>2151</v>
      </c>
      <c r="E1293" s="165" t="s">
        <v>9667</v>
      </c>
      <c r="F1293" s="163">
        <v>2</v>
      </c>
      <c r="G1293" s="766"/>
      <c r="H1293" s="766">
        <v>26138.959924025941</v>
      </c>
      <c r="I1293" s="766">
        <v>26705.631940551906</v>
      </c>
      <c r="J1293" s="882">
        <v>27302.134498886004</v>
      </c>
      <c r="K1293" s="766">
        <v>27930.037627544465</v>
      </c>
      <c r="L1293" s="18" t="s">
        <v>1925</v>
      </c>
      <c r="M1293" s="418"/>
      <c r="N1293" s="409"/>
      <c r="P1293" s="423"/>
      <c r="T1293" s="419"/>
      <c r="U1293" s="416"/>
      <c r="V1293" s="416"/>
      <c r="W1293" s="416"/>
      <c r="X1293" s="418"/>
    </row>
    <row r="1294" spans="1:24">
      <c r="A1294" s="764">
        <v>2051</v>
      </c>
      <c r="B1294" s="765" t="s">
        <v>7087</v>
      </c>
      <c r="C1294" s="764">
        <f t="shared" si="20"/>
        <v>2051</v>
      </c>
      <c r="D1294" s="165" t="s">
        <v>2151</v>
      </c>
      <c r="E1294" s="165" t="s">
        <v>9668</v>
      </c>
      <c r="F1294" s="163">
        <v>2</v>
      </c>
      <c r="G1294" s="766"/>
      <c r="H1294" s="766">
        <v>25351.918996709112</v>
      </c>
      <c r="I1294" s="766">
        <v>25913.393677457247</v>
      </c>
      <c r="J1294" s="882">
        <v>26504.428205441764</v>
      </c>
      <c r="K1294" s="766">
        <v>27126.565539721701</v>
      </c>
      <c r="L1294" s="18" t="s">
        <v>1926</v>
      </c>
      <c r="M1294" s="418"/>
      <c r="N1294" s="409"/>
      <c r="P1294" s="423"/>
      <c r="T1294" s="419"/>
      <c r="U1294" s="416"/>
      <c r="V1294" s="416"/>
      <c r="W1294" s="416"/>
      <c r="X1294" s="418"/>
    </row>
    <row r="1295" spans="1:24">
      <c r="A1295" s="764">
        <v>2052</v>
      </c>
      <c r="B1295" s="765" t="s">
        <v>7088</v>
      </c>
      <c r="C1295" s="764">
        <f t="shared" si="20"/>
        <v>2052</v>
      </c>
      <c r="D1295" s="165" t="s">
        <v>2151</v>
      </c>
      <c r="E1295" s="165" t="s">
        <v>9669</v>
      </c>
      <c r="F1295" s="163">
        <v>2</v>
      </c>
      <c r="G1295" s="766"/>
      <c r="H1295" s="766">
        <v>0</v>
      </c>
      <c r="I1295" s="766">
        <v>0</v>
      </c>
      <c r="J1295" s="882">
        <v>42212.717954262465</v>
      </c>
      <c r="K1295" s="766">
        <v>43155.168175308034</v>
      </c>
      <c r="L1295" s="18" t="s">
        <v>4539</v>
      </c>
      <c r="M1295" s="418"/>
      <c r="N1295" s="409"/>
      <c r="P1295" s="423"/>
      <c r="T1295" s="419"/>
      <c r="U1295" s="416"/>
      <c r="V1295" s="416"/>
      <c r="W1295" s="416"/>
      <c r="X1295" s="418"/>
    </row>
    <row r="1296" spans="1:24">
      <c r="A1296" s="764">
        <v>2053</v>
      </c>
      <c r="B1296" s="765" t="s">
        <v>7089</v>
      </c>
      <c r="C1296" s="764">
        <f t="shared" si="20"/>
        <v>2053</v>
      </c>
      <c r="D1296" s="165" t="s">
        <v>2151</v>
      </c>
      <c r="E1296" s="165" t="s">
        <v>9670</v>
      </c>
      <c r="F1296" s="163">
        <v>2</v>
      </c>
      <c r="G1296" s="766"/>
      <c r="H1296" s="766">
        <v>0</v>
      </c>
      <c r="I1296" s="766">
        <v>0</v>
      </c>
      <c r="J1296" s="882">
        <v>42840.850926355139</v>
      </c>
      <c r="K1296" s="766">
        <v>43798.676599076774</v>
      </c>
      <c r="L1296" s="18" t="s">
        <v>5410</v>
      </c>
      <c r="M1296" s="418"/>
      <c r="N1296" s="409"/>
      <c r="P1296" s="423"/>
      <c r="T1296" s="419"/>
      <c r="U1296" s="416"/>
      <c r="V1296" s="416"/>
      <c r="W1296" s="416"/>
      <c r="X1296" s="418"/>
    </row>
    <row r="1297" spans="1:24">
      <c r="A1297" s="764">
        <v>2054</v>
      </c>
      <c r="B1297" s="765" t="s">
        <v>7090</v>
      </c>
      <c r="C1297" s="764">
        <f t="shared" si="20"/>
        <v>2054</v>
      </c>
      <c r="D1297" s="165" t="s">
        <v>2151</v>
      </c>
      <c r="E1297" s="165" t="s">
        <v>9671</v>
      </c>
      <c r="F1297" s="163">
        <v>1</v>
      </c>
      <c r="G1297" s="766"/>
      <c r="H1297" s="766">
        <v>27226.159110847359</v>
      </c>
      <c r="I1297" s="766">
        <v>27900.324086540801</v>
      </c>
      <c r="J1297" s="882">
        <v>28609.966994080114</v>
      </c>
      <c r="K1297" s="766">
        <v>29356.969877355754</v>
      </c>
      <c r="L1297" s="18" t="s">
        <v>1927</v>
      </c>
      <c r="M1297" s="418"/>
      <c r="N1297" s="409"/>
      <c r="P1297" s="423"/>
      <c r="T1297" s="419"/>
      <c r="U1297" s="416"/>
      <c r="V1297" s="416"/>
      <c r="W1297" s="416"/>
      <c r="X1297" s="418"/>
    </row>
    <row r="1298" spans="1:24">
      <c r="A1298" s="764">
        <v>2055</v>
      </c>
      <c r="B1298" s="765" t="s">
        <v>7091</v>
      </c>
      <c r="C1298" s="764">
        <f t="shared" si="20"/>
        <v>2055</v>
      </c>
      <c r="D1298" s="165" t="s">
        <v>2151</v>
      </c>
      <c r="E1298" s="165" t="s">
        <v>9672</v>
      </c>
      <c r="F1298" s="163">
        <v>1</v>
      </c>
      <c r="G1298" s="766"/>
      <c r="H1298" s="766">
        <v>0</v>
      </c>
      <c r="I1298" s="766">
        <v>28968.395971136324</v>
      </c>
      <c r="J1298" s="882">
        <v>29670.679244357645</v>
      </c>
      <c r="K1298" s="766">
        <v>30409.929230412821</v>
      </c>
      <c r="L1298" s="18" t="s">
        <v>3880</v>
      </c>
      <c r="M1298" s="418"/>
      <c r="N1298" s="409"/>
      <c r="P1298" s="423"/>
      <c r="T1298" s="419"/>
      <c r="U1298" s="416"/>
      <c r="V1298" s="416"/>
      <c r="W1298" s="416"/>
      <c r="X1298" s="418"/>
    </row>
    <row r="1299" spans="1:24">
      <c r="A1299" s="764">
        <v>2056</v>
      </c>
      <c r="B1299" s="765" t="s">
        <v>7092</v>
      </c>
      <c r="C1299" s="764">
        <f t="shared" si="20"/>
        <v>2056</v>
      </c>
      <c r="D1299" s="165" t="s">
        <v>2151</v>
      </c>
      <c r="E1299" s="165" t="s">
        <v>9673</v>
      </c>
      <c r="F1299" s="163">
        <v>1</v>
      </c>
      <c r="G1299" s="766"/>
      <c r="H1299" s="766">
        <v>0</v>
      </c>
      <c r="I1299" s="766">
        <v>26804.755833478441</v>
      </c>
      <c r="J1299" s="882">
        <v>27450.100256460992</v>
      </c>
      <c r="K1299" s="766">
        <v>28129.405740094091</v>
      </c>
      <c r="L1299" s="18" t="s">
        <v>3881</v>
      </c>
      <c r="M1299" s="418"/>
      <c r="N1299" s="409"/>
      <c r="P1299" s="423"/>
      <c r="T1299" s="419"/>
      <c r="U1299" s="416"/>
      <c r="V1299" s="416"/>
      <c r="W1299" s="416"/>
      <c r="X1299" s="418"/>
    </row>
    <row r="1300" spans="1:24">
      <c r="A1300" s="764">
        <v>2057</v>
      </c>
      <c r="B1300" s="765" t="s">
        <v>7093</v>
      </c>
      <c r="C1300" s="764">
        <f t="shared" si="20"/>
        <v>2057</v>
      </c>
      <c r="D1300" s="165" t="s">
        <v>2151</v>
      </c>
      <c r="E1300" s="165" t="s">
        <v>9674</v>
      </c>
      <c r="F1300" s="163">
        <v>1</v>
      </c>
      <c r="G1300" s="766"/>
      <c r="H1300" s="766">
        <v>35873.985861206689</v>
      </c>
      <c r="I1300" s="766">
        <v>36831.681304651633</v>
      </c>
      <c r="J1300" s="882">
        <v>37839.763323261803</v>
      </c>
      <c r="K1300" s="766">
        <v>38900.889991437245</v>
      </c>
      <c r="L1300" s="18" t="s">
        <v>1928</v>
      </c>
      <c r="M1300" s="418"/>
      <c r="N1300" s="409"/>
      <c r="P1300" s="423"/>
      <c r="T1300" s="419"/>
      <c r="U1300" s="416"/>
      <c r="V1300" s="416"/>
      <c r="W1300" s="416"/>
      <c r="X1300" s="418"/>
    </row>
    <row r="1301" spans="1:24">
      <c r="A1301" s="764">
        <v>2058</v>
      </c>
      <c r="B1301" s="765" t="s">
        <v>7094</v>
      </c>
      <c r="C1301" s="764">
        <f t="shared" si="20"/>
        <v>2058</v>
      </c>
      <c r="D1301" s="165" t="s">
        <v>2151</v>
      </c>
      <c r="E1301" s="165" t="s">
        <v>9675</v>
      </c>
      <c r="F1301" s="163">
        <v>1</v>
      </c>
      <c r="G1301" s="766"/>
      <c r="H1301" s="766">
        <v>0</v>
      </c>
      <c r="I1301" s="766">
        <v>0</v>
      </c>
      <c r="J1301" s="882">
        <v>0</v>
      </c>
      <c r="K1301" s="766">
        <v>49046.547467740049</v>
      </c>
      <c r="L1301" s="18" t="s">
        <v>5411</v>
      </c>
      <c r="M1301" s="418"/>
      <c r="N1301" s="409"/>
      <c r="P1301" s="423"/>
      <c r="T1301" s="419"/>
      <c r="U1301" s="416"/>
      <c r="V1301" s="416"/>
      <c r="W1301" s="416"/>
      <c r="X1301" s="418"/>
    </row>
    <row r="1302" spans="1:24">
      <c r="A1302" s="764">
        <v>2059</v>
      </c>
      <c r="B1302" s="765" t="s">
        <v>7095</v>
      </c>
      <c r="C1302" s="764">
        <f t="shared" si="20"/>
        <v>2059</v>
      </c>
      <c r="D1302" s="165" t="s">
        <v>2152</v>
      </c>
      <c r="E1302" s="165" t="s">
        <v>9676</v>
      </c>
      <c r="F1302" s="163">
        <v>2</v>
      </c>
      <c r="G1302" s="766"/>
      <c r="H1302" s="766">
        <v>26210.001332735206</v>
      </c>
      <c r="I1302" s="766">
        <v>27260.253760973184</v>
      </c>
      <c r="J1302" s="882">
        <v>28310.457534878336</v>
      </c>
      <c r="K1302" s="766">
        <v>29415.932630866242</v>
      </c>
      <c r="L1302" s="18" t="s">
        <v>3033</v>
      </c>
      <c r="M1302" s="418"/>
      <c r="N1302" s="409"/>
      <c r="P1302" s="423"/>
      <c r="T1302" s="419"/>
      <c r="U1302" s="416"/>
      <c r="V1302" s="416"/>
      <c r="W1302" s="416"/>
      <c r="X1302" s="418"/>
    </row>
    <row r="1303" spans="1:24">
      <c r="A1303" s="764">
        <v>2060</v>
      </c>
      <c r="B1303" s="765" t="s">
        <v>7096</v>
      </c>
      <c r="C1303" s="764">
        <f t="shared" si="20"/>
        <v>2060</v>
      </c>
      <c r="D1303" s="165" t="s">
        <v>2152</v>
      </c>
      <c r="E1303" s="165" t="s">
        <v>9677</v>
      </c>
      <c r="F1303" s="163">
        <v>2</v>
      </c>
      <c r="G1303" s="766"/>
      <c r="H1303" s="766">
        <v>29189.775200572851</v>
      </c>
      <c r="I1303" s="766">
        <v>30327.070230224599</v>
      </c>
      <c r="J1303" s="882">
        <v>31524.210089244123</v>
      </c>
      <c r="K1303" s="766">
        <v>32784.357309264655</v>
      </c>
      <c r="L1303" s="18" t="s">
        <v>3034</v>
      </c>
      <c r="M1303" s="418"/>
      <c r="N1303" s="409"/>
      <c r="P1303" s="423"/>
      <c r="T1303" s="419"/>
      <c r="U1303" s="416"/>
      <c r="V1303" s="416"/>
      <c r="W1303" s="416"/>
      <c r="X1303" s="418"/>
    </row>
    <row r="1304" spans="1:24">
      <c r="A1304" s="764">
        <v>2061</v>
      </c>
      <c r="B1304" s="765" t="s">
        <v>7098</v>
      </c>
      <c r="C1304" s="764">
        <f t="shared" si="20"/>
        <v>2061</v>
      </c>
      <c r="D1304" s="165" t="s">
        <v>2152</v>
      </c>
      <c r="E1304" s="165" t="s">
        <v>9679</v>
      </c>
      <c r="F1304" s="163">
        <v>2</v>
      </c>
      <c r="G1304" s="766"/>
      <c r="H1304" s="766">
        <v>28795.417684623371</v>
      </c>
      <c r="I1304" s="766">
        <v>29945.265532142505</v>
      </c>
      <c r="J1304" s="882">
        <v>31155.688024021703</v>
      </c>
      <c r="K1304" s="766">
        <v>32429.799037561388</v>
      </c>
      <c r="L1304" s="18" t="s">
        <v>1930</v>
      </c>
      <c r="M1304" s="418"/>
      <c r="N1304" s="409"/>
      <c r="P1304" s="423"/>
      <c r="T1304" s="419"/>
      <c r="U1304" s="416"/>
      <c r="V1304" s="416"/>
      <c r="W1304" s="416"/>
      <c r="X1304" s="418"/>
    </row>
    <row r="1305" spans="1:24">
      <c r="A1305" s="764">
        <v>2062</v>
      </c>
      <c r="B1305" s="765" t="s">
        <v>7097</v>
      </c>
      <c r="C1305" s="764">
        <f t="shared" si="20"/>
        <v>2062</v>
      </c>
      <c r="D1305" s="165" t="s">
        <v>2152</v>
      </c>
      <c r="E1305" s="165" t="s">
        <v>9678</v>
      </c>
      <c r="F1305" s="163">
        <v>2</v>
      </c>
      <c r="G1305" s="766"/>
      <c r="H1305" s="766">
        <v>27803.138432838612</v>
      </c>
      <c r="I1305" s="766">
        <v>28907.0565901763</v>
      </c>
      <c r="J1305" s="882">
        <v>30069.068020900271</v>
      </c>
      <c r="K1305" s="766">
        <v>31292.237947978127</v>
      </c>
      <c r="L1305" s="18" t="s">
        <v>1929</v>
      </c>
      <c r="M1305" s="418"/>
      <c r="N1305" s="409"/>
      <c r="P1305" s="423"/>
      <c r="T1305" s="419"/>
      <c r="U1305" s="416"/>
      <c r="V1305" s="416"/>
      <c r="W1305" s="416"/>
      <c r="X1305" s="418"/>
    </row>
    <row r="1306" spans="1:24">
      <c r="A1306" s="764">
        <v>2063</v>
      </c>
      <c r="B1306" s="765" t="s">
        <v>7100</v>
      </c>
      <c r="C1306" s="764">
        <f t="shared" si="20"/>
        <v>2063</v>
      </c>
      <c r="D1306" s="165" t="s">
        <v>2152</v>
      </c>
      <c r="E1306" s="165" t="s">
        <v>9681</v>
      </c>
      <c r="F1306" s="163">
        <v>2</v>
      </c>
      <c r="G1306" s="766"/>
      <c r="H1306" s="766">
        <v>30921.730367019296</v>
      </c>
      <c r="I1306" s="766">
        <v>32170.2005471632</v>
      </c>
      <c r="J1306" s="882">
        <v>33484.354076613192</v>
      </c>
      <c r="K1306" s="766">
        <v>34867.694067332268</v>
      </c>
      <c r="L1306" s="18" t="s">
        <v>1932</v>
      </c>
      <c r="M1306" s="418"/>
      <c r="N1306" s="409"/>
      <c r="P1306" s="423"/>
      <c r="T1306" s="419"/>
      <c r="U1306" s="416"/>
      <c r="V1306" s="416"/>
      <c r="W1306" s="416"/>
      <c r="X1306" s="418"/>
    </row>
    <row r="1307" spans="1:24">
      <c r="A1307" s="764">
        <v>2064</v>
      </c>
      <c r="B1307" s="765" t="s">
        <v>7099</v>
      </c>
      <c r="C1307" s="764">
        <f t="shared" si="20"/>
        <v>2064</v>
      </c>
      <c r="D1307" s="165" t="s">
        <v>2152</v>
      </c>
      <c r="E1307" s="165" t="s">
        <v>9680</v>
      </c>
      <c r="F1307" s="163">
        <v>2</v>
      </c>
      <c r="G1307" s="766"/>
      <c r="H1307" s="766">
        <v>29929.451115234529</v>
      </c>
      <c r="I1307" s="766">
        <v>31131.894296531354</v>
      </c>
      <c r="J1307" s="882">
        <v>32397.636764826122</v>
      </c>
      <c r="K1307" s="766">
        <v>33729.98701475055</v>
      </c>
      <c r="L1307" s="18" t="s">
        <v>1931</v>
      </c>
      <c r="M1307" s="418"/>
      <c r="N1307" s="409"/>
      <c r="P1307" s="423"/>
      <c r="T1307" s="419"/>
      <c r="U1307" s="416"/>
      <c r="V1307" s="416"/>
      <c r="W1307" s="416"/>
      <c r="X1307" s="418"/>
    </row>
    <row r="1308" spans="1:24">
      <c r="A1308" s="764">
        <v>2065</v>
      </c>
      <c r="B1308" s="765" t="s">
        <v>7101</v>
      </c>
      <c r="C1308" s="764">
        <f t="shared" si="20"/>
        <v>2065</v>
      </c>
      <c r="D1308" s="165" t="s">
        <v>2153</v>
      </c>
      <c r="E1308" s="165" t="s">
        <v>9682</v>
      </c>
      <c r="F1308" s="163">
        <v>1</v>
      </c>
      <c r="G1308" s="766"/>
      <c r="H1308" s="766">
        <v>25512.029636341755</v>
      </c>
      <c r="I1308" s="766">
        <v>26367.008024933137</v>
      </c>
      <c r="J1308" s="882">
        <v>27267.007199120046</v>
      </c>
      <c r="K1308" s="766">
        <v>28214.387539334592</v>
      </c>
      <c r="L1308" s="18" t="s">
        <v>1933</v>
      </c>
      <c r="M1308" s="418"/>
      <c r="N1308" s="409"/>
      <c r="P1308" s="423"/>
      <c r="T1308" s="419"/>
      <c r="U1308" s="416"/>
      <c r="V1308" s="416"/>
      <c r="W1308" s="416"/>
      <c r="X1308" s="418"/>
    </row>
    <row r="1309" spans="1:24">
      <c r="A1309" s="764">
        <v>2066</v>
      </c>
      <c r="B1309" s="765" t="s">
        <v>7102</v>
      </c>
      <c r="C1309" s="764">
        <f t="shared" si="20"/>
        <v>2066</v>
      </c>
      <c r="D1309" s="165" t="s">
        <v>2153</v>
      </c>
      <c r="E1309" s="165" t="s">
        <v>9683</v>
      </c>
      <c r="F1309" s="163">
        <v>1</v>
      </c>
      <c r="G1309" s="766"/>
      <c r="H1309" s="766">
        <v>16519.29005679283</v>
      </c>
      <c r="I1309" s="766">
        <v>0</v>
      </c>
      <c r="J1309" s="882">
        <v>0</v>
      </c>
      <c r="K1309" s="766">
        <v>0</v>
      </c>
      <c r="L1309" s="18" t="s">
        <v>1934</v>
      </c>
      <c r="M1309" s="418"/>
      <c r="N1309" s="409"/>
      <c r="P1309" s="423"/>
      <c r="T1309" s="419"/>
      <c r="U1309" s="416"/>
      <c r="V1309" s="416"/>
      <c r="W1309" s="416"/>
      <c r="X1309" s="418"/>
    </row>
    <row r="1310" spans="1:24">
      <c r="A1310" s="764">
        <v>2067</v>
      </c>
      <c r="B1310" s="765" t="s">
        <v>7103</v>
      </c>
      <c r="C1310" s="764">
        <f t="shared" si="20"/>
        <v>2067</v>
      </c>
      <c r="D1310" s="165" t="s">
        <v>2153</v>
      </c>
      <c r="E1310" s="165" t="s">
        <v>9684</v>
      </c>
      <c r="F1310" s="163">
        <v>1</v>
      </c>
      <c r="G1310" s="766"/>
      <c r="H1310" s="766">
        <v>19377.975983168537</v>
      </c>
      <c r="I1310" s="766">
        <v>20035.307222044554</v>
      </c>
      <c r="J1310" s="882">
        <v>20727.280514910017</v>
      </c>
      <c r="K1310" s="766">
        <v>21455.666147089047</v>
      </c>
      <c r="L1310" s="18" t="s">
        <v>1935</v>
      </c>
      <c r="M1310" s="418"/>
      <c r="N1310" s="409"/>
      <c r="P1310" s="423"/>
      <c r="T1310" s="419"/>
      <c r="U1310" s="416"/>
      <c r="V1310" s="416"/>
      <c r="W1310" s="416"/>
      <c r="X1310" s="418"/>
    </row>
    <row r="1311" spans="1:24">
      <c r="A1311" s="764">
        <v>2068</v>
      </c>
      <c r="B1311" s="765" t="s">
        <v>7104</v>
      </c>
      <c r="C1311" s="764">
        <f t="shared" si="20"/>
        <v>2068</v>
      </c>
      <c r="D1311" s="165" t="s">
        <v>2153</v>
      </c>
      <c r="E1311" s="165" t="s">
        <v>9685</v>
      </c>
      <c r="F1311" s="163">
        <v>1</v>
      </c>
      <c r="G1311" s="766"/>
      <c r="H1311" s="766">
        <v>18575.062153487099</v>
      </c>
      <c r="I1311" s="766">
        <v>19155.299202071958</v>
      </c>
      <c r="J1311" s="882">
        <v>19766.082350366956</v>
      </c>
      <c r="K1311" s="766">
        <v>20409.008326311479</v>
      </c>
      <c r="L1311" s="18" t="s">
        <v>3035</v>
      </c>
      <c r="M1311" s="418"/>
      <c r="N1311" s="409"/>
      <c r="P1311" s="423"/>
      <c r="T1311" s="419"/>
      <c r="U1311" s="416"/>
      <c r="V1311" s="416"/>
      <c r="W1311" s="416"/>
      <c r="X1311" s="418"/>
    </row>
    <row r="1312" spans="1:24">
      <c r="A1312" s="764">
        <v>2069</v>
      </c>
      <c r="B1312" s="765" t="s">
        <v>7105</v>
      </c>
      <c r="C1312" s="764">
        <f t="shared" si="20"/>
        <v>2069</v>
      </c>
      <c r="D1312" s="165" t="s">
        <v>2153</v>
      </c>
      <c r="E1312" s="165" t="s">
        <v>9686</v>
      </c>
      <c r="F1312" s="163">
        <v>1</v>
      </c>
      <c r="G1312" s="766"/>
      <c r="H1312" s="766">
        <v>0</v>
      </c>
      <c r="I1312" s="766">
        <v>19798.176528730532</v>
      </c>
      <c r="J1312" s="882">
        <v>20422.011192356222</v>
      </c>
      <c r="K1312" s="766">
        <v>21078.648201693373</v>
      </c>
      <c r="L1312" s="18" t="s">
        <v>3882</v>
      </c>
      <c r="M1312" s="418"/>
      <c r="N1312" s="409"/>
      <c r="P1312" s="423"/>
      <c r="T1312" s="419"/>
      <c r="U1312" s="416"/>
      <c r="V1312" s="416"/>
      <c r="W1312" s="416"/>
      <c r="X1312" s="418"/>
    </row>
    <row r="1313" spans="1:24">
      <c r="A1313" s="764">
        <v>2070</v>
      </c>
      <c r="B1313" s="765" t="s">
        <v>7106</v>
      </c>
      <c r="C1313" s="764">
        <f t="shared" si="20"/>
        <v>2070</v>
      </c>
      <c r="D1313" s="165" t="s">
        <v>2153</v>
      </c>
      <c r="E1313" s="165" t="s">
        <v>9687</v>
      </c>
      <c r="F1313" s="163">
        <v>1</v>
      </c>
      <c r="G1313" s="766"/>
      <c r="H1313" s="766">
        <v>0</v>
      </c>
      <c r="I1313" s="766">
        <v>22129.017130609529</v>
      </c>
      <c r="J1313" s="882">
        <v>22835.881647083686</v>
      </c>
      <c r="K1313" s="766">
        <v>23579.922155364166</v>
      </c>
      <c r="L1313" s="18" t="s">
        <v>3883</v>
      </c>
      <c r="M1313" s="418"/>
      <c r="N1313" s="409"/>
      <c r="P1313" s="423"/>
      <c r="T1313" s="419"/>
      <c r="U1313" s="416"/>
      <c r="V1313" s="416"/>
      <c r="W1313" s="416"/>
      <c r="X1313" s="418"/>
    </row>
    <row r="1314" spans="1:24">
      <c r="A1314" s="764">
        <v>2071</v>
      </c>
      <c r="B1314" s="765" t="s">
        <v>7108</v>
      </c>
      <c r="C1314" s="764">
        <f t="shared" si="20"/>
        <v>2071</v>
      </c>
      <c r="D1314" s="165" t="s">
        <v>2153</v>
      </c>
      <c r="E1314" s="165" t="s">
        <v>9689</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7107</v>
      </c>
      <c r="C1315" s="764">
        <f t="shared" si="20"/>
        <v>2072</v>
      </c>
      <c r="D1315" s="165" t="s">
        <v>2153</v>
      </c>
      <c r="E1315" s="165" t="s">
        <v>9688</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7109</v>
      </c>
      <c r="C1316" s="764">
        <f t="shared" si="20"/>
        <v>2073</v>
      </c>
      <c r="D1316" s="165" t="s">
        <v>2153</v>
      </c>
      <c r="E1316" s="165" t="s">
        <v>9690</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7110</v>
      </c>
      <c r="C1317" s="764">
        <f t="shared" si="20"/>
        <v>2074</v>
      </c>
      <c r="D1317" s="165" t="s">
        <v>2153</v>
      </c>
      <c r="E1317" s="165" t="s">
        <v>9691</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c r="A1318" s="764">
        <v>2075</v>
      </c>
      <c r="B1318" s="765" t="s">
        <v>7111</v>
      </c>
      <c r="C1318" s="764">
        <f t="shared" si="20"/>
        <v>2075</v>
      </c>
      <c r="D1318" s="165" t="s">
        <v>2153</v>
      </c>
      <c r="E1318" s="165" t="s">
        <v>9692</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7112</v>
      </c>
      <c r="C1319" s="764">
        <f t="shared" si="20"/>
        <v>2076</v>
      </c>
      <c r="D1319" s="165" t="s">
        <v>2153</v>
      </c>
      <c r="E1319" s="165" t="s">
        <v>9693</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7113</v>
      </c>
      <c r="C1320" s="764">
        <f t="shared" si="20"/>
        <v>2077</v>
      </c>
      <c r="D1320" s="165" t="s">
        <v>2153</v>
      </c>
      <c r="E1320" s="165" t="s">
        <v>9694</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7114</v>
      </c>
      <c r="C1321" s="764">
        <f t="shared" si="20"/>
        <v>2078</v>
      </c>
      <c r="D1321" s="165" t="s">
        <v>2153</v>
      </c>
      <c r="E1321" s="165" t="s">
        <v>9695</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7115</v>
      </c>
      <c r="C1322" s="764">
        <f t="shared" si="20"/>
        <v>2079</v>
      </c>
      <c r="D1322" s="165" t="s">
        <v>2153</v>
      </c>
      <c r="E1322" s="165" t="s">
        <v>9696</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7116</v>
      </c>
      <c r="C1323" s="764">
        <f t="shared" si="20"/>
        <v>2080</v>
      </c>
      <c r="D1323" s="165" t="s">
        <v>2153</v>
      </c>
      <c r="E1323" s="165" t="s">
        <v>9697</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7117</v>
      </c>
      <c r="C1324" s="764">
        <f t="shared" si="20"/>
        <v>2081</v>
      </c>
      <c r="D1324" s="165" t="s">
        <v>2153</v>
      </c>
      <c r="E1324" s="165" t="s">
        <v>9698</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7118</v>
      </c>
      <c r="C1325" s="764">
        <f t="shared" si="20"/>
        <v>2082</v>
      </c>
      <c r="D1325" s="165" t="s">
        <v>2153</v>
      </c>
      <c r="E1325" s="165" t="s">
        <v>9699</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7120</v>
      </c>
      <c r="C1326" s="764">
        <f t="shared" si="20"/>
        <v>2083</v>
      </c>
      <c r="D1326" s="165" t="s">
        <v>2153</v>
      </c>
      <c r="E1326" s="165" t="s">
        <v>9701</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7121</v>
      </c>
      <c r="C1327" s="764">
        <f t="shared" si="20"/>
        <v>2084</v>
      </c>
      <c r="D1327" s="165" t="s">
        <v>2153</v>
      </c>
      <c r="E1327" s="165" t="s">
        <v>9702</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7119</v>
      </c>
      <c r="C1328" s="764">
        <f t="shared" si="20"/>
        <v>2085</v>
      </c>
      <c r="D1328" s="165" t="s">
        <v>2153</v>
      </c>
      <c r="E1328" s="165" t="s">
        <v>9700</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7122</v>
      </c>
      <c r="C1329" s="764">
        <f t="shared" si="20"/>
        <v>2086</v>
      </c>
      <c r="D1329" s="165" t="s">
        <v>2153</v>
      </c>
      <c r="E1329" s="165" t="s">
        <v>9703</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c r="A1330" s="764">
        <v>2087</v>
      </c>
      <c r="B1330" s="765" t="s">
        <v>7123</v>
      </c>
      <c r="C1330" s="764">
        <f t="shared" si="20"/>
        <v>2087</v>
      </c>
      <c r="D1330" s="165" t="s">
        <v>2153</v>
      </c>
      <c r="E1330" s="165" t="s">
        <v>9704</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7124</v>
      </c>
      <c r="C1331" s="764">
        <f t="shared" si="20"/>
        <v>2088</v>
      </c>
      <c r="D1331" s="165" t="s">
        <v>2153</v>
      </c>
      <c r="E1331" s="165" t="s">
        <v>9705</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7125</v>
      </c>
      <c r="C1332" s="764">
        <f t="shared" si="20"/>
        <v>2089</v>
      </c>
      <c r="D1332" s="165" t="s">
        <v>2153</v>
      </c>
      <c r="E1332" s="165" t="s">
        <v>9706</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7126</v>
      </c>
      <c r="C1333" s="764">
        <f t="shared" si="20"/>
        <v>2090</v>
      </c>
      <c r="D1333" s="165" t="s">
        <v>2153</v>
      </c>
      <c r="E1333" s="165" t="s">
        <v>9707</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7127</v>
      </c>
      <c r="C1334" s="764">
        <f t="shared" si="20"/>
        <v>2091</v>
      </c>
      <c r="D1334" s="165" t="s">
        <v>2153</v>
      </c>
      <c r="E1334" s="165" t="s">
        <v>9708</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7128</v>
      </c>
      <c r="C1335" s="764">
        <f t="shared" si="20"/>
        <v>2092</v>
      </c>
      <c r="D1335" s="165" t="s">
        <v>2153</v>
      </c>
      <c r="E1335" s="165" t="s">
        <v>9709</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7129</v>
      </c>
      <c r="C1336" s="764">
        <f t="shared" si="20"/>
        <v>2093</v>
      </c>
      <c r="D1336" s="165" t="s">
        <v>2153</v>
      </c>
      <c r="E1336" s="165" t="s">
        <v>9710</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7130</v>
      </c>
      <c r="C1337" s="764">
        <f t="shared" si="20"/>
        <v>2094</v>
      </c>
      <c r="D1337" s="165" t="s">
        <v>2153</v>
      </c>
      <c r="E1337" s="165" t="s">
        <v>9711</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7131</v>
      </c>
      <c r="C1338" s="764">
        <f t="shared" si="20"/>
        <v>2095</v>
      </c>
      <c r="D1338" s="165" t="s">
        <v>2153</v>
      </c>
      <c r="E1338" s="165" t="s">
        <v>9712</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7132</v>
      </c>
      <c r="C1339" s="764">
        <f t="shared" si="20"/>
        <v>2096</v>
      </c>
      <c r="D1339" s="165" t="s">
        <v>2153</v>
      </c>
      <c r="E1339" s="165" t="s">
        <v>9713</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7133</v>
      </c>
      <c r="C1340" s="764">
        <f t="shared" si="20"/>
        <v>2097</v>
      </c>
      <c r="D1340" s="165" t="s">
        <v>2153</v>
      </c>
      <c r="E1340" s="165" t="s">
        <v>9714</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c r="A1341" s="764">
        <v>2098</v>
      </c>
      <c r="B1341" s="765" t="s">
        <v>7134</v>
      </c>
      <c r="C1341" s="764">
        <f t="shared" si="20"/>
        <v>2098</v>
      </c>
      <c r="D1341" s="165" t="s">
        <v>2153</v>
      </c>
      <c r="E1341" s="165" t="s">
        <v>9715</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7135</v>
      </c>
      <c r="C1342" s="764">
        <f t="shared" si="20"/>
        <v>2099</v>
      </c>
      <c r="D1342" s="165" t="s">
        <v>2153</v>
      </c>
      <c r="E1342" s="165" t="s">
        <v>9716</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7136</v>
      </c>
      <c r="C1343" s="764">
        <f t="shared" si="20"/>
        <v>2100</v>
      </c>
      <c r="D1343" s="165" t="s">
        <v>2153</v>
      </c>
      <c r="E1343" s="165" t="s">
        <v>9717</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c r="A1344" s="764">
        <v>2101</v>
      </c>
      <c r="B1344" s="765" t="s">
        <v>7137</v>
      </c>
      <c r="C1344" s="764">
        <f t="shared" si="20"/>
        <v>2101</v>
      </c>
      <c r="D1344" s="165" t="s">
        <v>2153</v>
      </c>
      <c r="E1344" s="165" t="s">
        <v>9718</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7138</v>
      </c>
      <c r="C1345" s="764">
        <f t="shared" si="20"/>
        <v>2102</v>
      </c>
      <c r="D1345" s="165" t="s">
        <v>2153</v>
      </c>
      <c r="E1345" s="165" t="s">
        <v>9719</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c r="A1346" s="764">
        <v>2103</v>
      </c>
      <c r="B1346" s="765" t="s">
        <v>7140</v>
      </c>
      <c r="C1346" s="764">
        <f t="shared" si="20"/>
        <v>2103</v>
      </c>
      <c r="D1346" s="165" t="s">
        <v>2153</v>
      </c>
      <c r="E1346" s="165" t="s">
        <v>9721</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c r="A1347" s="764">
        <v>2104</v>
      </c>
      <c r="B1347" s="765" t="s">
        <v>7139</v>
      </c>
      <c r="C1347" s="764">
        <f t="shared" si="20"/>
        <v>2104</v>
      </c>
      <c r="D1347" s="165" t="s">
        <v>2153</v>
      </c>
      <c r="E1347" s="165" t="s">
        <v>9720</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c r="A1348" s="764">
        <v>2105</v>
      </c>
      <c r="B1348" s="765" t="s">
        <v>7141</v>
      </c>
      <c r="C1348" s="764">
        <f t="shared" si="20"/>
        <v>2105</v>
      </c>
      <c r="D1348" s="165" t="s">
        <v>2153</v>
      </c>
      <c r="E1348" s="165" t="s">
        <v>9722</v>
      </c>
      <c r="F1348" s="163">
        <v>1</v>
      </c>
      <c r="G1348" s="766"/>
      <c r="H1348" s="766">
        <v>0</v>
      </c>
      <c r="I1348" s="766">
        <v>0</v>
      </c>
      <c r="J1348" s="882">
        <v>0</v>
      </c>
      <c r="K1348" s="766">
        <v>14763.025543027574</v>
      </c>
      <c r="L1348" s="18" t="s">
        <v>5418</v>
      </c>
      <c r="M1348" s="418"/>
      <c r="N1348" s="409"/>
      <c r="P1348" s="422"/>
      <c r="T1348" s="419"/>
      <c r="U1348" s="416"/>
      <c r="V1348" s="416"/>
      <c r="W1348" s="416"/>
      <c r="X1348" s="418"/>
    </row>
    <row r="1349" spans="1:24">
      <c r="A1349" s="764">
        <v>2106</v>
      </c>
      <c r="B1349" s="765" t="s">
        <v>7142</v>
      </c>
      <c r="C1349" s="764">
        <f t="shared" si="20"/>
        <v>2106</v>
      </c>
      <c r="D1349" s="165" t="s">
        <v>2153</v>
      </c>
      <c r="E1349" s="165" t="s">
        <v>9723</v>
      </c>
      <c r="F1349" s="163">
        <v>1</v>
      </c>
      <c r="G1349" s="766"/>
      <c r="H1349" s="766">
        <v>10433.505729886134</v>
      </c>
      <c r="I1349" s="766">
        <v>10700.569765553528</v>
      </c>
      <c r="J1349" s="882">
        <v>10981.70760902909</v>
      </c>
      <c r="K1349" s="766">
        <v>11277.663548225742</v>
      </c>
      <c r="L1349" s="18" t="s">
        <v>1956</v>
      </c>
      <c r="M1349" s="418"/>
      <c r="N1349" s="409"/>
      <c r="P1349" s="422"/>
      <c r="T1349" s="419"/>
      <c r="U1349" s="416"/>
      <c r="V1349" s="416"/>
      <c r="W1349" s="416"/>
      <c r="X1349" s="418"/>
    </row>
    <row r="1350" spans="1:24">
      <c r="A1350" s="764">
        <v>2107</v>
      </c>
      <c r="B1350" s="765" t="s">
        <v>7143</v>
      </c>
      <c r="C1350" s="764">
        <f t="shared" si="20"/>
        <v>2107</v>
      </c>
      <c r="D1350" s="165" t="s">
        <v>2153</v>
      </c>
      <c r="E1350" s="165" t="s">
        <v>9724</v>
      </c>
      <c r="F1350" s="163">
        <v>1</v>
      </c>
      <c r="G1350" s="766"/>
      <c r="H1350" s="766">
        <v>11586.241843609505</v>
      </c>
      <c r="I1350" s="766">
        <v>11896.982047258487</v>
      </c>
      <c r="J1350" s="882">
        <v>12224.06275372319</v>
      </c>
      <c r="K1350" s="766">
        <v>12568.363575991638</v>
      </c>
      <c r="L1350" s="18" t="s">
        <v>1957</v>
      </c>
      <c r="M1350" s="418"/>
      <c r="N1350" s="409"/>
      <c r="P1350" s="422"/>
      <c r="T1350" s="419"/>
      <c r="U1350" s="416"/>
      <c r="V1350" s="416"/>
      <c r="W1350" s="416"/>
      <c r="X1350" s="418"/>
    </row>
    <row r="1351" spans="1:24">
      <c r="A1351" s="764">
        <v>2108</v>
      </c>
      <c r="B1351" s="765" t="s">
        <v>7144</v>
      </c>
      <c r="C1351" s="764">
        <f t="shared" si="20"/>
        <v>2108</v>
      </c>
      <c r="D1351" s="165" t="s">
        <v>2153</v>
      </c>
      <c r="E1351" s="165" t="s">
        <v>9725</v>
      </c>
      <c r="F1351" s="163">
        <v>1</v>
      </c>
      <c r="G1351" s="766"/>
      <c r="H1351" s="766">
        <v>0</v>
      </c>
      <c r="I1351" s="766">
        <v>0</v>
      </c>
      <c r="J1351" s="882">
        <v>22942.135429530084</v>
      </c>
      <c r="K1351" s="766">
        <v>23661.738519673268</v>
      </c>
      <c r="L1351" s="18" t="s">
        <v>4542</v>
      </c>
      <c r="M1351" s="418"/>
      <c r="N1351" s="409"/>
      <c r="P1351" s="422"/>
      <c r="T1351" s="419"/>
      <c r="U1351" s="416"/>
      <c r="V1351" s="416"/>
      <c r="W1351" s="416"/>
      <c r="X1351" s="418"/>
    </row>
    <row r="1352" spans="1:24">
      <c r="A1352" s="764">
        <v>2109</v>
      </c>
      <c r="B1352" s="765" t="s">
        <v>7145</v>
      </c>
      <c r="C1352" s="764">
        <f t="shared" si="20"/>
        <v>2109</v>
      </c>
      <c r="D1352" s="165" t="s">
        <v>2153</v>
      </c>
      <c r="E1352" s="165" t="s">
        <v>9726</v>
      </c>
      <c r="F1352" s="163">
        <v>1</v>
      </c>
      <c r="G1352" s="766"/>
      <c r="H1352" s="766">
        <v>21299.690612294857</v>
      </c>
      <c r="I1352" s="766">
        <v>21995.447508508889</v>
      </c>
      <c r="J1352" s="882">
        <v>22727.857462231721</v>
      </c>
      <c r="K1352" s="766">
        <v>23498.812044113136</v>
      </c>
      <c r="L1352" s="18" t="s">
        <v>1958</v>
      </c>
      <c r="M1352" s="418"/>
      <c r="N1352" s="409"/>
      <c r="P1352" s="410"/>
      <c r="T1352" s="419"/>
      <c r="U1352" s="416"/>
      <c r="V1352" s="416"/>
      <c r="W1352" s="416"/>
      <c r="X1352" s="418"/>
    </row>
    <row r="1353" spans="1:24">
      <c r="A1353" s="764">
        <v>2110</v>
      </c>
      <c r="B1353" s="765" t="s">
        <v>7146</v>
      </c>
      <c r="C1353" s="764">
        <f t="shared" ref="C1353:C1416" si="21">A1353</f>
        <v>2110</v>
      </c>
      <c r="D1353" s="165" t="s">
        <v>2153</v>
      </c>
      <c r="E1353" s="165" t="s">
        <v>9727</v>
      </c>
      <c r="F1353" s="163">
        <v>1</v>
      </c>
      <c r="G1353" s="766"/>
      <c r="H1353" s="766">
        <v>18423.371481270366</v>
      </c>
      <c r="I1353" s="766">
        <v>19032.48823985361</v>
      </c>
      <c r="J1353" s="882">
        <v>19673.699680773243</v>
      </c>
      <c r="K1353" s="766">
        <v>20348.64929983973</v>
      </c>
      <c r="L1353" s="18" t="s">
        <v>1959</v>
      </c>
      <c r="M1353" s="418"/>
      <c r="N1353" s="409"/>
      <c r="P1353" s="410"/>
      <c r="T1353" s="419"/>
      <c r="U1353" s="416"/>
      <c r="V1353" s="416"/>
      <c r="W1353" s="416"/>
      <c r="X1353" s="418"/>
    </row>
    <row r="1354" spans="1:24">
      <c r="A1354" s="764">
        <v>2111</v>
      </c>
      <c r="B1354" s="765" t="s">
        <v>7147</v>
      </c>
      <c r="C1354" s="764">
        <f t="shared" si="21"/>
        <v>2111</v>
      </c>
      <c r="D1354" s="165" t="s">
        <v>2153</v>
      </c>
      <c r="E1354" s="165" t="s">
        <v>9728</v>
      </c>
      <c r="F1354" s="163">
        <v>1</v>
      </c>
      <c r="G1354" s="766"/>
      <c r="H1354" s="766">
        <v>24947.146756558555</v>
      </c>
      <c r="I1354" s="766">
        <v>25803.749176713503</v>
      </c>
      <c r="J1354" s="882">
        <v>26705.439198913966</v>
      </c>
      <c r="K1354" s="766">
        <v>27654.573534133429</v>
      </c>
      <c r="L1354" s="18" t="s">
        <v>1960</v>
      </c>
      <c r="M1354" s="418"/>
      <c r="N1354" s="409"/>
      <c r="P1354" s="410"/>
      <c r="T1354" s="419"/>
      <c r="U1354" s="416"/>
      <c r="V1354" s="416"/>
      <c r="W1354" s="416"/>
      <c r="X1354" s="418"/>
    </row>
    <row r="1355" spans="1:24">
      <c r="A1355" s="764">
        <v>2112</v>
      </c>
      <c r="B1355" s="765" t="s">
        <v>7148</v>
      </c>
      <c r="C1355" s="764">
        <f t="shared" si="21"/>
        <v>2112</v>
      </c>
      <c r="D1355" s="165" t="s">
        <v>2153</v>
      </c>
      <c r="E1355" s="165" t="s">
        <v>9729</v>
      </c>
      <c r="F1355" s="163">
        <v>1</v>
      </c>
      <c r="G1355" s="766"/>
      <c r="H1355" s="766">
        <v>21307.466198791881</v>
      </c>
      <c r="I1355" s="766">
        <v>21978.903996990615</v>
      </c>
      <c r="J1355" s="882">
        <v>22685.670874443287</v>
      </c>
      <c r="K1355" s="766">
        <v>23429.619754887008</v>
      </c>
      <c r="L1355" s="18" t="s">
        <v>3038</v>
      </c>
      <c r="M1355" s="418"/>
      <c r="N1355" s="409"/>
      <c r="P1355" s="410"/>
      <c r="T1355" s="419"/>
      <c r="U1355" s="416"/>
      <c r="V1355" s="416"/>
      <c r="W1355" s="416"/>
      <c r="X1355" s="418"/>
    </row>
    <row r="1356" spans="1:24">
      <c r="A1356" s="764">
        <v>2113</v>
      </c>
      <c r="B1356" s="765" t="s">
        <v>7149</v>
      </c>
      <c r="C1356" s="764">
        <f t="shared" si="21"/>
        <v>2113</v>
      </c>
      <c r="D1356" s="165" t="s">
        <v>2153</v>
      </c>
      <c r="E1356" s="165" t="s">
        <v>9730</v>
      </c>
      <c r="F1356" s="163">
        <v>1</v>
      </c>
      <c r="G1356" s="766"/>
      <c r="H1356" s="766">
        <v>22661.865259663646</v>
      </c>
      <c r="I1356" s="766">
        <v>0</v>
      </c>
      <c r="J1356" s="882">
        <v>0</v>
      </c>
      <c r="K1356" s="766">
        <v>0</v>
      </c>
      <c r="L1356" s="18" t="s">
        <v>1961</v>
      </c>
      <c r="M1356" s="418"/>
      <c r="N1356" s="409"/>
      <c r="P1356" s="410"/>
      <c r="T1356" s="419"/>
      <c r="U1356" s="416"/>
      <c r="V1356" s="416"/>
      <c r="W1356" s="416"/>
      <c r="X1356" s="418"/>
    </row>
    <row r="1357" spans="1:24">
      <c r="A1357" s="764">
        <v>2114</v>
      </c>
      <c r="B1357" s="765" t="s">
        <v>7150</v>
      </c>
      <c r="C1357" s="764">
        <f t="shared" si="21"/>
        <v>2114</v>
      </c>
      <c r="D1357" s="165" t="s">
        <v>2153</v>
      </c>
      <c r="E1357" s="165" t="s">
        <v>9731</v>
      </c>
      <c r="F1357" s="163">
        <v>1</v>
      </c>
      <c r="G1357" s="766"/>
      <c r="H1357" s="766">
        <v>20092.54921166418</v>
      </c>
      <c r="I1357" s="766">
        <v>0</v>
      </c>
      <c r="J1357" s="882">
        <v>0</v>
      </c>
      <c r="K1357" s="766">
        <v>0</v>
      </c>
      <c r="L1357" s="18" t="s">
        <v>1962</v>
      </c>
      <c r="M1357" s="418"/>
      <c r="N1357" s="409"/>
      <c r="P1357" s="410"/>
      <c r="T1357" s="419"/>
      <c r="U1357" s="416"/>
      <c r="V1357" s="416"/>
      <c r="W1357" s="416"/>
      <c r="X1357" s="418"/>
    </row>
    <row r="1358" spans="1:24">
      <c r="A1358" s="764">
        <v>2115</v>
      </c>
      <c r="B1358" s="765" t="s">
        <v>7151</v>
      </c>
      <c r="C1358" s="764">
        <f t="shared" si="21"/>
        <v>2115</v>
      </c>
      <c r="D1358" s="165" t="s">
        <v>2153</v>
      </c>
      <c r="E1358" s="165" t="s">
        <v>9732</v>
      </c>
      <c r="F1358" s="163">
        <v>1</v>
      </c>
      <c r="G1358" s="766"/>
      <c r="H1358" s="766">
        <v>24190.388582921361</v>
      </c>
      <c r="I1358" s="766">
        <v>24964.200417594599</v>
      </c>
      <c r="J1358" s="882">
        <v>25778.776574483934</v>
      </c>
      <c r="K1358" s="766">
        <v>26636.217033824734</v>
      </c>
      <c r="L1358" s="18" t="s">
        <v>3039</v>
      </c>
      <c r="M1358" s="418"/>
      <c r="N1358" s="409"/>
      <c r="P1358" s="410"/>
      <c r="T1358" s="419"/>
      <c r="U1358" s="416"/>
      <c r="V1358" s="416"/>
      <c r="W1358" s="416"/>
      <c r="X1358" s="418"/>
    </row>
    <row r="1359" spans="1:24">
      <c r="A1359" s="764">
        <v>2116</v>
      </c>
      <c r="B1359" s="765" t="s">
        <v>7152</v>
      </c>
      <c r="C1359" s="764">
        <f t="shared" si="21"/>
        <v>2116</v>
      </c>
      <c r="D1359" s="165" t="s">
        <v>2153</v>
      </c>
      <c r="E1359" s="165" t="s">
        <v>9733</v>
      </c>
      <c r="F1359" s="163">
        <v>1</v>
      </c>
      <c r="G1359" s="766"/>
      <c r="H1359" s="766">
        <v>0</v>
      </c>
      <c r="I1359" s="766">
        <v>0</v>
      </c>
      <c r="J1359" s="882">
        <v>0</v>
      </c>
      <c r="K1359" s="766">
        <v>24515.746966273113</v>
      </c>
      <c r="L1359" s="18" t="s">
        <v>5419</v>
      </c>
      <c r="M1359" s="418"/>
      <c r="N1359" s="409"/>
      <c r="P1359" s="410"/>
      <c r="T1359" s="419"/>
      <c r="U1359" s="416"/>
      <c r="V1359" s="416"/>
      <c r="W1359" s="416"/>
      <c r="X1359" s="418"/>
    </row>
    <row r="1360" spans="1:24">
      <c r="A1360" s="764">
        <v>2117</v>
      </c>
      <c r="B1360" s="765" t="s">
        <v>7153</v>
      </c>
      <c r="C1360" s="764">
        <f t="shared" si="21"/>
        <v>2117</v>
      </c>
      <c r="D1360" s="165" t="s">
        <v>2153</v>
      </c>
      <c r="E1360" s="165" t="s">
        <v>9734</v>
      </c>
      <c r="F1360" s="163">
        <v>1</v>
      </c>
      <c r="G1360" s="766"/>
      <c r="H1360" s="766">
        <v>29235.380443289545</v>
      </c>
      <c r="I1360" s="766">
        <v>29931.219378575741</v>
      </c>
      <c r="J1360" s="882">
        <v>30663.711464210941</v>
      </c>
      <c r="K1360" s="766">
        <v>31434.740740633664</v>
      </c>
      <c r="L1360" s="18" t="s">
        <v>1963</v>
      </c>
      <c r="M1360" s="418"/>
      <c r="N1360" s="409"/>
      <c r="P1360" s="410"/>
      <c r="T1360" s="419"/>
      <c r="U1360" s="416"/>
      <c r="V1360" s="416"/>
      <c r="W1360" s="416"/>
      <c r="X1360" s="418"/>
    </row>
    <row r="1361" spans="1:24">
      <c r="A1361" s="764">
        <v>2118</v>
      </c>
      <c r="B1361" s="765" t="s">
        <v>10982</v>
      </c>
      <c r="C1361" s="764">
        <f t="shared" si="21"/>
        <v>2118</v>
      </c>
      <c r="D1361" s="165" t="s">
        <v>4330</v>
      </c>
      <c r="E1361" s="165" t="s">
        <v>10983</v>
      </c>
      <c r="F1361" s="163">
        <v>1</v>
      </c>
      <c r="G1361" s="766"/>
      <c r="H1361" s="766">
        <v>0</v>
      </c>
      <c r="I1361" s="766">
        <v>0</v>
      </c>
      <c r="J1361" s="882">
        <v>0</v>
      </c>
      <c r="K1361" s="766">
        <v>15521.057381352759</v>
      </c>
      <c r="L1361" s="18" t="s">
        <v>5420</v>
      </c>
      <c r="M1361" s="418"/>
      <c r="N1361" s="409"/>
      <c r="P1361" s="410"/>
      <c r="T1361" s="419"/>
      <c r="U1361" s="416"/>
      <c r="V1361" s="416"/>
      <c r="W1361" s="416"/>
      <c r="X1361" s="418"/>
    </row>
    <row r="1362" spans="1:24">
      <c r="A1362" s="764">
        <v>2119</v>
      </c>
      <c r="B1362" s="765" t="s">
        <v>10984</v>
      </c>
      <c r="C1362" s="764">
        <f t="shared" si="21"/>
        <v>2119</v>
      </c>
      <c r="D1362" s="165" t="s">
        <v>4330</v>
      </c>
      <c r="E1362" s="165" t="s">
        <v>10985</v>
      </c>
      <c r="F1362" s="163">
        <v>1</v>
      </c>
      <c r="G1362" s="766"/>
      <c r="H1362" s="766">
        <v>0</v>
      </c>
      <c r="I1362" s="766">
        <v>0</v>
      </c>
      <c r="J1362" s="882">
        <v>0</v>
      </c>
      <c r="K1362" s="766">
        <v>16085.41500546162</v>
      </c>
      <c r="L1362" s="18" t="s">
        <v>5421</v>
      </c>
      <c r="M1362" s="418"/>
      <c r="N1362" s="409"/>
      <c r="P1362" s="410"/>
      <c r="T1362" s="419"/>
      <c r="U1362" s="416"/>
      <c r="V1362" s="416"/>
      <c r="W1362" s="416"/>
      <c r="X1362" s="418"/>
    </row>
    <row r="1363" spans="1:24">
      <c r="A1363" s="764">
        <v>2120</v>
      </c>
      <c r="B1363" s="765" t="s">
        <v>10986</v>
      </c>
      <c r="C1363" s="764">
        <f t="shared" si="21"/>
        <v>2120</v>
      </c>
      <c r="D1363" s="165" t="s">
        <v>4330</v>
      </c>
      <c r="E1363" s="165" t="s">
        <v>10987</v>
      </c>
      <c r="F1363" s="163">
        <v>1</v>
      </c>
      <c r="G1363" s="766"/>
      <c r="H1363" s="766">
        <v>0</v>
      </c>
      <c r="I1363" s="766">
        <v>0</v>
      </c>
      <c r="J1363" s="882">
        <v>0</v>
      </c>
      <c r="K1363" s="766">
        <v>17214.130253679337</v>
      </c>
      <c r="L1363" s="18" t="s">
        <v>5422</v>
      </c>
      <c r="M1363" s="418"/>
      <c r="N1363" s="409"/>
      <c r="P1363" s="409"/>
      <c r="T1363" s="419"/>
      <c r="U1363" s="416"/>
      <c r="V1363" s="416"/>
      <c r="W1363" s="416"/>
      <c r="X1363" s="418"/>
    </row>
    <row r="1364" spans="1:24">
      <c r="A1364" s="764">
        <v>2121</v>
      </c>
      <c r="B1364" s="765" t="s">
        <v>10988</v>
      </c>
      <c r="C1364" s="764">
        <f t="shared" si="21"/>
        <v>2121</v>
      </c>
      <c r="D1364" s="165" t="s">
        <v>4330</v>
      </c>
      <c r="E1364" s="165" t="s">
        <v>10989</v>
      </c>
      <c r="F1364" s="163">
        <v>1</v>
      </c>
      <c r="G1364" s="766"/>
      <c r="H1364" s="766">
        <v>0</v>
      </c>
      <c r="I1364" s="766">
        <v>0</v>
      </c>
      <c r="J1364" s="882">
        <v>0</v>
      </c>
      <c r="K1364" s="766">
        <v>16785.218459356602</v>
      </c>
      <c r="L1364" s="18" t="s">
        <v>5423</v>
      </c>
      <c r="M1364" s="418"/>
      <c r="N1364" s="409"/>
      <c r="P1364" s="409"/>
      <c r="T1364" s="419"/>
      <c r="U1364" s="416"/>
      <c r="V1364" s="416"/>
      <c r="W1364" s="416"/>
      <c r="X1364" s="418"/>
    </row>
    <row r="1365" spans="1:24">
      <c r="A1365" s="764">
        <v>2122</v>
      </c>
      <c r="B1365" s="765" t="s">
        <v>7154</v>
      </c>
      <c r="C1365" s="764">
        <f t="shared" si="21"/>
        <v>2122</v>
      </c>
      <c r="D1365" s="165" t="s">
        <v>4330</v>
      </c>
      <c r="E1365" s="165" t="s">
        <v>9735</v>
      </c>
      <c r="F1365" s="163">
        <v>1</v>
      </c>
      <c r="G1365" s="766"/>
      <c r="H1365" s="766">
        <v>0</v>
      </c>
      <c r="I1365" s="766">
        <v>0</v>
      </c>
      <c r="J1365" s="882">
        <v>0</v>
      </c>
      <c r="K1365" s="766">
        <v>18252.548282039636</v>
      </c>
      <c r="L1365" s="18" t="s">
        <v>5424</v>
      </c>
      <c r="M1365" s="418"/>
      <c r="N1365" s="409"/>
      <c r="P1365" s="409"/>
      <c r="T1365" s="419"/>
      <c r="U1365" s="416"/>
      <c r="V1365" s="416"/>
      <c r="W1365" s="416"/>
      <c r="X1365" s="418"/>
    </row>
    <row r="1366" spans="1:24">
      <c r="A1366" s="764">
        <v>2123</v>
      </c>
      <c r="B1366" s="765" t="s">
        <v>7155</v>
      </c>
      <c r="C1366" s="764">
        <f t="shared" si="21"/>
        <v>2123</v>
      </c>
      <c r="D1366" s="165" t="s">
        <v>4330</v>
      </c>
      <c r="E1366" s="165" t="s">
        <v>9736</v>
      </c>
      <c r="F1366" s="163">
        <v>1</v>
      </c>
      <c r="G1366" s="766"/>
      <c r="H1366" s="766">
        <v>0</v>
      </c>
      <c r="I1366" s="766">
        <v>0</v>
      </c>
      <c r="J1366" s="882">
        <v>0</v>
      </c>
      <c r="K1366" s="766">
        <v>19099.084718202928</v>
      </c>
      <c r="L1366" s="18" t="s">
        <v>5425</v>
      </c>
      <c r="M1366" s="418"/>
      <c r="N1366" s="409"/>
      <c r="P1366" s="409"/>
      <c r="T1366" s="419"/>
      <c r="U1366" s="416"/>
      <c r="V1366" s="416"/>
      <c r="W1366" s="416"/>
      <c r="X1366" s="418"/>
    </row>
    <row r="1367" spans="1:24">
      <c r="A1367" s="764">
        <v>2124</v>
      </c>
      <c r="B1367" s="765" t="s">
        <v>7156</v>
      </c>
      <c r="C1367" s="764">
        <f t="shared" si="21"/>
        <v>2124</v>
      </c>
      <c r="D1367" s="165" t="s">
        <v>4330</v>
      </c>
      <c r="E1367" s="165" t="s">
        <v>9737</v>
      </c>
      <c r="F1367" s="163">
        <v>1</v>
      </c>
      <c r="G1367" s="766"/>
      <c r="H1367" s="766">
        <v>0</v>
      </c>
      <c r="I1367" s="766">
        <v>0</v>
      </c>
      <c r="J1367" s="882">
        <v>0</v>
      </c>
      <c r="K1367" s="766">
        <v>19640.303679723325</v>
      </c>
      <c r="L1367" s="18" t="s">
        <v>5426</v>
      </c>
      <c r="M1367" s="418"/>
      <c r="N1367" s="409"/>
      <c r="P1367" s="409"/>
      <c r="T1367" s="419"/>
      <c r="U1367" s="416"/>
      <c r="V1367" s="416"/>
      <c r="W1367" s="416"/>
      <c r="X1367" s="418"/>
    </row>
    <row r="1368" spans="1:24">
      <c r="A1368" s="764">
        <v>2125</v>
      </c>
      <c r="B1368" s="765" t="s">
        <v>7159</v>
      </c>
      <c r="C1368" s="764">
        <f t="shared" si="21"/>
        <v>2125</v>
      </c>
      <c r="D1368" s="165" t="s">
        <v>4330</v>
      </c>
      <c r="E1368" s="165" t="s">
        <v>9740</v>
      </c>
      <c r="F1368" s="163">
        <v>1</v>
      </c>
      <c r="G1368" s="766"/>
      <c r="H1368" s="766">
        <v>0</v>
      </c>
      <c r="I1368" s="766">
        <v>0</v>
      </c>
      <c r="J1368" s="882">
        <v>0</v>
      </c>
      <c r="K1368" s="766">
        <v>14265.863953471755</v>
      </c>
      <c r="L1368" s="18" t="s">
        <v>5429</v>
      </c>
      <c r="M1368" s="418"/>
      <c r="N1368" s="409"/>
      <c r="P1368" s="32"/>
      <c r="T1368" s="419"/>
      <c r="U1368" s="416"/>
      <c r="V1368" s="416"/>
      <c r="W1368" s="416"/>
      <c r="X1368" s="418"/>
    </row>
    <row r="1369" spans="1:24">
      <c r="A1369" s="764">
        <v>2126</v>
      </c>
      <c r="B1369" s="765" t="s">
        <v>7160</v>
      </c>
      <c r="C1369" s="764">
        <f t="shared" si="21"/>
        <v>2126</v>
      </c>
      <c r="D1369" s="165" t="s">
        <v>4330</v>
      </c>
      <c r="E1369" s="165" t="s">
        <v>9741</v>
      </c>
      <c r="F1369" s="163">
        <v>1</v>
      </c>
      <c r="G1369" s="766"/>
      <c r="H1369" s="766">
        <v>0</v>
      </c>
      <c r="I1369" s="766">
        <v>0</v>
      </c>
      <c r="J1369" s="882">
        <v>0</v>
      </c>
      <c r="K1369" s="766">
        <v>13260.525624568379</v>
      </c>
      <c r="L1369" s="18" t="s">
        <v>5430</v>
      </c>
      <c r="M1369" s="418"/>
      <c r="N1369" s="409"/>
      <c r="P1369" s="409"/>
      <c r="T1369" s="419"/>
      <c r="U1369" s="416"/>
      <c r="V1369" s="416"/>
      <c r="W1369" s="416"/>
      <c r="X1369" s="418"/>
    </row>
    <row r="1370" spans="1:24">
      <c r="A1370" s="764">
        <v>2127</v>
      </c>
      <c r="B1370" s="765" t="s">
        <v>7157</v>
      </c>
      <c r="C1370" s="764">
        <f t="shared" si="21"/>
        <v>2127</v>
      </c>
      <c r="D1370" s="165" t="s">
        <v>4330</v>
      </c>
      <c r="E1370" s="165" t="s">
        <v>9738</v>
      </c>
      <c r="F1370" s="163">
        <v>1</v>
      </c>
      <c r="G1370" s="766"/>
      <c r="H1370" s="766">
        <v>0</v>
      </c>
      <c r="I1370" s="766">
        <v>0</v>
      </c>
      <c r="J1370" s="882">
        <v>0</v>
      </c>
      <c r="K1370" s="766">
        <v>12719.189601312717</v>
      </c>
      <c r="L1370" s="18" t="s">
        <v>5427</v>
      </c>
      <c r="M1370" s="418"/>
      <c r="N1370" s="409"/>
      <c r="P1370" s="409"/>
      <c r="T1370" s="419"/>
      <c r="U1370" s="416"/>
      <c r="V1370" s="416"/>
      <c r="W1370" s="416"/>
      <c r="X1370" s="418"/>
    </row>
    <row r="1371" spans="1:24">
      <c r="A1371" s="764">
        <v>2128</v>
      </c>
      <c r="B1371" s="765" t="s">
        <v>7158</v>
      </c>
      <c r="C1371" s="764">
        <f t="shared" si="21"/>
        <v>2128</v>
      </c>
      <c r="D1371" s="165" t="s">
        <v>4330</v>
      </c>
      <c r="E1371" s="165" t="s">
        <v>9739</v>
      </c>
      <c r="F1371" s="163">
        <v>1</v>
      </c>
      <c r="G1371" s="766"/>
      <c r="H1371" s="766">
        <v>0</v>
      </c>
      <c r="I1371" s="766">
        <v>0</v>
      </c>
      <c r="J1371" s="882">
        <v>0</v>
      </c>
      <c r="K1371" s="766">
        <v>12487.188448488861</v>
      </c>
      <c r="L1371" s="18" t="s">
        <v>5428</v>
      </c>
      <c r="M1371" s="418"/>
      <c r="N1371" s="409"/>
      <c r="P1371" s="409"/>
      <c r="T1371" s="419"/>
      <c r="U1371" s="416"/>
      <c r="V1371" s="416"/>
      <c r="W1371" s="416"/>
      <c r="X1371" s="418"/>
    </row>
    <row r="1372" spans="1:24">
      <c r="A1372" s="764">
        <v>2129</v>
      </c>
      <c r="B1372" s="765" t="s">
        <v>7161</v>
      </c>
      <c r="C1372" s="764">
        <f t="shared" si="21"/>
        <v>2129</v>
      </c>
      <c r="D1372" s="165" t="s">
        <v>4330</v>
      </c>
      <c r="E1372" s="165" t="s">
        <v>9742</v>
      </c>
      <c r="F1372" s="163">
        <v>1</v>
      </c>
      <c r="G1372" s="766"/>
      <c r="H1372" s="766">
        <v>0</v>
      </c>
      <c r="I1372" s="766">
        <v>0</v>
      </c>
      <c r="J1372" s="882">
        <v>0</v>
      </c>
      <c r="K1372" s="766">
        <v>15348.535999983083</v>
      </c>
      <c r="L1372" s="18" t="s">
        <v>5431</v>
      </c>
      <c r="M1372" s="418"/>
      <c r="N1372" s="409"/>
      <c r="P1372" s="409"/>
      <c r="T1372" s="419"/>
      <c r="U1372" s="416"/>
      <c r="V1372" s="416"/>
      <c r="W1372" s="416"/>
      <c r="X1372" s="418"/>
    </row>
    <row r="1373" spans="1:24">
      <c r="A1373" s="764">
        <v>2130</v>
      </c>
      <c r="B1373" s="765" t="s">
        <v>7162</v>
      </c>
      <c r="C1373" s="764">
        <f t="shared" si="21"/>
        <v>2130</v>
      </c>
      <c r="D1373" s="165" t="s">
        <v>4330</v>
      </c>
      <c r="E1373" s="165" t="s">
        <v>9743</v>
      </c>
      <c r="F1373" s="163">
        <v>1</v>
      </c>
      <c r="G1373" s="766"/>
      <c r="H1373" s="766">
        <v>0</v>
      </c>
      <c r="I1373" s="766">
        <v>0</v>
      </c>
      <c r="J1373" s="882">
        <v>0</v>
      </c>
      <c r="K1373" s="766">
        <v>15039.201129551277</v>
      </c>
      <c r="L1373" s="18" t="s">
        <v>5432</v>
      </c>
      <c r="M1373" s="418"/>
      <c r="N1373" s="409"/>
      <c r="P1373" s="409"/>
      <c r="T1373" s="419"/>
      <c r="U1373" s="416"/>
      <c r="V1373" s="416"/>
      <c r="W1373" s="416"/>
      <c r="X1373" s="418"/>
    </row>
    <row r="1374" spans="1:24">
      <c r="A1374" s="764">
        <v>2131</v>
      </c>
      <c r="B1374" s="765" t="s">
        <v>7163</v>
      </c>
      <c r="C1374" s="764">
        <f t="shared" si="21"/>
        <v>2131</v>
      </c>
      <c r="D1374" s="165" t="s">
        <v>4330</v>
      </c>
      <c r="E1374" s="165" t="s">
        <v>9744</v>
      </c>
      <c r="F1374" s="163">
        <v>1</v>
      </c>
      <c r="G1374" s="766"/>
      <c r="H1374" s="766">
        <v>0</v>
      </c>
      <c r="I1374" s="766">
        <v>0</v>
      </c>
      <c r="J1374" s="882">
        <v>0</v>
      </c>
      <c r="K1374" s="766">
        <v>16157.576576595908</v>
      </c>
      <c r="L1374" s="18" t="s">
        <v>5433</v>
      </c>
      <c r="M1374" s="418"/>
      <c r="N1374" s="409"/>
      <c r="P1374" s="409"/>
      <c r="T1374" s="419"/>
      <c r="U1374" s="416"/>
      <c r="V1374" s="416"/>
      <c r="W1374" s="416"/>
      <c r="X1374" s="418"/>
    </row>
    <row r="1375" spans="1:24">
      <c r="A1375" s="764">
        <v>2132</v>
      </c>
      <c r="B1375" s="765" t="s">
        <v>7164</v>
      </c>
      <c r="C1375" s="764">
        <f t="shared" si="21"/>
        <v>2132</v>
      </c>
      <c r="D1375" s="165" t="s">
        <v>4330</v>
      </c>
      <c r="E1375" s="165" t="s">
        <v>9745</v>
      </c>
      <c r="F1375" s="163">
        <v>1</v>
      </c>
      <c r="G1375" s="766"/>
      <c r="H1375" s="766">
        <v>0</v>
      </c>
      <c r="I1375" s="766">
        <v>0</v>
      </c>
      <c r="J1375" s="882">
        <v>0</v>
      </c>
      <c r="K1375" s="766">
        <v>15275.865622660409</v>
      </c>
      <c r="L1375" s="18" t="s">
        <v>5434</v>
      </c>
      <c r="M1375" s="418"/>
      <c r="N1375" s="409"/>
      <c r="P1375" s="409"/>
      <c r="T1375" s="419"/>
      <c r="U1375" s="416"/>
      <c r="V1375" s="416"/>
      <c r="W1375" s="416"/>
      <c r="X1375" s="418"/>
    </row>
    <row r="1376" spans="1:24">
      <c r="A1376" s="764">
        <v>2133</v>
      </c>
      <c r="B1376" s="765" t="s">
        <v>7165</v>
      </c>
      <c r="C1376" s="764">
        <f t="shared" si="21"/>
        <v>2133</v>
      </c>
      <c r="D1376" s="165" t="s">
        <v>4330</v>
      </c>
      <c r="E1376" s="165" t="s">
        <v>9746</v>
      </c>
      <c r="F1376" s="163">
        <v>1</v>
      </c>
      <c r="G1376" s="766"/>
      <c r="H1376" s="766">
        <v>0</v>
      </c>
      <c r="I1376" s="766">
        <v>0</v>
      </c>
      <c r="J1376" s="882">
        <v>0</v>
      </c>
      <c r="K1376" s="766">
        <v>17596.157606701207</v>
      </c>
      <c r="L1376" s="18" t="s">
        <v>5435</v>
      </c>
      <c r="M1376" s="418"/>
      <c r="N1376" s="409"/>
      <c r="P1376" s="409"/>
      <c r="T1376" s="419"/>
      <c r="U1376" s="416"/>
      <c r="V1376" s="416"/>
      <c r="W1376" s="416"/>
      <c r="X1376" s="418"/>
    </row>
    <row r="1377" spans="1:24">
      <c r="A1377" s="764">
        <v>2134</v>
      </c>
      <c r="B1377" s="765" t="s">
        <v>7166</v>
      </c>
      <c r="C1377" s="764">
        <f t="shared" si="21"/>
        <v>2134</v>
      </c>
      <c r="D1377" s="165" t="s">
        <v>4330</v>
      </c>
      <c r="E1377" s="165" t="s">
        <v>9747</v>
      </c>
      <c r="F1377" s="163">
        <v>1</v>
      </c>
      <c r="G1377" s="766"/>
      <c r="H1377" s="766">
        <v>0</v>
      </c>
      <c r="I1377" s="766">
        <v>0</v>
      </c>
      <c r="J1377" s="882">
        <v>17645.357830274974</v>
      </c>
      <c r="K1377" s="766">
        <v>18524.274400317521</v>
      </c>
      <c r="L1377" s="18" t="s">
        <v>4543</v>
      </c>
      <c r="M1377" s="418"/>
      <c r="N1377" s="409"/>
      <c r="P1377" s="409"/>
      <c r="T1377" s="419"/>
      <c r="U1377" s="416"/>
      <c r="V1377" s="416"/>
      <c r="W1377" s="416"/>
      <c r="X1377" s="418"/>
    </row>
    <row r="1378" spans="1:24">
      <c r="A1378" s="764">
        <v>2135</v>
      </c>
      <c r="B1378" s="765" t="s">
        <v>7167</v>
      </c>
      <c r="C1378" s="764">
        <f t="shared" si="21"/>
        <v>2135</v>
      </c>
      <c r="D1378" s="165" t="s">
        <v>4330</v>
      </c>
      <c r="E1378" s="165" t="s">
        <v>9748</v>
      </c>
      <c r="F1378" s="163">
        <v>1</v>
      </c>
      <c r="G1378" s="766"/>
      <c r="H1378" s="766">
        <v>0</v>
      </c>
      <c r="I1378" s="766">
        <v>0</v>
      </c>
      <c r="J1378" s="882">
        <v>0</v>
      </c>
      <c r="K1378" s="766">
        <v>19127.550316168126</v>
      </c>
      <c r="L1378" s="18" t="s">
        <v>5436</v>
      </c>
      <c r="M1378" s="418"/>
      <c r="N1378" s="409"/>
      <c r="P1378" s="409"/>
      <c r="T1378" s="419"/>
      <c r="U1378" s="416"/>
      <c r="V1378" s="416"/>
      <c r="W1378" s="416"/>
      <c r="X1378" s="418"/>
    </row>
    <row r="1379" spans="1:24">
      <c r="A1379" s="764">
        <v>2136</v>
      </c>
      <c r="B1379" s="765" t="s">
        <v>7168</v>
      </c>
      <c r="C1379" s="764">
        <f t="shared" si="21"/>
        <v>2136</v>
      </c>
      <c r="D1379" s="165" t="s">
        <v>4330</v>
      </c>
      <c r="E1379" s="165" t="s">
        <v>9749</v>
      </c>
      <c r="F1379" s="163">
        <v>1</v>
      </c>
      <c r="G1379" s="766"/>
      <c r="H1379" s="766">
        <v>0</v>
      </c>
      <c r="I1379" s="766">
        <v>0</v>
      </c>
      <c r="J1379" s="882">
        <v>0</v>
      </c>
      <c r="K1379" s="766">
        <v>16619.216684748244</v>
      </c>
      <c r="L1379" s="18" t="s">
        <v>5437</v>
      </c>
      <c r="M1379" s="418"/>
      <c r="N1379" s="409"/>
      <c r="P1379" s="409"/>
      <c r="T1379" s="419"/>
      <c r="U1379" s="416"/>
      <c r="V1379" s="416"/>
      <c r="W1379" s="416"/>
      <c r="X1379" s="418"/>
    </row>
    <row r="1380" spans="1:24">
      <c r="A1380" s="764">
        <v>2137</v>
      </c>
      <c r="B1380" s="765" t="s">
        <v>7169</v>
      </c>
      <c r="C1380" s="764">
        <f t="shared" si="21"/>
        <v>2137</v>
      </c>
      <c r="D1380" s="165" t="s">
        <v>4330</v>
      </c>
      <c r="E1380" s="165" t="s">
        <v>9750</v>
      </c>
      <c r="F1380" s="163">
        <v>1</v>
      </c>
      <c r="G1380" s="766"/>
      <c r="H1380" s="766">
        <v>0</v>
      </c>
      <c r="I1380" s="766">
        <v>0</v>
      </c>
      <c r="J1380" s="882">
        <v>0</v>
      </c>
      <c r="K1380" s="766">
        <v>19586.654458959281</v>
      </c>
      <c r="L1380" s="18" t="s">
        <v>5438</v>
      </c>
      <c r="M1380" s="418"/>
      <c r="N1380" s="409"/>
      <c r="P1380" s="409"/>
      <c r="T1380" s="419"/>
      <c r="U1380" s="416"/>
      <c r="V1380" s="416"/>
      <c r="W1380" s="416"/>
      <c r="X1380" s="418"/>
    </row>
    <row r="1381" spans="1:24">
      <c r="A1381" s="764">
        <v>2138</v>
      </c>
      <c r="B1381" s="765" t="s">
        <v>7170</v>
      </c>
      <c r="C1381" s="764">
        <f t="shared" si="21"/>
        <v>2138</v>
      </c>
      <c r="D1381" s="165" t="s">
        <v>4330</v>
      </c>
      <c r="E1381" s="165" t="s">
        <v>9751</v>
      </c>
      <c r="F1381" s="163">
        <v>1</v>
      </c>
      <c r="G1381" s="766"/>
      <c r="H1381" s="766">
        <v>0</v>
      </c>
      <c r="I1381" s="766">
        <v>0</v>
      </c>
      <c r="J1381" s="882">
        <v>0</v>
      </c>
      <c r="K1381" s="766">
        <v>20312.423734608492</v>
      </c>
      <c r="L1381" s="18" t="s">
        <v>5439</v>
      </c>
      <c r="M1381" s="418"/>
      <c r="N1381" s="409"/>
      <c r="P1381" s="409"/>
      <c r="T1381" s="419"/>
      <c r="U1381" s="416"/>
      <c r="V1381" s="416"/>
      <c r="W1381" s="416"/>
      <c r="X1381" s="418"/>
    </row>
    <row r="1382" spans="1:24">
      <c r="A1382" s="764">
        <v>2139</v>
      </c>
      <c r="B1382" s="765" t="s">
        <v>7171</v>
      </c>
      <c r="C1382" s="764">
        <f t="shared" si="21"/>
        <v>2139</v>
      </c>
      <c r="D1382" s="165" t="s">
        <v>4330</v>
      </c>
      <c r="E1382" s="165" t="s">
        <v>9752</v>
      </c>
      <c r="F1382" s="163">
        <v>1</v>
      </c>
      <c r="G1382" s="766"/>
      <c r="H1382" s="766">
        <v>0</v>
      </c>
      <c r="I1382" s="766">
        <v>0</v>
      </c>
      <c r="J1382" s="882">
        <v>0</v>
      </c>
      <c r="K1382" s="766">
        <v>17938.838682170812</v>
      </c>
      <c r="L1382" s="18" t="s">
        <v>5440</v>
      </c>
      <c r="M1382" s="418"/>
      <c r="N1382" s="409"/>
      <c r="P1382" s="409"/>
      <c r="T1382" s="419"/>
      <c r="U1382" s="416"/>
      <c r="V1382" s="416"/>
      <c r="W1382" s="416"/>
      <c r="X1382" s="418"/>
    </row>
    <row r="1383" spans="1:24">
      <c r="A1383" s="764">
        <v>2140</v>
      </c>
      <c r="B1383" s="765" t="s">
        <v>7172</v>
      </c>
      <c r="C1383" s="764">
        <f t="shared" si="21"/>
        <v>2140</v>
      </c>
      <c r="D1383" s="165" t="s">
        <v>4330</v>
      </c>
      <c r="E1383" s="165" t="s">
        <v>9753</v>
      </c>
      <c r="F1383" s="163">
        <v>1</v>
      </c>
      <c r="G1383" s="766"/>
      <c r="H1383" s="766">
        <v>0</v>
      </c>
      <c r="I1383" s="766">
        <v>0</v>
      </c>
      <c r="J1383" s="882">
        <v>19766.469810155013</v>
      </c>
      <c r="K1383" s="766">
        <v>0</v>
      </c>
      <c r="L1383" s="18" t="s">
        <v>5441</v>
      </c>
      <c r="M1383" s="418"/>
      <c r="N1383" s="409"/>
      <c r="P1383" s="409"/>
      <c r="T1383" s="419"/>
      <c r="U1383" s="416"/>
      <c r="V1383" s="416"/>
      <c r="W1383" s="416"/>
      <c r="X1383" s="418"/>
    </row>
    <row r="1384" spans="1:24">
      <c r="A1384" s="764">
        <v>2141</v>
      </c>
      <c r="B1384" s="765" t="s">
        <v>7173</v>
      </c>
      <c r="C1384" s="764">
        <f t="shared" si="21"/>
        <v>2141</v>
      </c>
      <c r="D1384" s="165" t="s">
        <v>3040</v>
      </c>
      <c r="E1384" s="165" t="s">
        <v>9754</v>
      </c>
      <c r="F1384" s="163">
        <v>1</v>
      </c>
      <c r="G1384" s="766"/>
      <c r="H1384" s="766">
        <v>23593.156248000003</v>
      </c>
      <c r="I1384" s="766">
        <v>0</v>
      </c>
      <c r="J1384" s="882">
        <v>0</v>
      </c>
      <c r="K1384" s="766">
        <v>0</v>
      </c>
      <c r="L1384" s="18" t="s">
        <v>3888</v>
      </c>
      <c r="M1384" s="418"/>
      <c r="N1384" s="409"/>
      <c r="P1384" s="409"/>
      <c r="T1384" s="419"/>
      <c r="U1384" s="416"/>
      <c r="V1384" s="416"/>
      <c r="W1384" s="416"/>
      <c r="X1384" s="418"/>
    </row>
    <row r="1385" spans="1:24">
      <c r="A1385" s="764">
        <v>2142</v>
      </c>
      <c r="B1385" s="765" t="s">
        <v>7174</v>
      </c>
      <c r="C1385" s="764">
        <f t="shared" si="21"/>
        <v>2142</v>
      </c>
      <c r="D1385" s="165" t="s">
        <v>3040</v>
      </c>
      <c r="E1385" s="165" t="s">
        <v>9755</v>
      </c>
      <c r="F1385" s="163">
        <v>1</v>
      </c>
      <c r="G1385" s="766"/>
      <c r="H1385" s="766">
        <v>0</v>
      </c>
      <c r="I1385" s="766">
        <v>35701.168295199983</v>
      </c>
      <c r="J1385" s="882">
        <v>36546.101477039985</v>
      </c>
      <c r="K1385" s="766">
        <v>37435.511527359988</v>
      </c>
      <c r="L1385" s="18" t="s">
        <v>3889</v>
      </c>
      <c r="M1385" s="418"/>
      <c r="N1385" s="409"/>
      <c r="P1385" s="409"/>
      <c r="T1385" s="419"/>
      <c r="U1385" s="416"/>
      <c r="V1385" s="416"/>
      <c r="W1385" s="416"/>
      <c r="X1385" s="418"/>
    </row>
    <row r="1386" spans="1:24">
      <c r="A1386" s="764">
        <v>2143</v>
      </c>
      <c r="B1386" s="765" t="s">
        <v>7175</v>
      </c>
      <c r="C1386" s="764">
        <f t="shared" si="21"/>
        <v>2143</v>
      </c>
      <c r="D1386" s="165" t="s">
        <v>3040</v>
      </c>
      <c r="E1386" s="165" t="s">
        <v>9756</v>
      </c>
      <c r="F1386" s="163">
        <v>1</v>
      </c>
      <c r="G1386" s="766"/>
      <c r="H1386" s="766">
        <v>0</v>
      </c>
      <c r="I1386" s="766">
        <v>37092.436915199993</v>
      </c>
      <c r="J1386" s="882">
        <v>37972.552658079992</v>
      </c>
      <c r="K1386" s="766">
        <v>38898.991398999999</v>
      </c>
      <c r="L1386" s="18" t="s">
        <v>3890</v>
      </c>
      <c r="M1386" s="418"/>
      <c r="N1386" s="409"/>
      <c r="P1386" s="409"/>
      <c r="T1386" s="419"/>
      <c r="U1386" s="416"/>
      <c r="V1386" s="416"/>
      <c r="W1386" s="416"/>
      <c r="X1386" s="418"/>
    </row>
    <row r="1387" spans="1:24">
      <c r="A1387" s="764">
        <v>2144</v>
      </c>
      <c r="B1387" s="765" t="s">
        <v>7176</v>
      </c>
      <c r="C1387" s="764">
        <f t="shared" si="21"/>
        <v>2144</v>
      </c>
      <c r="D1387" s="165" t="s">
        <v>3040</v>
      </c>
      <c r="E1387" s="165" t="s">
        <v>9757</v>
      </c>
      <c r="F1387" s="163">
        <v>1</v>
      </c>
      <c r="G1387" s="766"/>
      <c r="H1387" s="766">
        <v>41408.799919599995</v>
      </c>
      <c r="I1387" s="766">
        <v>42425.868767999986</v>
      </c>
      <c r="J1387" s="882">
        <v>43496.475373639994</v>
      </c>
      <c r="K1387" s="766">
        <v>44623.42076067999</v>
      </c>
      <c r="L1387" s="18" t="s">
        <v>3041</v>
      </c>
      <c r="M1387" s="418"/>
      <c r="N1387" s="409"/>
      <c r="P1387" s="409"/>
      <c r="T1387" s="419"/>
      <c r="U1387" s="416"/>
      <c r="V1387" s="416"/>
      <c r="W1387" s="416"/>
      <c r="X1387" s="418"/>
    </row>
    <row r="1388" spans="1:24">
      <c r="A1388" s="764">
        <v>2145</v>
      </c>
      <c r="B1388" s="765" t="s">
        <v>7177</v>
      </c>
      <c r="C1388" s="764">
        <f t="shared" si="21"/>
        <v>2145</v>
      </c>
      <c r="D1388" s="165" t="s">
        <v>3040</v>
      </c>
      <c r="E1388" s="165" t="s">
        <v>9758</v>
      </c>
      <c r="F1388" s="163">
        <v>1</v>
      </c>
      <c r="G1388" s="766"/>
      <c r="H1388" s="766">
        <v>0</v>
      </c>
      <c r="I1388" s="766">
        <v>31686.364563199993</v>
      </c>
      <c r="J1388" s="882">
        <v>32429.781839119994</v>
      </c>
      <c r="K1388" s="766">
        <v>33212.328573759987</v>
      </c>
      <c r="L1388" s="18" t="s">
        <v>3891</v>
      </c>
      <c r="M1388" s="418"/>
      <c r="N1388" s="409"/>
      <c r="P1388" s="409"/>
      <c r="T1388" s="419"/>
      <c r="U1388" s="416"/>
      <c r="V1388" s="416"/>
      <c r="W1388" s="416"/>
      <c r="X1388" s="418"/>
    </row>
    <row r="1389" spans="1:24">
      <c r="A1389" s="764">
        <v>2146</v>
      </c>
      <c r="B1389" s="765" t="s">
        <v>7178</v>
      </c>
      <c r="C1389" s="764">
        <f t="shared" si="21"/>
        <v>2146</v>
      </c>
      <c r="D1389" s="165" t="s">
        <v>3040</v>
      </c>
      <c r="E1389" s="165" t="s">
        <v>9759</v>
      </c>
      <c r="F1389" s="163">
        <v>1</v>
      </c>
      <c r="G1389" s="766"/>
      <c r="H1389" s="766">
        <v>23851.534705999999</v>
      </c>
      <c r="I1389" s="766">
        <v>24396.821962359998</v>
      </c>
      <c r="J1389" s="882">
        <v>24970.819716359998</v>
      </c>
      <c r="K1389" s="766">
        <v>25575.034579480001</v>
      </c>
      <c r="L1389" s="18" t="s">
        <v>3042</v>
      </c>
      <c r="M1389" s="418"/>
      <c r="N1389" s="409"/>
      <c r="P1389" s="409"/>
      <c r="T1389" s="419"/>
      <c r="U1389" s="416"/>
      <c r="V1389" s="416"/>
      <c r="W1389" s="416"/>
      <c r="X1389" s="418"/>
    </row>
    <row r="1390" spans="1:24">
      <c r="A1390" s="764">
        <v>2147</v>
      </c>
      <c r="B1390" s="765" t="s">
        <v>7179</v>
      </c>
      <c r="C1390" s="764">
        <f t="shared" si="21"/>
        <v>2147</v>
      </c>
      <c r="D1390" s="165" t="s">
        <v>3040</v>
      </c>
      <c r="E1390" s="165" t="s">
        <v>9760</v>
      </c>
      <c r="F1390" s="163">
        <v>1</v>
      </c>
      <c r="G1390" s="766"/>
      <c r="H1390" s="766">
        <v>26773.198808000001</v>
      </c>
      <c r="I1390" s="766">
        <v>27392.352466640004</v>
      </c>
      <c r="J1390" s="882">
        <v>28044.121080840003</v>
      </c>
      <c r="K1390" s="766">
        <v>28730.181021119992</v>
      </c>
      <c r="L1390" s="18" t="s">
        <v>3043</v>
      </c>
      <c r="M1390" s="418"/>
      <c r="N1390" s="409"/>
      <c r="P1390" s="409"/>
      <c r="T1390" s="419"/>
      <c r="U1390" s="416"/>
      <c r="V1390" s="416"/>
      <c r="W1390" s="416"/>
      <c r="X1390" s="418"/>
    </row>
    <row r="1391" spans="1:24">
      <c r="A1391" s="764">
        <v>2148</v>
      </c>
      <c r="B1391" s="765" t="s">
        <v>7180</v>
      </c>
      <c r="C1391" s="764">
        <f t="shared" si="21"/>
        <v>2148</v>
      </c>
      <c r="D1391" s="165" t="s">
        <v>3040</v>
      </c>
      <c r="E1391" s="165" t="s">
        <v>9761</v>
      </c>
      <c r="F1391" s="163">
        <v>1</v>
      </c>
      <c r="G1391" s="766"/>
      <c r="H1391" s="766">
        <v>0</v>
      </c>
      <c r="I1391" s="766">
        <v>40214.309879582644</v>
      </c>
      <c r="J1391" s="882">
        <v>41592.143199235958</v>
      </c>
      <c r="K1391" s="766">
        <v>43042.483976981319</v>
      </c>
      <c r="L1391" s="18" t="s">
        <v>3892</v>
      </c>
      <c r="M1391" s="418"/>
      <c r="N1391" s="409"/>
      <c r="P1391" s="409"/>
      <c r="T1391" s="419"/>
      <c r="U1391" s="416"/>
      <c r="V1391" s="416"/>
      <c r="W1391" s="416"/>
      <c r="X1391" s="418"/>
    </row>
    <row r="1392" spans="1:24">
      <c r="A1392" s="764">
        <v>2149</v>
      </c>
      <c r="B1392" s="765" t="s">
        <v>7181</v>
      </c>
      <c r="C1392" s="764">
        <f t="shared" si="21"/>
        <v>2149</v>
      </c>
      <c r="D1392" s="165" t="s">
        <v>3040</v>
      </c>
      <c r="E1392" s="165" t="s">
        <v>9762</v>
      </c>
      <c r="F1392" s="163">
        <v>1</v>
      </c>
      <c r="G1392" s="766"/>
      <c r="H1392" s="766">
        <v>0</v>
      </c>
      <c r="I1392" s="766">
        <v>37016.212274642872</v>
      </c>
      <c r="J1392" s="882">
        <v>38277.849710080984</v>
      </c>
      <c r="K1392" s="766">
        <v>39605.901217862403</v>
      </c>
      <c r="L1392" s="18" t="s">
        <v>3893</v>
      </c>
      <c r="M1392" s="418"/>
      <c r="N1392" s="409"/>
      <c r="P1392" s="409"/>
      <c r="T1392" s="419"/>
      <c r="U1392" s="416"/>
      <c r="V1392" s="416"/>
      <c r="W1392" s="416"/>
      <c r="X1392" s="418"/>
    </row>
    <row r="1393" spans="1:24">
      <c r="A1393" s="764">
        <v>2150</v>
      </c>
      <c r="B1393" s="765" t="s">
        <v>7182</v>
      </c>
      <c r="C1393" s="764">
        <f t="shared" si="21"/>
        <v>2150</v>
      </c>
      <c r="D1393" s="165" t="s">
        <v>3040</v>
      </c>
      <c r="E1393" s="165" t="s">
        <v>9763</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7183</v>
      </c>
      <c r="C1394" s="764">
        <f t="shared" si="21"/>
        <v>2151</v>
      </c>
      <c r="D1394" s="165" t="s">
        <v>3040</v>
      </c>
      <c r="E1394" s="165" t="s">
        <v>9764</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c r="A1395" s="764">
        <v>2152</v>
      </c>
      <c r="B1395" s="765" t="s">
        <v>7184</v>
      </c>
      <c r="C1395" s="764">
        <f t="shared" si="21"/>
        <v>2152</v>
      </c>
      <c r="D1395" s="165" t="s">
        <v>3040</v>
      </c>
      <c r="E1395" s="165" t="s">
        <v>9765</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7185</v>
      </c>
      <c r="C1396" s="764">
        <f t="shared" si="21"/>
        <v>2153</v>
      </c>
      <c r="D1396" s="165" t="s">
        <v>3040</v>
      </c>
      <c r="E1396" s="165" t="s">
        <v>9766</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7186</v>
      </c>
      <c r="C1397" s="764">
        <f t="shared" si="21"/>
        <v>2154</v>
      </c>
      <c r="D1397" s="165" t="s">
        <v>3040</v>
      </c>
      <c r="E1397" s="165" t="s">
        <v>9767</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c r="A1398" s="764">
        <v>2155</v>
      </c>
      <c r="B1398" s="765" t="s">
        <v>7187</v>
      </c>
      <c r="C1398" s="764">
        <f t="shared" si="21"/>
        <v>2155</v>
      </c>
      <c r="D1398" s="165" t="s">
        <v>3040</v>
      </c>
      <c r="E1398" s="165" t="s">
        <v>9768</v>
      </c>
      <c r="F1398" s="163">
        <v>1</v>
      </c>
      <c r="G1398" s="766"/>
      <c r="H1398" s="766">
        <v>0</v>
      </c>
      <c r="I1398" s="766">
        <v>0</v>
      </c>
      <c r="J1398" s="882">
        <v>0</v>
      </c>
      <c r="K1398" s="766">
        <v>22082.636031999999</v>
      </c>
      <c r="L1398" s="18" t="s">
        <v>5443</v>
      </c>
      <c r="M1398" s="418"/>
      <c r="N1398" s="409"/>
      <c r="P1398" s="409"/>
      <c r="T1398" s="419"/>
      <c r="U1398" s="416"/>
      <c r="V1398" s="416"/>
      <c r="W1398" s="416"/>
      <c r="X1398" s="418"/>
    </row>
    <row r="1399" spans="1:24">
      <c r="A1399" s="764">
        <v>2156</v>
      </c>
      <c r="B1399" s="765" t="s">
        <v>7188</v>
      </c>
      <c r="C1399" s="764">
        <f t="shared" si="21"/>
        <v>2156</v>
      </c>
      <c r="D1399" s="165" t="s">
        <v>3040</v>
      </c>
      <c r="E1399" s="165" t="s">
        <v>9769</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c r="A1400" s="764">
        <v>2157</v>
      </c>
      <c r="B1400" s="765" t="s">
        <v>7189</v>
      </c>
      <c r="C1400" s="764">
        <f t="shared" si="21"/>
        <v>2157</v>
      </c>
      <c r="D1400" s="165" t="s">
        <v>3040</v>
      </c>
      <c r="E1400" s="165" t="s">
        <v>9770</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c r="A1401" s="764">
        <v>2158</v>
      </c>
      <c r="B1401" s="765" t="s">
        <v>7190</v>
      </c>
      <c r="C1401" s="764">
        <f t="shared" si="21"/>
        <v>2158</v>
      </c>
      <c r="D1401" s="165" t="s">
        <v>3040</v>
      </c>
      <c r="E1401" s="165" t="s">
        <v>9771</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7191</v>
      </c>
      <c r="C1402" s="764">
        <f t="shared" si="21"/>
        <v>2159</v>
      </c>
      <c r="D1402" s="165" t="s">
        <v>3040</v>
      </c>
      <c r="E1402" s="165" t="s">
        <v>9772</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c r="A1403" s="764">
        <v>2160</v>
      </c>
      <c r="B1403" s="765" t="s">
        <v>7192</v>
      </c>
      <c r="C1403" s="764">
        <f t="shared" si="21"/>
        <v>2160</v>
      </c>
      <c r="D1403" s="165" t="s">
        <v>3040</v>
      </c>
      <c r="E1403" s="165" t="s">
        <v>9773</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c r="A1404" s="764">
        <v>2161</v>
      </c>
      <c r="B1404" s="765" t="s">
        <v>7193</v>
      </c>
      <c r="C1404" s="764">
        <f t="shared" si="21"/>
        <v>2161</v>
      </c>
      <c r="D1404" s="165" t="s">
        <v>3040</v>
      </c>
      <c r="E1404" s="165" t="s">
        <v>9774</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7194</v>
      </c>
      <c r="C1405" s="764">
        <f t="shared" si="21"/>
        <v>2162</v>
      </c>
      <c r="D1405" s="165" t="s">
        <v>3040</v>
      </c>
      <c r="E1405" s="165" t="s">
        <v>9775</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c r="A1406" s="764">
        <v>2163</v>
      </c>
      <c r="B1406" s="765" t="s">
        <v>7195</v>
      </c>
      <c r="C1406" s="764">
        <f t="shared" si="21"/>
        <v>2163</v>
      </c>
      <c r="D1406" s="165" t="s">
        <v>3040</v>
      </c>
      <c r="E1406" s="165" t="s">
        <v>9776</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7196</v>
      </c>
      <c r="C1407" s="764">
        <f t="shared" si="21"/>
        <v>2164</v>
      </c>
      <c r="D1407" s="165" t="s">
        <v>3040</v>
      </c>
      <c r="E1407" s="165" t="s">
        <v>9777</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7197</v>
      </c>
      <c r="C1408" s="764">
        <f t="shared" si="21"/>
        <v>2165</v>
      </c>
      <c r="D1408" s="165" t="s">
        <v>3040</v>
      </c>
      <c r="E1408" s="165" t="s">
        <v>9778</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7198</v>
      </c>
      <c r="C1409" s="764">
        <f t="shared" si="21"/>
        <v>2166</v>
      </c>
      <c r="D1409" s="165" t="s">
        <v>3040</v>
      </c>
      <c r="E1409" s="165" t="s">
        <v>9779</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7199</v>
      </c>
      <c r="C1410" s="764">
        <f t="shared" si="21"/>
        <v>2167</v>
      </c>
      <c r="D1410" s="165" t="s">
        <v>3040</v>
      </c>
      <c r="E1410" s="165" t="s">
        <v>9780</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7200</v>
      </c>
      <c r="C1411" s="764">
        <f t="shared" si="21"/>
        <v>2168</v>
      </c>
      <c r="D1411" s="165" t="s">
        <v>3040</v>
      </c>
      <c r="E1411" s="165" t="s">
        <v>9781</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c r="A1412" s="764">
        <v>2169</v>
      </c>
      <c r="B1412" s="765" t="s">
        <v>7201</v>
      </c>
      <c r="C1412" s="764">
        <f t="shared" si="21"/>
        <v>2169</v>
      </c>
      <c r="D1412" s="165" t="s">
        <v>3040</v>
      </c>
      <c r="E1412" s="165" t="s">
        <v>9782</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7202</v>
      </c>
      <c r="C1413" s="764">
        <f t="shared" si="21"/>
        <v>2170</v>
      </c>
      <c r="D1413" s="165" t="s">
        <v>3040</v>
      </c>
      <c r="E1413" s="165" t="s">
        <v>9783</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7203</v>
      </c>
      <c r="C1414" s="764">
        <f t="shared" si="21"/>
        <v>2171</v>
      </c>
      <c r="D1414" s="165" t="s">
        <v>5258</v>
      </c>
      <c r="E1414" s="165" t="s">
        <v>9784</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c r="A1415" s="764">
        <v>2172</v>
      </c>
      <c r="B1415" s="765" t="s">
        <v>7204</v>
      </c>
      <c r="C1415" s="764">
        <f t="shared" si="21"/>
        <v>2172</v>
      </c>
      <c r="D1415" s="165" t="s">
        <v>2154</v>
      </c>
      <c r="E1415" s="165" t="s">
        <v>9785</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7205</v>
      </c>
      <c r="C1416" s="764">
        <f t="shared" si="21"/>
        <v>2173</v>
      </c>
      <c r="D1416" s="165" t="s">
        <v>2154</v>
      </c>
      <c r="E1416" s="165" t="s">
        <v>9786</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7206</v>
      </c>
      <c r="C1417" s="764">
        <f t="shared" ref="C1417:C1480" si="22">A1417</f>
        <v>2174</v>
      </c>
      <c r="D1417" s="165" t="s">
        <v>2154</v>
      </c>
      <c r="E1417" s="165" t="s">
        <v>9787</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7207</v>
      </c>
      <c r="C1418" s="764">
        <f t="shared" si="22"/>
        <v>2175</v>
      </c>
      <c r="D1418" s="165" t="s">
        <v>2154</v>
      </c>
      <c r="E1418" s="165" t="s">
        <v>9788</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7208</v>
      </c>
      <c r="C1419" s="764">
        <f t="shared" si="22"/>
        <v>2176</v>
      </c>
      <c r="D1419" s="165" t="s">
        <v>2154</v>
      </c>
      <c r="E1419" s="165" t="s">
        <v>9789</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7209</v>
      </c>
      <c r="C1420" s="764">
        <f t="shared" si="22"/>
        <v>2177</v>
      </c>
      <c r="D1420" s="165" t="s">
        <v>2154</v>
      </c>
      <c r="E1420" s="165" t="s">
        <v>9790</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7210</v>
      </c>
      <c r="C1421" s="764">
        <f t="shared" si="22"/>
        <v>2178</v>
      </c>
      <c r="D1421" s="165" t="s">
        <v>2154</v>
      </c>
      <c r="E1421" s="165" t="s">
        <v>9791</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7211</v>
      </c>
      <c r="C1422" s="764">
        <f t="shared" si="22"/>
        <v>2179</v>
      </c>
      <c r="D1422" s="165" t="s">
        <v>2154</v>
      </c>
      <c r="E1422" s="165" t="s">
        <v>9792</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7212</v>
      </c>
      <c r="C1423" s="764">
        <f t="shared" si="22"/>
        <v>2180</v>
      </c>
      <c r="D1423" s="165" t="s">
        <v>2154</v>
      </c>
      <c r="E1423" s="165" t="s">
        <v>9793</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7213</v>
      </c>
      <c r="C1424" s="764">
        <f t="shared" si="22"/>
        <v>2181</v>
      </c>
      <c r="D1424" s="165" t="s">
        <v>2154</v>
      </c>
      <c r="E1424" s="165" t="s">
        <v>9794</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7214</v>
      </c>
      <c r="C1425" s="764">
        <f t="shared" si="22"/>
        <v>2182</v>
      </c>
      <c r="D1425" s="165" t="s">
        <v>2154</v>
      </c>
      <c r="E1425" s="165" t="s">
        <v>9795</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7215</v>
      </c>
      <c r="C1426" s="764">
        <f t="shared" si="22"/>
        <v>2183</v>
      </c>
      <c r="D1426" s="165" t="s">
        <v>2154</v>
      </c>
      <c r="E1426" s="165" t="s">
        <v>9796</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7216</v>
      </c>
      <c r="C1427" s="764">
        <f t="shared" si="22"/>
        <v>2184</v>
      </c>
      <c r="D1427" s="165" t="s">
        <v>2154</v>
      </c>
      <c r="E1427" s="165" t="s">
        <v>9797</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7217</v>
      </c>
      <c r="C1428" s="764">
        <f t="shared" si="22"/>
        <v>2185</v>
      </c>
      <c r="D1428" s="165" t="s">
        <v>2154</v>
      </c>
      <c r="E1428" s="165" t="s">
        <v>9798</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7218</v>
      </c>
      <c r="C1429" s="764">
        <f t="shared" si="22"/>
        <v>2186</v>
      </c>
      <c r="D1429" s="165" t="s">
        <v>2154</v>
      </c>
      <c r="E1429" s="165" t="s">
        <v>9799</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7219</v>
      </c>
      <c r="C1430" s="764">
        <f t="shared" si="22"/>
        <v>2187</v>
      </c>
      <c r="D1430" s="165" t="s">
        <v>2154</v>
      </c>
      <c r="E1430" s="165" t="s">
        <v>9800</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7220</v>
      </c>
      <c r="C1431" s="764">
        <f t="shared" si="22"/>
        <v>2188</v>
      </c>
      <c r="D1431" s="165" t="s">
        <v>2154</v>
      </c>
      <c r="E1431" s="165" t="s">
        <v>9801</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7221</v>
      </c>
      <c r="C1432" s="764">
        <f t="shared" si="22"/>
        <v>2189</v>
      </c>
      <c r="D1432" s="165" t="s">
        <v>2154</v>
      </c>
      <c r="E1432" s="165" t="s">
        <v>9802</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7222</v>
      </c>
      <c r="C1433" s="764">
        <f t="shared" si="22"/>
        <v>2190</v>
      </c>
      <c r="D1433" s="165" t="s">
        <v>2154</v>
      </c>
      <c r="E1433" s="165" t="s">
        <v>9803</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7223</v>
      </c>
      <c r="C1434" s="764">
        <f t="shared" si="22"/>
        <v>2191</v>
      </c>
      <c r="D1434" s="165" t="s">
        <v>2154</v>
      </c>
      <c r="E1434" s="165" t="s">
        <v>9804</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7224</v>
      </c>
      <c r="C1435" s="764">
        <f t="shared" si="22"/>
        <v>2192</v>
      </c>
      <c r="D1435" s="165" t="s">
        <v>2154</v>
      </c>
      <c r="E1435" s="165" t="s">
        <v>9805</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7225</v>
      </c>
      <c r="C1436" s="764">
        <f t="shared" si="22"/>
        <v>2193</v>
      </c>
      <c r="D1436" s="165" t="s">
        <v>2154</v>
      </c>
      <c r="E1436" s="165" t="s">
        <v>9806</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7226</v>
      </c>
      <c r="C1437" s="764">
        <f t="shared" si="22"/>
        <v>2194</v>
      </c>
      <c r="D1437" s="165" t="s">
        <v>2154</v>
      </c>
      <c r="E1437" s="165" t="s">
        <v>9807</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7227</v>
      </c>
      <c r="C1438" s="764">
        <f t="shared" si="22"/>
        <v>2195</v>
      </c>
      <c r="D1438" s="165" t="s">
        <v>2155</v>
      </c>
      <c r="E1438" s="165" t="s">
        <v>9808</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7228</v>
      </c>
      <c r="C1439" s="764">
        <f t="shared" si="22"/>
        <v>2196</v>
      </c>
      <c r="D1439" s="165" t="s">
        <v>2155</v>
      </c>
      <c r="E1439" s="165" t="s">
        <v>9809</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7229</v>
      </c>
      <c r="C1440" s="764">
        <f t="shared" si="22"/>
        <v>2197</v>
      </c>
      <c r="D1440" s="165" t="s">
        <v>2156</v>
      </c>
      <c r="E1440" s="165" t="s">
        <v>9810</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c r="A1441" s="764">
        <v>2198</v>
      </c>
      <c r="B1441" s="765" t="s">
        <v>7230</v>
      </c>
      <c r="C1441" s="764">
        <f t="shared" si="22"/>
        <v>2198</v>
      </c>
      <c r="D1441" s="165" t="s">
        <v>2156</v>
      </c>
      <c r="E1441" s="165" t="s">
        <v>9811</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c r="A1442" s="764">
        <v>2199</v>
      </c>
      <c r="B1442" s="765" t="s">
        <v>7231</v>
      </c>
      <c r="C1442" s="764">
        <f t="shared" si="22"/>
        <v>2199</v>
      </c>
      <c r="D1442" s="165" t="s">
        <v>2156</v>
      </c>
      <c r="E1442" s="165" t="s">
        <v>9812</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c r="A1443" s="764">
        <v>2200</v>
      </c>
      <c r="B1443" s="765" t="s">
        <v>7232</v>
      </c>
      <c r="C1443" s="764">
        <f t="shared" si="22"/>
        <v>2200</v>
      </c>
      <c r="D1443" s="165" t="s">
        <v>2156</v>
      </c>
      <c r="E1443" s="165" t="s">
        <v>9813</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c r="A1444" s="764">
        <v>2201</v>
      </c>
      <c r="B1444" s="765" t="s">
        <v>7233</v>
      </c>
      <c r="C1444" s="764">
        <f t="shared" si="22"/>
        <v>2201</v>
      </c>
      <c r="D1444" s="165" t="s">
        <v>2156</v>
      </c>
      <c r="E1444" s="165" t="s">
        <v>9814</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c r="A1445" s="764">
        <v>2202</v>
      </c>
      <c r="B1445" s="765" t="s">
        <v>7234</v>
      </c>
      <c r="C1445" s="764">
        <f t="shared" si="22"/>
        <v>2202</v>
      </c>
      <c r="D1445" s="165" t="s">
        <v>2156</v>
      </c>
      <c r="E1445" s="165" t="s">
        <v>9815</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7235</v>
      </c>
      <c r="C1446" s="764">
        <f t="shared" si="22"/>
        <v>2203</v>
      </c>
      <c r="D1446" s="165" t="s">
        <v>2156</v>
      </c>
      <c r="E1446" s="165" t="s">
        <v>9816</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7236</v>
      </c>
      <c r="C1447" s="764">
        <f t="shared" si="22"/>
        <v>2204</v>
      </c>
      <c r="D1447" s="165" t="s">
        <v>2156</v>
      </c>
      <c r="E1447" s="165" t="s">
        <v>9817</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7237</v>
      </c>
      <c r="C1448" s="764">
        <f t="shared" si="22"/>
        <v>2205</v>
      </c>
      <c r="D1448" s="165" t="s">
        <v>2156</v>
      </c>
      <c r="E1448" s="165" t="s">
        <v>9818</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c r="A1449" s="764">
        <v>2206</v>
      </c>
      <c r="B1449" s="765" t="s">
        <v>7238</v>
      </c>
      <c r="C1449" s="764">
        <f t="shared" si="22"/>
        <v>2206</v>
      </c>
      <c r="D1449" s="165" t="s">
        <v>2156</v>
      </c>
      <c r="E1449" s="165" t="s">
        <v>9819</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7239</v>
      </c>
      <c r="C1450" s="764">
        <f t="shared" si="22"/>
        <v>2207</v>
      </c>
      <c r="D1450" s="165" t="s">
        <v>2156</v>
      </c>
      <c r="E1450" s="165" t="s">
        <v>9820</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7240</v>
      </c>
      <c r="C1451" s="764">
        <f t="shared" si="22"/>
        <v>2208</v>
      </c>
      <c r="D1451" s="165" t="s">
        <v>5259</v>
      </c>
      <c r="E1451" s="165" t="s">
        <v>9821</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c r="A1452" s="764">
        <v>2209</v>
      </c>
      <c r="B1452" s="765" t="s">
        <v>7241</v>
      </c>
      <c r="C1452" s="764">
        <f t="shared" si="22"/>
        <v>2209</v>
      </c>
      <c r="D1452" s="165" t="s">
        <v>5260</v>
      </c>
      <c r="E1452" s="165" t="s">
        <v>9822</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c r="A1453" s="764">
        <v>2210</v>
      </c>
      <c r="B1453" s="765" t="s">
        <v>7242</v>
      </c>
      <c r="C1453" s="764">
        <f t="shared" si="22"/>
        <v>2210</v>
      </c>
      <c r="D1453" s="165" t="s">
        <v>2157</v>
      </c>
      <c r="E1453" s="165" t="s">
        <v>9823</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7243</v>
      </c>
      <c r="C1454" s="764">
        <f t="shared" si="22"/>
        <v>2211</v>
      </c>
      <c r="D1454" s="165" t="s">
        <v>2157</v>
      </c>
      <c r="E1454" s="165" t="s">
        <v>9824</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7244</v>
      </c>
      <c r="C1455" s="764">
        <f t="shared" si="22"/>
        <v>2212</v>
      </c>
      <c r="D1455" s="165" t="s">
        <v>2157</v>
      </c>
      <c r="E1455" s="165" t="s">
        <v>9825</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7245</v>
      </c>
      <c r="C1456" s="764">
        <f t="shared" si="22"/>
        <v>2213</v>
      </c>
      <c r="D1456" s="165" t="s">
        <v>2157</v>
      </c>
      <c r="E1456" s="165" t="s">
        <v>9826</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7246</v>
      </c>
      <c r="C1457" s="764">
        <f t="shared" si="22"/>
        <v>2214</v>
      </c>
      <c r="D1457" s="165" t="s">
        <v>2157</v>
      </c>
      <c r="E1457" s="165" t="s">
        <v>9827</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7247</v>
      </c>
      <c r="C1458" s="764">
        <f t="shared" si="22"/>
        <v>2215</v>
      </c>
      <c r="D1458" s="165" t="s">
        <v>2157</v>
      </c>
      <c r="E1458" s="165" t="s">
        <v>9828</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7248</v>
      </c>
      <c r="C1459" s="764">
        <f t="shared" si="22"/>
        <v>2216</v>
      </c>
      <c r="D1459" s="165" t="s">
        <v>2157</v>
      </c>
      <c r="E1459" s="165" t="s">
        <v>9829</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7249</v>
      </c>
      <c r="C1460" s="764">
        <f t="shared" si="22"/>
        <v>2217</v>
      </c>
      <c r="D1460" s="165" t="s">
        <v>2157</v>
      </c>
      <c r="E1460" s="165" t="s">
        <v>9830</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7250</v>
      </c>
      <c r="C1461" s="764">
        <f t="shared" si="22"/>
        <v>2218</v>
      </c>
      <c r="D1461" s="165" t="s">
        <v>2157</v>
      </c>
      <c r="E1461" s="165" t="s">
        <v>9831</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c r="A1462" s="764">
        <v>2219</v>
      </c>
      <c r="B1462" s="765" t="s">
        <v>7251</v>
      </c>
      <c r="C1462" s="764">
        <f t="shared" si="22"/>
        <v>2219</v>
      </c>
      <c r="D1462" s="165" t="s">
        <v>2157</v>
      </c>
      <c r="E1462" s="165" t="s">
        <v>9832</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7252</v>
      </c>
      <c r="C1463" s="764">
        <f t="shared" si="22"/>
        <v>2220</v>
      </c>
      <c r="D1463" s="165" t="s">
        <v>2157</v>
      </c>
      <c r="E1463" s="165" t="s">
        <v>9833</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7253</v>
      </c>
      <c r="C1464" s="764">
        <f t="shared" si="22"/>
        <v>2221</v>
      </c>
      <c r="D1464" s="165" t="s">
        <v>2157</v>
      </c>
      <c r="E1464" s="165" t="s">
        <v>9834</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7254</v>
      </c>
      <c r="C1465" s="764">
        <f t="shared" si="22"/>
        <v>2222</v>
      </c>
      <c r="D1465" s="165" t="s">
        <v>2157</v>
      </c>
      <c r="E1465" s="165" t="s">
        <v>9835</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7255</v>
      </c>
      <c r="C1466" s="764">
        <f t="shared" si="22"/>
        <v>2223</v>
      </c>
      <c r="D1466" s="165" t="s">
        <v>2157</v>
      </c>
      <c r="E1466" s="165" t="s">
        <v>9836</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7256</v>
      </c>
      <c r="C1467" s="764">
        <f t="shared" si="22"/>
        <v>2224</v>
      </c>
      <c r="D1467" s="165" t="s">
        <v>2157</v>
      </c>
      <c r="E1467" s="165" t="s">
        <v>9837</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7257</v>
      </c>
      <c r="C1468" s="764">
        <f t="shared" si="22"/>
        <v>2225</v>
      </c>
      <c r="D1468" s="165" t="s">
        <v>2157</v>
      </c>
      <c r="E1468" s="165" t="s">
        <v>9838</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7258</v>
      </c>
      <c r="C1469" s="764">
        <f t="shared" si="22"/>
        <v>2226</v>
      </c>
      <c r="D1469" s="165" t="s">
        <v>2157</v>
      </c>
      <c r="E1469" s="165" t="s">
        <v>9839</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7259</v>
      </c>
      <c r="C1470" s="764">
        <f t="shared" si="22"/>
        <v>2227</v>
      </c>
      <c r="D1470" s="165" t="s">
        <v>2157</v>
      </c>
      <c r="E1470" s="165" t="s">
        <v>9840</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c r="A1471" s="764">
        <v>2228</v>
      </c>
      <c r="B1471" s="765" t="s">
        <v>7260</v>
      </c>
      <c r="C1471" s="764">
        <f t="shared" si="22"/>
        <v>2228</v>
      </c>
      <c r="D1471" s="165" t="s">
        <v>2157</v>
      </c>
      <c r="E1471" s="165" t="s">
        <v>9841</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7261</v>
      </c>
      <c r="C1472" s="764">
        <f t="shared" si="22"/>
        <v>2229</v>
      </c>
      <c r="D1472" s="165" t="s">
        <v>2157</v>
      </c>
      <c r="E1472" s="165" t="s">
        <v>9842</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c r="A1473" s="764">
        <v>2230</v>
      </c>
      <c r="B1473" s="765" t="s">
        <v>7262</v>
      </c>
      <c r="C1473" s="764">
        <f t="shared" si="22"/>
        <v>2230</v>
      </c>
      <c r="D1473" s="165" t="s">
        <v>2157</v>
      </c>
      <c r="E1473" s="165" t="s">
        <v>9843</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7263</v>
      </c>
      <c r="C1474" s="764">
        <f t="shared" si="22"/>
        <v>2231</v>
      </c>
      <c r="D1474" s="165" t="s">
        <v>2157</v>
      </c>
      <c r="E1474" s="165" t="s">
        <v>9844</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c r="A1475" s="764">
        <v>2232</v>
      </c>
      <c r="B1475" s="765" t="s">
        <v>7264</v>
      </c>
      <c r="C1475" s="764">
        <f t="shared" si="22"/>
        <v>2232</v>
      </c>
      <c r="D1475" s="165" t="s">
        <v>2157</v>
      </c>
      <c r="E1475" s="165" t="s">
        <v>9845</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7265</v>
      </c>
      <c r="C1476" s="764">
        <f t="shared" si="22"/>
        <v>2233</v>
      </c>
      <c r="D1476" s="165" t="s">
        <v>2157</v>
      </c>
      <c r="E1476" s="165" t="s">
        <v>9846</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7266</v>
      </c>
      <c r="C1477" s="764">
        <f t="shared" si="22"/>
        <v>2234</v>
      </c>
      <c r="D1477" s="165" t="s">
        <v>4331</v>
      </c>
      <c r="E1477" s="165" t="s">
        <v>9847</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7267</v>
      </c>
      <c r="C1478" s="764">
        <f t="shared" si="22"/>
        <v>2235</v>
      </c>
      <c r="D1478" s="165" t="s">
        <v>4332</v>
      </c>
      <c r="E1478" s="165" t="s">
        <v>9848</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7268</v>
      </c>
      <c r="C1479" s="764">
        <f t="shared" si="22"/>
        <v>2236</v>
      </c>
      <c r="D1479" s="165" t="s">
        <v>4332</v>
      </c>
      <c r="E1479" s="165" t="s">
        <v>9849</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7269</v>
      </c>
      <c r="C1480" s="764">
        <f t="shared" si="22"/>
        <v>2237</v>
      </c>
      <c r="D1480" s="165" t="s">
        <v>4332</v>
      </c>
      <c r="E1480" s="165" t="s">
        <v>9850</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7270</v>
      </c>
      <c r="C1481" s="764">
        <f t="shared" ref="C1481:C1544" si="23">A1481</f>
        <v>2238</v>
      </c>
      <c r="D1481" s="165" t="s">
        <v>2158</v>
      </c>
      <c r="E1481" s="165" t="s">
        <v>9851</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7271</v>
      </c>
      <c r="C1482" s="764">
        <f t="shared" si="23"/>
        <v>2239</v>
      </c>
      <c r="D1482" s="165" t="s">
        <v>2158</v>
      </c>
      <c r="E1482" s="165" t="s">
        <v>9852</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7272</v>
      </c>
      <c r="C1483" s="764">
        <f t="shared" si="23"/>
        <v>2240</v>
      </c>
      <c r="D1483" s="165" t="s">
        <v>2158</v>
      </c>
      <c r="E1483" s="165" t="s">
        <v>9853</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7273</v>
      </c>
      <c r="C1484" s="764">
        <f t="shared" si="23"/>
        <v>2241</v>
      </c>
      <c r="D1484" s="165" t="s">
        <v>2158</v>
      </c>
      <c r="E1484" s="165" t="s">
        <v>9854</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7274</v>
      </c>
      <c r="C1485" s="764">
        <f t="shared" si="23"/>
        <v>2242</v>
      </c>
      <c r="D1485" s="165" t="s">
        <v>2158</v>
      </c>
      <c r="E1485" s="165" t="s">
        <v>9855</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7275</v>
      </c>
      <c r="C1486" s="764">
        <f t="shared" si="23"/>
        <v>2243</v>
      </c>
      <c r="D1486" s="165" t="s">
        <v>2158</v>
      </c>
      <c r="E1486" s="165" t="s">
        <v>9856</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7276</v>
      </c>
      <c r="C1487" s="764">
        <f t="shared" si="23"/>
        <v>2244</v>
      </c>
      <c r="D1487" s="165" t="s">
        <v>2158</v>
      </c>
      <c r="E1487" s="165" t="s">
        <v>9857</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7277</v>
      </c>
      <c r="C1488" s="764">
        <f t="shared" si="23"/>
        <v>2245</v>
      </c>
      <c r="D1488" s="165" t="s">
        <v>2158</v>
      </c>
      <c r="E1488" s="165" t="s">
        <v>9858</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7278</v>
      </c>
      <c r="C1489" s="764">
        <f t="shared" si="23"/>
        <v>2246</v>
      </c>
      <c r="D1489" s="165" t="s">
        <v>2158</v>
      </c>
      <c r="E1489" s="165" t="s">
        <v>9859</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7279</v>
      </c>
      <c r="C1490" s="764">
        <f t="shared" si="23"/>
        <v>2247</v>
      </c>
      <c r="D1490" s="165" t="s">
        <v>2158</v>
      </c>
      <c r="E1490" s="165" t="s">
        <v>9860</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c r="A1491" s="764">
        <v>2248</v>
      </c>
      <c r="B1491" s="765" t="s">
        <v>7280</v>
      </c>
      <c r="C1491" s="764">
        <f t="shared" si="23"/>
        <v>2248</v>
      </c>
      <c r="D1491" s="165" t="s">
        <v>2158</v>
      </c>
      <c r="E1491" s="165" t="s">
        <v>9861</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7281</v>
      </c>
      <c r="C1492" s="764">
        <f t="shared" si="23"/>
        <v>2249</v>
      </c>
      <c r="D1492" s="165" t="s">
        <v>2158</v>
      </c>
      <c r="E1492" s="165" t="s">
        <v>9862</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7282</v>
      </c>
      <c r="C1493" s="764">
        <f t="shared" si="23"/>
        <v>2250</v>
      </c>
      <c r="D1493" s="165" t="s">
        <v>2158</v>
      </c>
      <c r="E1493" s="165" t="s">
        <v>9863</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7283</v>
      </c>
      <c r="C1494" s="764">
        <f t="shared" si="23"/>
        <v>2251</v>
      </c>
      <c r="D1494" s="165" t="s">
        <v>2158</v>
      </c>
      <c r="E1494" s="165" t="s">
        <v>9864</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7284</v>
      </c>
      <c r="C1495" s="764">
        <f t="shared" si="23"/>
        <v>2252</v>
      </c>
      <c r="D1495" s="165" t="s">
        <v>2158</v>
      </c>
      <c r="E1495" s="165" t="s">
        <v>9865</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7285</v>
      </c>
      <c r="C1496" s="764">
        <f t="shared" si="23"/>
        <v>2253</v>
      </c>
      <c r="D1496" s="165" t="s">
        <v>2158</v>
      </c>
      <c r="E1496" s="165" t="s">
        <v>9866</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7286</v>
      </c>
      <c r="C1497" s="764">
        <f t="shared" si="23"/>
        <v>2254</v>
      </c>
      <c r="D1497" s="165" t="s">
        <v>2158</v>
      </c>
      <c r="E1497" s="165" t="s">
        <v>9867</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7287</v>
      </c>
      <c r="C1498" s="764">
        <f t="shared" si="23"/>
        <v>2255</v>
      </c>
      <c r="D1498" s="165" t="s">
        <v>2158</v>
      </c>
      <c r="E1498" s="165" t="s">
        <v>9868</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7288</v>
      </c>
      <c r="C1499" s="764">
        <f t="shared" si="23"/>
        <v>2256</v>
      </c>
      <c r="D1499" s="165" t="s">
        <v>2158</v>
      </c>
      <c r="E1499" s="165" t="s">
        <v>9869</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c r="A1500" s="764">
        <v>2257</v>
      </c>
      <c r="B1500" s="765" t="s">
        <v>7289</v>
      </c>
      <c r="C1500" s="764">
        <f t="shared" si="23"/>
        <v>2257</v>
      </c>
      <c r="D1500" s="165" t="s">
        <v>2158</v>
      </c>
      <c r="E1500" s="165" t="s">
        <v>9870</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7290</v>
      </c>
      <c r="C1501" s="764">
        <f t="shared" si="23"/>
        <v>2258</v>
      </c>
      <c r="D1501" s="165" t="s">
        <v>2158</v>
      </c>
      <c r="E1501" s="165" t="s">
        <v>9871</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7291</v>
      </c>
      <c r="C1502" s="764">
        <f t="shared" si="23"/>
        <v>2259</v>
      </c>
      <c r="D1502" s="165" t="s">
        <v>2158</v>
      </c>
      <c r="E1502" s="165" t="s">
        <v>9872</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7292</v>
      </c>
      <c r="C1503" s="764">
        <f t="shared" si="23"/>
        <v>2260</v>
      </c>
      <c r="D1503" s="165" t="s">
        <v>2158</v>
      </c>
      <c r="E1503" s="165" t="s">
        <v>9873</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7293</v>
      </c>
      <c r="C1504" s="764">
        <f t="shared" si="23"/>
        <v>2261</v>
      </c>
      <c r="D1504" s="165" t="s">
        <v>2158</v>
      </c>
      <c r="E1504" s="165" t="s">
        <v>9874</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7294</v>
      </c>
      <c r="C1505" s="764">
        <f t="shared" si="23"/>
        <v>2262</v>
      </c>
      <c r="D1505" s="165" t="s">
        <v>2158</v>
      </c>
      <c r="E1505" s="165" t="s">
        <v>9875</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7295</v>
      </c>
      <c r="C1506" s="764">
        <f t="shared" si="23"/>
        <v>2263</v>
      </c>
      <c r="D1506" s="165" t="s">
        <v>2158</v>
      </c>
      <c r="E1506" s="165" t="s">
        <v>9876</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7296</v>
      </c>
      <c r="C1507" s="764">
        <f t="shared" si="23"/>
        <v>2264</v>
      </c>
      <c r="D1507" s="165" t="s">
        <v>2158</v>
      </c>
      <c r="E1507" s="165" t="s">
        <v>9877</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7297</v>
      </c>
      <c r="C1508" s="764">
        <f t="shared" si="23"/>
        <v>2265</v>
      </c>
      <c r="D1508" s="165" t="s">
        <v>2158</v>
      </c>
      <c r="E1508" s="165" t="s">
        <v>9878</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7298</v>
      </c>
      <c r="C1509" s="764">
        <f t="shared" si="23"/>
        <v>2266</v>
      </c>
      <c r="D1509" s="165" t="s">
        <v>2158</v>
      </c>
      <c r="E1509" s="165" t="s">
        <v>9879</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c r="A1510" s="764">
        <v>2267</v>
      </c>
      <c r="B1510" s="765" t="s">
        <v>7299</v>
      </c>
      <c r="C1510" s="764">
        <f t="shared" si="23"/>
        <v>2267</v>
      </c>
      <c r="D1510" s="165" t="s">
        <v>2158</v>
      </c>
      <c r="E1510" s="165" t="s">
        <v>9880</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c r="A1511" s="764">
        <v>2268</v>
      </c>
      <c r="B1511" s="765" t="s">
        <v>7300</v>
      </c>
      <c r="C1511" s="764">
        <f t="shared" si="23"/>
        <v>2268</v>
      </c>
      <c r="D1511" s="165" t="s">
        <v>2158</v>
      </c>
      <c r="E1511" s="165" t="s">
        <v>9881</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c r="A1512" s="764">
        <v>2269</v>
      </c>
      <c r="B1512" s="765" t="s">
        <v>7301</v>
      </c>
      <c r="C1512" s="764">
        <f t="shared" si="23"/>
        <v>2269</v>
      </c>
      <c r="D1512" s="165" t="s">
        <v>2158</v>
      </c>
      <c r="E1512" s="165" t="s">
        <v>9882</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7302</v>
      </c>
      <c r="C1513" s="764">
        <f t="shared" si="23"/>
        <v>2270</v>
      </c>
      <c r="D1513" s="165" t="s">
        <v>2158</v>
      </c>
      <c r="E1513" s="165" t="s">
        <v>9883</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7303</v>
      </c>
      <c r="C1514" s="764">
        <f t="shared" si="23"/>
        <v>2271</v>
      </c>
      <c r="D1514" s="165" t="s">
        <v>2158</v>
      </c>
      <c r="E1514" s="165" t="s">
        <v>9884</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7305</v>
      </c>
      <c r="C1515" s="764">
        <f t="shared" si="23"/>
        <v>2272</v>
      </c>
      <c r="D1515" s="165" t="s">
        <v>2158</v>
      </c>
      <c r="E1515" s="165" t="s">
        <v>9886</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7304</v>
      </c>
      <c r="C1516" s="764">
        <f t="shared" si="23"/>
        <v>2273</v>
      </c>
      <c r="D1516" s="165" t="s">
        <v>2158</v>
      </c>
      <c r="E1516" s="165" t="s">
        <v>9885</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7306</v>
      </c>
      <c r="C1517" s="764">
        <f t="shared" si="23"/>
        <v>2274</v>
      </c>
      <c r="D1517" s="165" t="s">
        <v>2158</v>
      </c>
      <c r="E1517" s="165" t="s">
        <v>9887</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7307</v>
      </c>
      <c r="C1518" s="764">
        <f t="shared" si="23"/>
        <v>2275</v>
      </c>
      <c r="D1518" s="165" t="s">
        <v>2158</v>
      </c>
      <c r="E1518" s="165" t="s">
        <v>9888</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c r="A1519" s="764">
        <v>2276</v>
      </c>
      <c r="B1519" s="765" t="s">
        <v>7308</v>
      </c>
      <c r="C1519" s="764">
        <f t="shared" si="23"/>
        <v>2276</v>
      </c>
      <c r="D1519" s="165" t="s">
        <v>2158</v>
      </c>
      <c r="E1519" s="165" t="s">
        <v>9889</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7309</v>
      </c>
      <c r="C1520" s="764">
        <f t="shared" si="23"/>
        <v>2277</v>
      </c>
      <c r="D1520" s="165" t="s">
        <v>2158</v>
      </c>
      <c r="E1520" s="165" t="s">
        <v>9890</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7310</v>
      </c>
      <c r="C1521" s="764">
        <f t="shared" si="23"/>
        <v>2278</v>
      </c>
      <c r="D1521" s="165" t="s">
        <v>2158</v>
      </c>
      <c r="E1521" s="165" t="s">
        <v>9891</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7311</v>
      </c>
      <c r="C1522" s="764">
        <f t="shared" si="23"/>
        <v>2279</v>
      </c>
      <c r="D1522" s="165" t="s">
        <v>2158</v>
      </c>
      <c r="E1522" s="165" t="s">
        <v>9892</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7313</v>
      </c>
      <c r="C1523" s="764">
        <f t="shared" si="23"/>
        <v>2280</v>
      </c>
      <c r="D1523" s="165" t="s">
        <v>2158</v>
      </c>
      <c r="E1523" s="165" t="s">
        <v>9894</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7312</v>
      </c>
      <c r="C1524" s="764">
        <f t="shared" si="23"/>
        <v>2281</v>
      </c>
      <c r="D1524" s="165" t="s">
        <v>2158</v>
      </c>
      <c r="E1524" s="165" t="s">
        <v>9893</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7314</v>
      </c>
      <c r="C1525" s="764">
        <f t="shared" si="23"/>
        <v>2282</v>
      </c>
      <c r="D1525" s="165" t="s">
        <v>2159</v>
      </c>
      <c r="E1525" s="165" t="s">
        <v>9895</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7315</v>
      </c>
      <c r="C1526" s="764">
        <f t="shared" si="23"/>
        <v>2283</v>
      </c>
      <c r="D1526" s="165" t="s">
        <v>2159</v>
      </c>
      <c r="E1526" s="165" t="s">
        <v>9896</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7317</v>
      </c>
      <c r="C1527" s="764">
        <f t="shared" si="23"/>
        <v>2284</v>
      </c>
      <c r="D1527" s="165" t="s">
        <v>2159</v>
      </c>
      <c r="E1527" s="165" t="s">
        <v>9898</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7316</v>
      </c>
      <c r="C1528" s="764">
        <f t="shared" si="23"/>
        <v>2285</v>
      </c>
      <c r="D1528" s="165" t="s">
        <v>2159</v>
      </c>
      <c r="E1528" s="165" t="s">
        <v>9897</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7318</v>
      </c>
      <c r="C1529" s="764">
        <f t="shared" si="23"/>
        <v>2286</v>
      </c>
      <c r="D1529" s="165" t="s">
        <v>2159</v>
      </c>
      <c r="E1529" s="165" t="s">
        <v>9899</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7319</v>
      </c>
      <c r="C1530" s="764">
        <f t="shared" si="23"/>
        <v>2287</v>
      </c>
      <c r="D1530" s="165" t="s">
        <v>2159</v>
      </c>
      <c r="E1530" s="165" t="s">
        <v>9900</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7320</v>
      </c>
      <c r="C1531" s="764">
        <f t="shared" si="23"/>
        <v>2288</v>
      </c>
      <c r="D1531" s="165" t="s">
        <v>2159</v>
      </c>
      <c r="E1531" s="165" t="s">
        <v>9901</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7321</v>
      </c>
      <c r="C1532" s="764">
        <f t="shared" si="23"/>
        <v>2289</v>
      </c>
      <c r="D1532" s="165" t="s">
        <v>2159</v>
      </c>
      <c r="E1532" s="165" t="s">
        <v>9902</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7322</v>
      </c>
      <c r="C1533" s="764">
        <f t="shared" si="23"/>
        <v>2290</v>
      </c>
      <c r="D1533" s="165" t="s">
        <v>2159</v>
      </c>
      <c r="E1533" s="165" t="s">
        <v>9903</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7323</v>
      </c>
      <c r="C1534" s="764">
        <f t="shared" si="23"/>
        <v>2291</v>
      </c>
      <c r="D1534" s="165" t="s">
        <v>2159</v>
      </c>
      <c r="E1534" s="165" t="s">
        <v>9904</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7324</v>
      </c>
      <c r="C1535" s="764">
        <f t="shared" si="23"/>
        <v>2292</v>
      </c>
      <c r="D1535" s="165" t="s">
        <v>2159</v>
      </c>
      <c r="E1535" s="165" t="s">
        <v>9905</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7325</v>
      </c>
      <c r="C1536" s="764">
        <f t="shared" si="23"/>
        <v>2293</v>
      </c>
      <c r="D1536" s="165" t="s">
        <v>2159</v>
      </c>
      <c r="E1536" s="165" t="s">
        <v>9906</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7326</v>
      </c>
      <c r="C1537" s="764">
        <f t="shared" si="23"/>
        <v>2294</v>
      </c>
      <c r="D1537" s="165" t="s">
        <v>2159</v>
      </c>
      <c r="E1537" s="165" t="s">
        <v>9907</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7327</v>
      </c>
      <c r="C1538" s="764">
        <f t="shared" si="23"/>
        <v>2295</v>
      </c>
      <c r="D1538" s="165" t="s">
        <v>2159</v>
      </c>
      <c r="E1538" s="165" t="s">
        <v>9908</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7328</v>
      </c>
      <c r="C1539" s="764">
        <f t="shared" si="23"/>
        <v>2296</v>
      </c>
      <c r="D1539" s="165" t="s">
        <v>2159</v>
      </c>
      <c r="E1539" s="165" t="s">
        <v>9909</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7329</v>
      </c>
      <c r="C1540" s="764">
        <f t="shared" si="23"/>
        <v>2297</v>
      </c>
      <c r="D1540" s="165" t="s">
        <v>2159</v>
      </c>
      <c r="E1540" s="165" t="s">
        <v>9910</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7330</v>
      </c>
      <c r="C1541" s="764">
        <f t="shared" si="23"/>
        <v>2298</v>
      </c>
      <c r="D1541" s="165" t="s">
        <v>2159</v>
      </c>
      <c r="E1541" s="165" t="s">
        <v>9911</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c r="A1542" s="764">
        <v>2299</v>
      </c>
      <c r="B1542" s="765" t="s">
        <v>7331</v>
      </c>
      <c r="C1542" s="764">
        <f t="shared" si="23"/>
        <v>2299</v>
      </c>
      <c r="D1542" s="165" t="s">
        <v>2159</v>
      </c>
      <c r="E1542" s="165" t="s">
        <v>9912</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7332</v>
      </c>
      <c r="C1543" s="764">
        <f t="shared" si="23"/>
        <v>2300</v>
      </c>
      <c r="D1543" s="165" t="s">
        <v>2159</v>
      </c>
      <c r="E1543" s="165" t="s">
        <v>9913</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7334</v>
      </c>
      <c r="C1544" s="764">
        <f t="shared" si="23"/>
        <v>2301</v>
      </c>
      <c r="D1544" s="165" t="s">
        <v>2159</v>
      </c>
      <c r="E1544" s="165" t="s">
        <v>9915</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7333</v>
      </c>
      <c r="C1545" s="764">
        <f t="shared" ref="C1545:C1608" si="24">A1545</f>
        <v>2302</v>
      </c>
      <c r="D1545" s="165" t="s">
        <v>2159</v>
      </c>
      <c r="E1545" s="165" t="s">
        <v>9914</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7335</v>
      </c>
      <c r="C1546" s="764">
        <f t="shared" si="24"/>
        <v>2303</v>
      </c>
      <c r="D1546" s="165" t="s">
        <v>2159</v>
      </c>
      <c r="E1546" s="165" t="s">
        <v>9916</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7336</v>
      </c>
      <c r="C1547" s="764">
        <f t="shared" si="24"/>
        <v>2304</v>
      </c>
      <c r="D1547" s="165" t="s">
        <v>2159</v>
      </c>
      <c r="E1547" s="165" t="s">
        <v>9917</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7337</v>
      </c>
      <c r="C1548" s="764">
        <f t="shared" si="24"/>
        <v>2305</v>
      </c>
      <c r="D1548" s="165" t="s">
        <v>2159</v>
      </c>
      <c r="E1548" s="165" t="s">
        <v>9918</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7338</v>
      </c>
      <c r="C1549" s="764">
        <f t="shared" si="24"/>
        <v>2306</v>
      </c>
      <c r="D1549" s="165" t="s">
        <v>2159</v>
      </c>
      <c r="E1549" s="165" t="s">
        <v>9919</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7339</v>
      </c>
      <c r="C1550" s="764">
        <f t="shared" si="24"/>
        <v>2307</v>
      </c>
      <c r="D1550" s="165" t="s">
        <v>2159</v>
      </c>
      <c r="E1550" s="165" t="s">
        <v>9920</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7340</v>
      </c>
      <c r="C1551" s="764">
        <f t="shared" si="24"/>
        <v>2308</v>
      </c>
      <c r="D1551" s="165" t="s">
        <v>2159</v>
      </c>
      <c r="E1551" s="165" t="s">
        <v>9921</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7341</v>
      </c>
      <c r="C1552" s="764">
        <f t="shared" si="24"/>
        <v>2309</v>
      </c>
      <c r="D1552" s="165" t="s">
        <v>2159</v>
      </c>
      <c r="E1552" s="165" t="s">
        <v>9922</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7342</v>
      </c>
      <c r="C1553" s="764">
        <f t="shared" si="24"/>
        <v>2310</v>
      </c>
      <c r="D1553" s="165" t="s">
        <v>2159</v>
      </c>
      <c r="E1553" s="165" t="s">
        <v>9923</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7343</v>
      </c>
      <c r="C1554" s="764">
        <f t="shared" si="24"/>
        <v>2311</v>
      </c>
      <c r="D1554" s="165" t="s">
        <v>2159</v>
      </c>
      <c r="E1554" s="165" t="s">
        <v>9924</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7344</v>
      </c>
      <c r="C1555" s="764">
        <f t="shared" si="24"/>
        <v>2312</v>
      </c>
      <c r="D1555" s="165" t="s">
        <v>2159</v>
      </c>
      <c r="E1555" s="165" t="s">
        <v>9925</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c r="A1556" s="764">
        <v>2313</v>
      </c>
      <c r="B1556" s="765" t="s">
        <v>7345</v>
      </c>
      <c r="C1556" s="764">
        <f t="shared" si="24"/>
        <v>2313</v>
      </c>
      <c r="D1556" s="165" t="s">
        <v>2159</v>
      </c>
      <c r="E1556" s="165" t="s">
        <v>9926</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7346</v>
      </c>
      <c r="C1557" s="764">
        <f t="shared" si="24"/>
        <v>2314</v>
      </c>
      <c r="D1557" s="165" t="s">
        <v>2159</v>
      </c>
      <c r="E1557" s="165" t="s">
        <v>9927</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7347</v>
      </c>
      <c r="C1558" s="764">
        <f t="shared" si="24"/>
        <v>2315</v>
      </c>
      <c r="D1558" s="165" t="s">
        <v>2159</v>
      </c>
      <c r="E1558" s="165" t="s">
        <v>9928</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7348</v>
      </c>
      <c r="C1559" s="764">
        <f t="shared" si="24"/>
        <v>2316</v>
      </c>
      <c r="D1559" s="165" t="s">
        <v>2159</v>
      </c>
      <c r="E1559" s="165" t="s">
        <v>9929</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7349</v>
      </c>
      <c r="C1560" s="764">
        <f t="shared" si="24"/>
        <v>2317</v>
      </c>
      <c r="D1560" s="165" t="s">
        <v>2159</v>
      </c>
      <c r="E1560" s="165" t="s">
        <v>9930</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7350</v>
      </c>
      <c r="C1561" s="764">
        <f t="shared" si="24"/>
        <v>2318</v>
      </c>
      <c r="D1561" s="165" t="s">
        <v>2159</v>
      </c>
      <c r="E1561" s="165" t="s">
        <v>9931</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c r="A1562" s="764">
        <v>2319</v>
      </c>
      <c r="B1562" s="765" t="s">
        <v>7351</v>
      </c>
      <c r="C1562" s="764">
        <f t="shared" si="24"/>
        <v>2319</v>
      </c>
      <c r="D1562" s="165" t="s">
        <v>2159</v>
      </c>
      <c r="E1562" s="165" t="s">
        <v>9932</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7352</v>
      </c>
      <c r="C1563" s="764">
        <f t="shared" si="24"/>
        <v>2320</v>
      </c>
      <c r="D1563" s="165" t="s">
        <v>2159</v>
      </c>
      <c r="E1563" s="165" t="s">
        <v>9933</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7353</v>
      </c>
      <c r="C1564" s="764">
        <f t="shared" si="24"/>
        <v>2321</v>
      </c>
      <c r="D1564" s="165" t="s">
        <v>2159</v>
      </c>
      <c r="E1564" s="165" t="s">
        <v>9934</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c r="A1565" s="764">
        <v>2322</v>
      </c>
      <c r="B1565" s="765" t="s">
        <v>7354</v>
      </c>
      <c r="C1565" s="764">
        <f t="shared" si="24"/>
        <v>2322</v>
      </c>
      <c r="D1565" s="165" t="s">
        <v>2159</v>
      </c>
      <c r="E1565" s="165" t="s">
        <v>9935</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7355</v>
      </c>
      <c r="C1566" s="764">
        <f t="shared" si="24"/>
        <v>2323</v>
      </c>
      <c r="D1566" s="165" t="s">
        <v>2159</v>
      </c>
      <c r="E1566" s="165" t="s">
        <v>9936</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7356</v>
      </c>
      <c r="C1567" s="764">
        <f t="shared" si="24"/>
        <v>2324</v>
      </c>
      <c r="D1567" s="165" t="s">
        <v>2159</v>
      </c>
      <c r="E1567" s="165" t="s">
        <v>9937</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7357</v>
      </c>
      <c r="C1568" s="764">
        <f t="shared" si="24"/>
        <v>2325</v>
      </c>
      <c r="D1568" s="165" t="s">
        <v>2159</v>
      </c>
      <c r="E1568" s="165" t="s">
        <v>9938</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7358</v>
      </c>
      <c r="C1569" s="764">
        <f t="shared" si="24"/>
        <v>2326</v>
      </c>
      <c r="D1569" s="165" t="s">
        <v>2159</v>
      </c>
      <c r="E1569" s="165" t="s">
        <v>9939</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7359</v>
      </c>
      <c r="C1570" s="764">
        <f t="shared" si="24"/>
        <v>2327</v>
      </c>
      <c r="D1570" s="165" t="s">
        <v>2159</v>
      </c>
      <c r="E1570" s="165" t="s">
        <v>9940</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7360</v>
      </c>
      <c r="C1571" s="764">
        <f t="shared" si="24"/>
        <v>2328</v>
      </c>
      <c r="D1571" s="165" t="s">
        <v>2159</v>
      </c>
      <c r="E1571" s="165" t="s">
        <v>9941</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c r="A1572" s="764">
        <v>2329</v>
      </c>
      <c r="B1572" s="765" t="s">
        <v>7361</v>
      </c>
      <c r="C1572" s="764">
        <f t="shared" si="24"/>
        <v>2329</v>
      </c>
      <c r="D1572" s="165" t="s">
        <v>2159</v>
      </c>
      <c r="E1572" s="165" t="s">
        <v>9942</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7362</v>
      </c>
      <c r="C1573" s="764">
        <f t="shared" si="24"/>
        <v>2330</v>
      </c>
      <c r="D1573" s="165" t="s">
        <v>2159</v>
      </c>
      <c r="E1573" s="165" t="s">
        <v>9943</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7363</v>
      </c>
      <c r="C1574" s="764">
        <f t="shared" si="24"/>
        <v>2331</v>
      </c>
      <c r="D1574" s="165" t="s">
        <v>2159</v>
      </c>
      <c r="E1574" s="165" t="s">
        <v>9944</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7364</v>
      </c>
      <c r="C1575" s="764">
        <f t="shared" si="24"/>
        <v>2332</v>
      </c>
      <c r="D1575" s="165" t="s">
        <v>2159</v>
      </c>
      <c r="E1575" s="165" t="s">
        <v>9945</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7365</v>
      </c>
      <c r="C1576" s="764">
        <f t="shared" si="24"/>
        <v>2333</v>
      </c>
      <c r="D1576" s="165" t="s">
        <v>2159</v>
      </c>
      <c r="E1576" s="165" t="s">
        <v>9946</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7366</v>
      </c>
      <c r="C1577" s="764">
        <f t="shared" si="24"/>
        <v>2334</v>
      </c>
      <c r="D1577" s="165" t="s">
        <v>2159</v>
      </c>
      <c r="E1577" s="165" t="s">
        <v>9947</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7367</v>
      </c>
      <c r="C1578" s="764">
        <f t="shared" si="24"/>
        <v>2335</v>
      </c>
      <c r="D1578" s="165" t="s">
        <v>2159</v>
      </c>
      <c r="E1578" s="165" t="s">
        <v>9948</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7368</v>
      </c>
      <c r="C1579" s="764">
        <f t="shared" si="24"/>
        <v>2336</v>
      </c>
      <c r="D1579" s="165" t="s">
        <v>2159</v>
      </c>
      <c r="E1579" s="165" t="s">
        <v>9949</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7369</v>
      </c>
      <c r="C1580" s="764">
        <f t="shared" si="24"/>
        <v>2337</v>
      </c>
      <c r="D1580" s="165" t="s">
        <v>2159</v>
      </c>
      <c r="E1580" s="165" t="s">
        <v>9950</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7370</v>
      </c>
      <c r="C1581" s="764">
        <f t="shared" si="24"/>
        <v>2338</v>
      </c>
      <c r="D1581" s="165" t="s">
        <v>2159</v>
      </c>
      <c r="E1581" s="165" t="s">
        <v>9951</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7371</v>
      </c>
      <c r="C1582" s="764">
        <f t="shared" si="24"/>
        <v>2339</v>
      </c>
      <c r="D1582" s="165" t="s">
        <v>2159</v>
      </c>
      <c r="E1582" s="165" t="s">
        <v>9952</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7372</v>
      </c>
      <c r="C1583" s="764">
        <f t="shared" si="24"/>
        <v>2340</v>
      </c>
      <c r="D1583" s="165" t="s">
        <v>2159</v>
      </c>
      <c r="E1583" s="165" t="s">
        <v>9953</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c r="A1584" s="764">
        <v>2341</v>
      </c>
      <c r="B1584" s="765" t="s">
        <v>7373</v>
      </c>
      <c r="C1584" s="764">
        <f t="shared" si="24"/>
        <v>2341</v>
      </c>
      <c r="D1584" s="165" t="s">
        <v>2159</v>
      </c>
      <c r="E1584" s="165" t="s">
        <v>9954</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7374</v>
      </c>
      <c r="C1585" s="764">
        <f t="shared" si="24"/>
        <v>2342</v>
      </c>
      <c r="D1585" s="165" t="s">
        <v>2159</v>
      </c>
      <c r="E1585" s="165" t="s">
        <v>9955</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c r="A1586" s="764">
        <v>2343</v>
      </c>
      <c r="B1586" s="765" t="s">
        <v>7375</v>
      </c>
      <c r="C1586" s="764">
        <f t="shared" si="24"/>
        <v>2343</v>
      </c>
      <c r="D1586" s="165" t="s">
        <v>2159</v>
      </c>
      <c r="E1586" s="165" t="s">
        <v>9956</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7376</v>
      </c>
      <c r="C1587" s="764">
        <f t="shared" si="24"/>
        <v>2344</v>
      </c>
      <c r="D1587" s="165" t="s">
        <v>2159</v>
      </c>
      <c r="E1587" s="165" t="s">
        <v>9957</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7377</v>
      </c>
      <c r="C1588" s="764">
        <f t="shared" si="24"/>
        <v>2345</v>
      </c>
      <c r="D1588" s="165" t="s">
        <v>2159</v>
      </c>
      <c r="E1588" s="165" t="s">
        <v>9958</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7378</v>
      </c>
      <c r="C1589" s="764">
        <f t="shared" si="24"/>
        <v>2346</v>
      </c>
      <c r="D1589" s="165" t="s">
        <v>2159</v>
      </c>
      <c r="E1589" s="165" t="s">
        <v>9959</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7379</v>
      </c>
      <c r="C1590" s="764">
        <f t="shared" si="24"/>
        <v>2347</v>
      </c>
      <c r="D1590" s="165" t="s">
        <v>2159</v>
      </c>
      <c r="E1590" s="165" t="s">
        <v>9960</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7380</v>
      </c>
      <c r="C1591" s="764">
        <f t="shared" si="24"/>
        <v>2348</v>
      </c>
      <c r="D1591" s="165" t="s">
        <v>2159</v>
      </c>
      <c r="E1591" s="165" t="s">
        <v>9961</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7381</v>
      </c>
      <c r="C1592" s="764">
        <f t="shared" si="24"/>
        <v>2349</v>
      </c>
      <c r="D1592" s="165" t="s">
        <v>2159</v>
      </c>
      <c r="E1592" s="165" t="s">
        <v>9962</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7383</v>
      </c>
      <c r="C1593" s="764">
        <f t="shared" si="24"/>
        <v>2350</v>
      </c>
      <c r="D1593" s="165" t="s">
        <v>2159</v>
      </c>
      <c r="E1593" s="165" t="s">
        <v>9964</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7382</v>
      </c>
      <c r="C1594" s="764">
        <f t="shared" si="24"/>
        <v>2351</v>
      </c>
      <c r="D1594" s="165" t="s">
        <v>2159</v>
      </c>
      <c r="E1594" s="165" t="s">
        <v>9963</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7384</v>
      </c>
      <c r="C1595" s="764">
        <f t="shared" si="24"/>
        <v>2352</v>
      </c>
      <c r="D1595" s="165" t="s">
        <v>2159</v>
      </c>
      <c r="E1595" s="165" t="s">
        <v>9965</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7385</v>
      </c>
      <c r="C1596" s="764">
        <f t="shared" si="24"/>
        <v>2353</v>
      </c>
      <c r="D1596" s="165" t="s">
        <v>2159</v>
      </c>
      <c r="E1596" s="165" t="s">
        <v>9966</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7386</v>
      </c>
      <c r="C1597" s="764">
        <f t="shared" si="24"/>
        <v>2354</v>
      </c>
      <c r="D1597" s="165" t="s">
        <v>2159</v>
      </c>
      <c r="E1597" s="165" t="s">
        <v>9967</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7387</v>
      </c>
      <c r="C1598" s="764">
        <f t="shared" si="24"/>
        <v>2355</v>
      </c>
      <c r="D1598" s="165" t="s">
        <v>2159</v>
      </c>
      <c r="E1598" s="165" t="s">
        <v>9968</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7388</v>
      </c>
      <c r="C1599" s="764">
        <f t="shared" si="24"/>
        <v>2356</v>
      </c>
      <c r="D1599" s="165" t="s">
        <v>2159</v>
      </c>
      <c r="E1599" s="165" t="s">
        <v>9969</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7389</v>
      </c>
      <c r="C1600" s="764">
        <f t="shared" si="24"/>
        <v>2357</v>
      </c>
      <c r="D1600" s="165" t="s">
        <v>2159</v>
      </c>
      <c r="E1600" s="165" t="s">
        <v>9970</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7390</v>
      </c>
      <c r="C1601" s="764">
        <f t="shared" si="24"/>
        <v>2358</v>
      </c>
      <c r="D1601" s="165" t="s">
        <v>2159</v>
      </c>
      <c r="E1601" s="165" t="s">
        <v>9971</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7391</v>
      </c>
      <c r="C1602" s="764">
        <f t="shared" si="24"/>
        <v>2359</v>
      </c>
      <c r="D1602" s="165" t="s">
        <v>2159</v>
      </c>
      <c r="E1602" s="165" t="s">
        <v>9972</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7392</v>
      </c>
      <c r="C1603" s="764">
        <f t="shared" si="24"/>
        <v>2360</v>
      </c>
      <c r="D1603" s="165" t="s">
        <v>2159</v>
      </c>
      <c r="E1603" s="165" t="s">
        <v>9973</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c r="A1604" s="764">
        <v>2361</v>
      </c>
      <c r="B1604" s="765" t="s">
        <v>7393</v>
      </c>
      <c r="C1604" s="764">
        <f t="shared" si="24"/>
        <v>2361</v>
      </c>
      <c r="D1604" s="165" t="s">
        <v>2159</v>
      </c>
      <c r="E1604" s="165" t="s">
        <v>9974</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7394</v>
      </c>
      <c r="C1605" s="764">
        <f t="shared" si="24"/>
        <v>2362</v>
      </c>
      <c r="D1605" s="165" t="s">
        <v>2159</v>
      </c>
      <c r="E1605" s="165" t="s">
        <v>9975</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c r="A1606" s="764">
        <v>2363</v>
      </c>
      <c r="B1606" s="765" t="s">
        <v>7395</v>
      </c>
      <c r="C1606" s="764">
        <f t="shared" si="24"/>
        <v>2363</v>
      </c>
      <c r="D1606" s="165" t="s">
        <v>2159</v>
      </c>
      <c r="E1606" s="165" t="s">
        <v>9976</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7396</v>
      </c>
      <c r="C1607" s="764">
        <f t="shared" si="24"/>
        <v>2364</v>
      </c>
      <c r="D1607" s="165" t="s">
        <v>2159</v>
      </c>
      <c r="E1607" s="165" t="s">
        <v>9977</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7397</v>
      </c>
      <c r="C1608" s="764">
        <f t="shared" si="24"/>
        <v>2365</v>
      </c>
      <c r="D1608" s="165" t="s">
        <v>2159</v>
      </c>
      <c r="E1608" s="165" t="s">
        <v>9978</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7398</v>
      </c>
      <c r="C1609" s="764">
        <f t="shared" ref="C1609:C1672" si="25">A1609</f>
        <v>2366</v>
      </c>
      <c r="D1609" s="165" t="s">
        <v>2159</v>
      </c>
      <c r="E1609" s="165" t="s">
        <v>9979</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7399</v>
      </c>
      <c r="C1610" s="764">
        <f t="shared" si="25"/>
        <v>2367</v>
      </c>
      <c r="D1610" s="165" t="s">
        <v>2159</v>
      </c>
      <c r="E1610" s="165" t="s">
        <v>9980</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c r="A1611" s="764">
        <v>2368</v>
      </c>
      <c r="B1611" s="765" t="s">
        <v>7400</v>
      </c>
      <c r="C1611" s="764">
        <f t="shared" si="25"/>
        <v>2368</v>
      </c>
      <c r="D1611" s="165" t="s">
        <v>2159</v>
      </c>
      <c r="E1611" s="165" t="s">
        <v>9981</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c r="A1612" s="764">
        <v>2369</v>
      </c>
      <c r="B1612" s="765" t="s">
        <v>7401</v>
      </c>
      <c r="C1612" s="764">
        <f t="shared" si="25"/>
        <v>2369</v>
      </c>
      <c r="D1612" s="165" t="s">
        <v>2159</v>
      </c>
      <c r="E1612" s="165" t="s">
        <v>9982</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7402</v>
      </c>
      <c r="C1613" s="764">
        <f t="shared" si="25"/>
        <v>2370</v>
      </c>
      <c r="D1613" s="165" t="s">
        <v>2159</v>
      </c>
      <c r="E1613" s="165" t="s">
        <v>9983</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7403</v>
      </c>
      <c r="C1614" s="764">
        <f t="shared" si="25"/>
        <v>2371</v>
      </c>
      <c r="D1614" s="165" t="s">
        <v>2159</v>
      </c>
      <c r="E1614" s="165" t="s">
        <v>9984</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7404</v>
      </c>
      <c r="C1615" s="764">
        <f t="shared" si="25"/>
        <v>2372</v>
      </c>
      <c r="D1615" s="165" t="s">
        <v>2159</v>
      </c>
      <c r="E1615" s="165" t="s">
        <v>9985</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7405</v>
      </c>
      <c r="C1616" s="764">
        <f t="shared" si="25"/>
        <v>2373</v>
      </c>
      <c r="D1616" s="165" t="s">
        <v>2159</v>
      </c>
      <c r="E1616" s="165" t="s">
        <v>9986</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7406</v>
      </c>
      <c r="C1617" s="764">
        <f t="shared" si="25"/>
        <v>2374</v>
      </c>
      <c r="D1617" s="165" t="s">
        <v>2159</v>
      </c>
      <c r="E1617" s="165" t="s">
        <v>9987</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7407</v>
      </c>
      <c r="C1618" s="764">
        <f t="shared" si="25"/>
        <v>2375</v>
      </c>
      <c r="D1618" s="165" t="s">
        <v>2159</v>
      </c>
      <c r="E1618" s="165" t="s">
        <v>9988</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7408</v>
      </c>
      <c r="C1619" s="764">
        <f t="shared" si="25"/>
        <v>2376</v>
      </c>
      <c r="D1619" s="165" t="s">
        <v>2159</v>
      </c>
      <c r="E1619" s="165" t="s">
        <v>9989</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7409</v>
      </c>
      <c r="C1620" s="764">
        <f t="shared" si="25"/>
        <v>2377</v>
      </c>
      <c r="D1620" s="165" t="s">
        <v>2159</v>
      </c>
      <c r="E1620" s="165" t="s">
        <v>9990</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7410</v>
      </c>
      <c r="C1621" s="764">
        <f t="shared" si="25"/>
        <v>2378</v>
      </c>
      <c r="D1621" s="165" t="s">
        <v>2159</v>
      </c>
      <c r="E1621" s="165" t="s">
        <v>9991</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c r="A1622" s="764">
        <v>2379</v>
      </c>
      <c r="B1622" s="765" t="s">
        <v>7411</v>
      </c>
      <c r="C1622" s="764">
        <f t="shared" si="25"/>
        <v>2379</v>
      </c>
      <c r="D1622" s="165" t="s">
        <v>2159</v>
      </c>
      <c r="E1622" s="165" t="s">
        <v>9992</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7412</v>
      </c>
      <c r="C1623" s="764">
        <f t="shared" si="25"/>
        <v>2380</v>
      </c>
      <c r="D1623" s="165" t="s">
        <v>2159</v>
      </c>
      <c r="E1623" s="165" t="s">
        <v>9993</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7413</v>
      </c>
      <c r="C1624" s="764">
        <f t="shared" si="25"/>
        <v>2381</v>
      </c>
      <c r="D1624" s="165" t="s">
        <v>2159</v>
      </c>
      <c r="E1624" s="165" t="s">
        <v>9994</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7414</v>
      </c>
      <c r="C1625" s="764">
        <f t="shared" si="25"/>
        <v>2382</v>
      </c>
      <c r="D1625" s="165" t="s">
        <v>2159</v>
      </c>
      <c r="E1625" s="165" t="s">
        <v>9995</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7415</v>
      </c>
      <c r="C1626" s="764">
        <f t="shared" si="25"/>
        <v>2383</v>
      </c>
      <c r="D1626" s="165" t="s">
        <v>2159</v>
      </c>
      <c r="E1626" s="165" t="s">
        <v>9996</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7416</v>
      </c>
      <c r="C1627" s="764">
        <f t="shared" si="25"/>
        <v>2384</v>
      </c>
      <c r="D1627" s="165" t="s">
        <v>2159</v>
      </c>
      <c r="E1627" s="165" t="s">
        <v>9997</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7417</v>
      </c>
      <c r="C1628" s="764">
        <f t="shared" si="25"/>
        <v>2385</v>
      </c>
      <c r="D1628" s="165" t="s">
        <v>2159</v>
      </c>
      <c r="E1628" s="165" t="s">
        <v>9998</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7418</v>
      </c>
      <c r="C1629" s="764">
        <f t="shared" si="25"/>
        <v>2386</v>
      </c>
      <c r="D1629" s="165" t="s">
        <v>2159</v>
      </c>
      <c r="E1629" s="165" t="s">
        <v>9999</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7419</v>
      </c>
      <c r="C1630" s="764">
        <f t="shared" si="25"/>
        <v>2387</v>
      </c>
      <c r="D1630" s="165" t="s">
        <v>2159</v>
      </c>
      <c r="E1630" s="165" t="s">
        <v>10000</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7420</v>
      </c>
      <c r="C1631" s="764">
        <f t="shared" si="25"/>
        <v>2388</v>
      </c>
      <c r="D1631" s="165" t="s">
        <v>2159</v>
      </c>
      <c r="E1631" s="165" t="s">
        <v>10001</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7421</v>
      </c>
      <c r="C1632" s="764">
        <f t="shared" si="25"/>
        <v>2389</v>
      </c>
      <c r="D1632" s="165" t="s">
        <v>2159</v>
      </c>
      <c r="E1632" s="165" t="s">
        <v>10002</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7422</v>
      </c>
      <c r="C1633" s="764">
        <f t="shared" si="25"/>
        <v>2390</v>
      </c>
      <c r="D1633" s="165" t="s">
        <v>2159</v>
      </c>
      <c r="E1633" s="165" t="s">
        <v>10003</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7423</v>
      </c>
      <c r="C1634" s="764">
        <f t="shared" si="25"/>
        <v>2391</v>
      </c>
      <c r="D1634" s="165" t="s">
        <v>2159</v>
      </c>
      <c r="E1634" s="165" t="s">
        <v>10004</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7424</v>
      </c>
      <c r="C1635" s="764">
        <f t="shared" si="25"/>
        <v>2392</v>
      </c>
      <c r="D1635" s="165" t="s">
        <v>2159</v>
      </c>
      <c r="E1635" s="165" t="s">
        <v>10005</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7425</v>
      </c>
      <c r="C1636" s="764">
        <f t="shared" si="25"/>
        <v>2393</v>
      </c>
      <c r="D1636" s="165" t="s">
        <v>2159</v>
      </c>
      <c r="E1636" s="165" t="s">
        <v>10006</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7426</v>
      </c>
      <c r="C1637" s="764">
        <f t="shared" si="25"/>
        <v>2394</v>
      </c>
      <c r="D1637" s="165" t="s">
        <v>2159</v>
      </c>
      <c r="E1637" s="165" t="s">
        <v>10007</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7427</v>
      </c>
      <c r="C1638" s="764">
        <f t="shared" si="25"/>
        <v>2395</v>
      </c>
      <c r="D1638" s="165" t="s">
        <v>2159</v>
      </c>
      <c r="E1638" s="165" t="s">
        <v>10008</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7428</v>
      </c>
      <c r="C1639" s="764">
        <f t="shared" si="25"/>
        <v>2396</v>
      </c>
      <c r="D1639" s="165" t="s">
        <v>2159</v>
      </c>
      <c r="E1639" s="165" t="s">
        <v>10009</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7429</v>
      </c>
      <c r="C1640" s="764">
        <f t="shared" si="25"/>
        <v>2397</v>
      </c>
      <c r="D1640" s="165" t="s">
        <v>2159</v>
      </c>
      <c r="E1640" s="165" t="s">
        <v>10010</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7430</v>
      </c>
      <c r="C1641" s="764">
        <f t="shared" si="25"/>
        <v>2398</v>
      </c>
      <c r="D1641" s="165" t="s">
        <v>2159</v>
      </c>
      <c r="E1641" s="165" t="s">
        <v>10011</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7431</v>
      </c>
      <c r="C1642" s="764">
        <f t="shared" si="25"/>
        <v>2399</v>
      </c>
      <c r="D1642" s="165" t="s">
        <v>2159</v>
      </c>
      <c r="E1642" s="165" t="s">
        <v>10012</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7432</v>
      </c>
      <c r="C1643" s="764">
        <f t="shared" si="25"/>
        <v>2400</v>
      </c>
      <c r="D1643" s="165" t="s">
        <v>2159</v>
      </c>
      <c r="E1643" s="165" t="s">
        <v>10013</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7433</v>
      </c>
      <c r="C1644" s="764">
        <f t="shared" si="25"/>
        <v>2401</v>
      </c>
      <c r="D1644" s="165" t="s">
        <v>2159</v>
      </c>
      <c r="E1644" s="165" t="s">
        <v>10014</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7434</v>
      </c>
      <c r="C1645" s="764">
        <f t="shared" si="25"/>
        <v>2402</v>
      </c>
      <c r="D1645" s="165" t="s">
        <v>2159</v>
      </c>
      <c r="E1645" s="165" t="s">
        <v>10015</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7435</v>
      </c>
      <c r="C1646" s="764">
        <f t="shared" si="25"/>
        <v>2403</v>
      </c>
      <c r="D1646" s="165" t="s">
        <v>2159</v>
      </c>
      <c r="E1646" s="165" t="s">
        <v>10016</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7436</v>
      </c>
      <c r="C1647" s="764">
        <f t="shared" si="25"/>
        <v>2404</v>
      </c>
      <c r="D1647" s="165" t="s">
        <v>2159</v>
      </c>
      <c r="E1647" s="165" t="s">
        <v>10017</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7437</v>
      </c>
      <c r="C1648" s="764">
        <f t="shared" si="25"/>
        <v>2405</v>
      </c>
      <c r="D1648" s="165" t="s">
        <v>2159</v>
      </c>
      <c r="E1648" s="165" t="s">
        <v>10018</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c r="A1649" s="764">
        <v>2406</v>
      </c>
      <c r="B1649" s="765" t="s">
        <v>7438</v>
      </c>
      <c r="C1649" s="764">
        <f t="shared" si="25"/>
        <v>2406</v>
      </c>
      <c r="D1649" s="165" t="s">
        <v>2159</v>
      </c>
      <c r="E1649" s="165" t="s">
        <v>10019</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7439</v>
      </c>
      <c r="C1650" s="764">
        <f t="shared" si="25"/>
        <v>2407</v>
      </c>
      <c r="D1650" s="165" t="s">
        <v>2159</v>
      </c>
      <c r="E1650" s="165" t="s">
        <v>10020</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7440</v>
      </c>
      <c r="C1651" s="764">
        <f t="shared" si="25"/>
        <v>2408</v>
      </c>
      <c r="D1651" s="165" t="s">
        <v>2159</v>
      </c>
      <c r="E1651" s="165" t="s">
        <v>10021</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7441</v>
      </c>
      <c r="C1652" s="764">
        <f t="shared" si="25"/>
        <v>2409</v>
      </c>
      <c r="D1652" s="165" t="s">
        <v>2159</v>
      </c>
      <c r="E1652" s="165" t="s">
        <v>10022</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7442</v>
      </c>
      <c r="C1653" s="764">
        <f t="shared" si="25"/>
        <v>2410</v>
      </c>
      <c r="D1653" s="165" t="s">
        <v>2159</v>
      </c>
      <c r="E1653" s="165" t="s">
        <v>10023</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7443</v>
      </c>
      <c r="C1654" s="764">
        <f t="shared" si="25"/>
        <v>2411</v>
      </c>
      <c r="D1654" s="165" t="s">
        <v>2159</v>
      </c>
      <c r="E1654" s="165" t="s">
        <v>10024</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7444</v>
      </c>
      <c r="C1655" s="764">
        <f t="shared" si="25"/>
        <v>2412</v>
      </c>
      <c r="D1655" s="165" t="s">
        <v>2159</v>
      </c>
      <c r="E1655" s="165" t="s">
        <v>10025</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7445</v>
      </c>
      <c r="C1656" s="764">
        <f t="shared" si="25"/>
        <v>2413</v>
      </c>
      <c r="D1656" s="165" t="s">
        <v>2159</v>
      </c>
      <c r="E1656" s="165" t="s">
        <v>10026</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7446</v>
      </c>
      <c r="C1657" s="764">
        <f t="shared" si="25"/>
        <v>2414</v>
      </c>
      <c r="D1657" s="165" t="s">
        <v>2159</v>
      </c>
      <c r="E1657" s="165" t="s">
        <v>10027</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7447</v>
      </c>
      <c r="C1658" s="764">
        <f t="shared" si="25"/>
        <v>2415</v>
      </c>
      <c r="D1658" s="165" t="s">
        <v>2159</v>
      </c>
      <c r="E1658" s="165" t="s">
        <v>10028</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7448</v>
      </c>
      <c r="C1659" s="764">
        <f t="shared" si="25"/>
        <v>2416</v>
      </c>
      <c r="D1659" s="165" t="s">
        <v>2159</v>
      </c>
      <c r="E1659" s="165" t="s">
        <v>10029</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7449</v>
      </c>
      <c r="C1660" s="764">
        <f t="shared" si="25"/>
        <v>2417</v>
      </c>
      <c r="D1660" s="165" t="s">
        <v>2159</v>
      </c>
      <c r="E1660" s="165" t="s">
        <v>10030</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7450</v>
      </c>
      <c r="C1661" s="764">
        <f t="shared" si="25"/>
        <v>2418</v>
      </c>
      <c r="D1661" s="165" t="s">
        <v>2159</v>
      </c>
      <c r="E1661" s="165" t="s">
        <v>10031</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7451</v>
      </c>
      <c r="C1662" s="764">
        <f t="shared" si="25"/>
        <v>2419</v>
      </c>
      <c r="D1662" s="165" t="s">
        <v>2159</v>
      </c>
      <c r="E1662" s="165" t="s">
        <v>10032</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7452</v>
      </c>
      <c r="C1663" s="764">
        <f t="shared" si="25"/>
        <v>2420</v>
      </c>
      <c r="D1663" s="165" t="s">
        <v>2159</v>
      </c>
      <c r="E1663" s="165" t="s">
        <v>10033</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7453</v>
      </c>
      <c r="C1664" s="764">
        <f t="shared" si="25"/>
        <v>2421</v>
      </c>
      <c r="D1664" s="165" t="s">
        <v>2159</v>
      </c>
      <c r="E1664" s="165" t="s">
        <v>10034</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7454</v>
      </c>
      <c r="C1665" s="764">
        <f t="shared" si="25"/>
        <v>2422</v>
      </c>
      <c r="D1665" s="165" t="s">
        <v>2159</v>
      </c>
      <c r="E1665" s="165" t="s">
        <v>10035</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7455</v>
      </c>
      <c r="C1666" s="764">
        <f t="shared" si="25"/>
        <v>2423</v>
      </c>
      <c r="D1666" s="165" t="s">
        <v>2159</v>
      </c>
      <c r="E1666" s="165" t="s">
        <v>10036</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7456</v>
      </c>
      <c r="C1667" s="764">
        <f t="shared" si="25"/>
        <v>2424</v>
      </c>
      <c r="D1667" s="165" t="s">
        <v>2160</v>
      </c>
      <c r="E1667" s="165" t="s">
        <v>10037</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7457</v>
      </c>
      <c r="C1668" s="764">
        <f t="shared" si="25"/>
        <v>2425</v>
      </c>
      <c r="D1668" s="165" t="s">
        <v>2160</v>
      </c>
      <c r="E1668" s="165" t="s">
        <v>10038</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7458</v>
      </c>
      <c r="C1669" s="764">
        <f t="shared" si="25"/>
        <v>2426</v>
      </c>
      <c r="D1669" s="165" t="s">
        <v>2160</v>
      </c>
      <c r="E1669" s="165" t="s">
        <v>10039</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10996</v>
      </c>
      <c r="C1670" s="764">
        <f t="shared" si="25"/>
        <v>2427</v>
      </c>
      <c r="D1670" s="165" t="s">
        <v>2160</v>
      </c>
      <c r="E1670" s="165" t="s">
        <v>10997</v>
      </c>
      <c r="F1670" s="163">
        <v>1</v>
      </c>
      <c r="G1670" s="766"/>
      <c r="H1670" s="766">
        <v>20430</v>
      </c>
      <c r="I1670" s="766">
        <v>0</v>
      </c>
      <c r="J1670" s="766">
        <v>0</v>
      </c>
      <c r="K1670" s="766">
        <v>0</v>
      </c>
      <c r="L1670" s="165" t="s">
        <v>10998</v>
      </c>
      <c r="M1670" s="418"/>
      <c r="N1670" s="409"/>
      <c r="P1670" s="409"/>
      <c r="T1670" s="878"/>
      <c r="U1670" s="416"/>
      <c r="V1670" s="416"/>
      <c r="W1670" s="416"/>
      <c r="X1670" s="418"/>
    </row>
    <row r="1671" spans="1:24">
      <c r="A1671" s="764">
        <v>2428</v>
      </c>
      <c r="B1671" s="765" t="s">
        <v>7459</v>
      </c>
      <c r="C1671" s="764">
        <f t="shared" si="25"/>
        <v>2428</v>
      </c>
      <c r="D1671" s="165" t="s">
        <v>2160</v>
      </c>
      <c r="E1671" s="165" t="s">
        <v>10040</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7460</v>
      </c>
      <c r="C1672" s="764">
        <f t="shared" si="25"/>
        <v>2429</v>
      </c>
      <c r="D1672" s="165" t="s">
        <v>2160</v>
      </c>
      <c r="E1672" s="165" t="s">
        <v>10041</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7461</v>
      </c>
      <c r="C1673" s="764">
        <f t="shared" ref="C1673:C1736" si="26">A1673</f>
        <v>2430</v>
      </c>
      <c r="D1673" s="165" t="s">
        <v>2160</v>
      </c>
      <c r="E1673" s="165" t="s">
        <v>10042</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7462</v>
      </c>
      <c r="C1674" s="764">
        <f t="shared" si="26"/>
        <v>2431</v>
      </c>
      <c r="D1674" s="165" t="s">
        <v>2160</v>
      </c>
      <c r="E1674" s="165" t="s">
        <v>10043</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c r="A1675" s="764">
        <v>2432</v>
      </c>
      <c r="B1675" s="765" t="s">
        <v>7463</v>
      </c>
      <c r="C1675" s="764">
        <f t="shared" si="26"/>
        <v>2432</v>
      </c>
      <c r="D1675" s="165" t="s">
        <v>2160</v>
      </c>
      <c r="E1675" s="165" t="s">
        <v>10044</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7464</v>
      </c>
      <c r="C1676" s="764">
        <f t="shared" si="26"/>
        <v>2433</v>
      </c>
      <c r="D1676" s="165" t="s">
        <v>2160</v>
      </c>
      <c r="E1676" s="165" t="s">
        <v>10045</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7465</v>
      </c>
      <c r="C1677" s="764">
        <f t="shared" si="26"/>
        <v>2434</v>
      </c>
      <c r="D1677" s="165" t="s">
        <v>2160</v>
      </c>
      <c r="E1677" s="165" t="s">
        <v>10046</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7466</v>
      </c>
      <c r="C1678" s="764">
        <f t="shared" si="26"/>
        <v>2435</v>
      </c>
      <c r="D1678" s="165" t="s">
        <v>2160</v>
      </c>
      <c r="E1678" s="165" t="s">
        <v>10047</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7467</v>
      </c>
      <c r="C1679" s="764">
        <f t="shared" si="26"/>
        <v>2436</v>
      </c>
      <c r="D1679" s="165" t="s">
        <v>2160</v>
      </c>
      <c r="E1679" s="165" t="s">
        <v>10048</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7468</v>
      </c>
      <c r="C1680" s="764">
        <f t="shared" si="26"/>
        <v>2437</v>
      </c>
      <c r="D1680" s="165" t="s">
        <v>2160</v>
      </c>
      <c r="E1680" s="165" t="s">
        <v>10049</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7469</v>
      </c>
      <c r="C1681" s="764">
        <f t="shared" si="26"/>
        <v>2438</v>
      </c>
      <c r="D1681" s="165" t="s">
        <v>2160</v>
      </c>
      <c r="E1681" s="165" t="s">
        <v>10050</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7470</v>
      </c>
      <c r="C1682" s="764">
        <f t="shared" si="26"/>
        <v>2439</v>
      </c>
      <c r="D1682" s="165" t="s">
        <v>2160</v>
      </c>
      <c r="E1682" s="165" t="s">
        <v>10051</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7471</v>
      </c>
      <c r="C1683" s="764">
        <f t="shared" si="26"/>
        <v>2440</v>
      </c>
      <c r="D1683" s="165" t="s">
        <v>2160</v>
      </c>
      <c r="E1683" s="165" t="s">
        <v>10052</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7472</v>
      </c>
      <c r="C1684" s="764">
        <f t="shared" si="26"/>
        <v>2441</v>
      </c>
      <c r="D1684" s="165" t="s">
        <v>2160</v>
      </c>
      <c r="E1684" s="165" t="s">
        <v>10053</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7473</v>
      </c>
      <c r="C1685" s="764">
        <f t="shared" si="26"/>
        <v>2442</v>
      </c>
      <c r="D1685" s="165" t="s">
        <v>2160</v>
      </c>
      <c r="E1685" s="165" t="s">
        <v>10054</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c r="A1686" s="764">
        <v>2443</v>
      </c>
      <c r="B1686" s="765" t="s">
        <v>7474</v>
      </c>
      <c r="C1686" s="764">
        <f t="shared" si="26"/>
        <v>2443</v>
      </c>
      <c r="D1686" s="165" t="s">
        <v>2160</v>
      </c>
      <c r="E1686" s="165" t="s">
        <v>10055</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c r="A1687" s="764">
        <v>2444</v>
      </c>
      <c r="B1687" s="765" t="s">
        <v>7475</v>
      </c>
      <c r="C1687" s="764">
        <f t="shared" si="26"/>
        <v>2444</v>
      </c>
      <c r="D1687" s="165" t="s">
        <v>2160</v>
      </c>
      <c r="E1687" s="165" t="s">
        <v>10056</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c r="A1688" s="764">
        <v>2445</v>
      </c>
      <c r="B1688" s="765" t="s">
        <v>7476</v>
      </c>
      <c r="C1688" s="764">
        <f t="shared" si="26"/>
        <v>2445</v>
      </c>
      <c r="D1688" s="165" t="s">
        <v>2160</v>
      </c>
      <c r="E1688" s="165" t="s">
        <v>10057</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c r="A1689" s="764">
        <v>2446</v>
      </c>
      <c r="B1689" s="765" t="s">
        <v>7477</v>
      </c>
      <c r="C1689" s="764">
        <f t="shared" si="26"/>
        <v>2446</v>
      </c>
      <c r="D1689" s="165" t="s">
        <v>2160</v>
      </c>
      <c r="E1689" s="165" t="s">
        <v>10058</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7478</v>
      </c>
      <c r="C1690" s="764">
        <f t="shared" si="26"/>
        <v>2447</v>
      </c>
      <c r="D1690" s="165" t="s">
        <v>2160</v>
      </c>
      <c r="E1690" s="165" t="s">
        <v>10059</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7479</v>
      </c>
      <c r="C1691" s="764">
        <f t="shared" si="26"/>
        <v>2448</v>
      </c>
      <c r="D1691" s="165" t="s">
        <v>2160</v>
      </c>
      <c r="E1691" s="165" t="s">
        <v>10060</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7480</v>
      </c>
      <c r="C1692" s="764">
        <f t="shared" si="26"/>
        <v>2449</v>
      </c>
      <c r="D1692" s="165" t="s">
        <v>2160</v>
      </c>
      <c r="E1692" s="165" t="s">
        <v>10061</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c r="A1693" s="764">
        <v>2450</v>
      </c>
      <c r="B1693" s="765" t="s">
        <v>7481</v>
      </c>
      <c r="C1693" s="764">
        <f t="shared" si="26"/>
        <v>2450</v>
      </c>
      <c r="D1693" s="165" t="s">
        <v>2160</v>
      </c>
      <c r="E1693" s="165" t="s">
        <v>10062</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7482</v>
      </c>
      <c r="C1694" s="764">
        <f t="shared" si="26"/>
        <v>2451</v>
      </c>
      <c r="D1694" s="165" t="s">
        <v>2160</v>
      </c>
      <c r="E1694" s="165" t="s">
        <v>10063</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c r="A1695" s="764">
        <v>2452</v>
      </c>
      <c r="B1695" s="765" t="s">
        <v>7483</v>
      </c>
      <c r="C1695" s="764">
        <f t="shared" si="26"/>
        <v>2452</v>
      </c>
      <c r="D1695" s="165" t="s">
        <v>2160</v>
      </c>
      <c r="E1695" s="165" t="s">
        <v>10064</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7484</v>
      </c>
      <c r="C1696" s="764">
        <f t="shared" si="26"/>
        <v>2453</v>
      </c>
      <c r="D1696" s="165" t="s">
        <v>2160</v>
      </c>
      <c r="E1696" s="165" t="s">
        <v>10065</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7485</v>
      </c>
      <c r="C1697" s="764">
        <f t="shared" si="26"/>
        <v>2454</v>
      </c>
      <c r="D1697" s="165" t="s">
        <v>2160</v>
      </c>
      <c r="E1697" s="165" t="s">
        <v>10066</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7486</v>
      </c>
      <c r="C1698" s="764">
        <f t="shared" si="26"/>
        <v>2455</v>
      </c>
      <c r="D1698" s="165" t="s">
        <v>2161</v>
      </c>
      <c r="E1698" s="165" t="s">
        <v>10067</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7487</v>
      </c>
      <c r="C1699" s="764">
        <f t="shared" si="26"/>
        <v>2456</v>
      </c>
      <c r="D1699" s="165" t="s">
        <v>2161</v>
      </c>
      <c r="E1699" s="165" t="s">
        <v>10068</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c r="A1700" s="764">
        <v>2457</v>
      </c>
      <c r="B1700" s="765" t="s">
        <v>7488</v>
      </c>
      <c r="C1700" s="764">
        <f t="shared" si="26"/>
        <v>2457</v>
      </c>
      <c r="D1700" s="165" t="s">
        <v>2161</v>
      </c>
      <c r="E1700" s="165" t="s">
        <v>10069</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7489</v>
      </c>
      <c r="C1701" s="764">
        <f t="shared" si="26"/>
        <v>2458</v>
      </c>
      <c r="D1701" s="165" t="s">
        <v>2161</v>
      </c>
      <c r="E1701" s="165" t="s">
        <v>10070</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7490</v>
      </c>
      <c r="C1702" s="764">
        <f t="shared" si="26"/>
        <v>2459</v>
      </c>
      <c r="D1702" s="165" t="s">
        <v>2161</v>
      </c>
      <c r="E1702" s="165" t="s">
        <v>10071</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7491</v>
      </c>
      <c r="C1703" s="764">
        <f t="shared" si="26"/>
        <v>2460</v>
      </c>
      <c r="D1703" s="165" t="s">
        <v>2161</v>
      </c>
      <c r="E1703" s="165" t="s">
        <v>10072</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7492</v>
      </c>
      <c r="C1704" s="764">
        <f t="shared" si="26"/>
        <v>2461</v>
      </c>
      <c r="D1704" s="165" t="s">
        <v>2161</v>
      </c>
      <c r="E1704" s="165" t="s">
        <v>10073</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7493</v>
      </c>
      <c r="C1705" s="764">
        <f t="shared" si="26"/>
        <v>2462</v>
      </c>
      <c r="D1705" s="165" t="s">
        <v>2161</v>
      </c>
      <c r="E1705" s="165" t="s">
        <v>10074</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7494</v>
      </c>
      <c r="C1706" s="764">
        <f t="shared" si="26"/>
        <v>2463</v>
      </c>
      <c r="D1706" s="165" t="s">
        <v>2161</v>
      </c>
      <c r="E1706" s="165" t="s">
        <v>10075</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7495</v>
      </c>
      <c r="C1707" s="764">
        <f t="shared" si="26"/>
        <v>2464</v>
      </c>
      <c r="D1707" s="165" t="s">
        <v>2161</v>
      </c>
      <c r="E1707" s="165" t="s">
        <v>10076</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7496</v>
      </c>
      <c r="C1708" s="764">
        <f t="shared" si="26"/>
        <v>2465</v>
      </c>
      <c r="D1708" s="165" t="s">
        <v>2161</v>
      </c>
      <c r="E1708" s="165" t="s">
        <v>10077</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7497</v>
      </c>
      <c r="C1709" s="764">
        <f t="shared" si="26"/>
        <v>2466</v>
      </c>
      <c r="D1709" s="165" t="s">
        <v>2161</v>
      </c>
      <c r="E1709" s="165" t="s">
        <v>10078</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7498</v>
      </c>
      <c r="C1710" s="764">
        <f t="shared" si="26"/>
        <v>2467</v>
      </c>
      <c r="D1710" s="165" t="s">
        <v>2161</v>
      </c>
      <c r="E1710" s="165" t="s">
        <v>10079</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7499</v>
      </c>
      <c r="C1711" s="764">
        <f t="shared" si="26"/>
        <v>2468</v>
      </c>
      <c r="D1711" s="165" t="s">
        <v>2161</v>
      </c>
      <c r="E1711" s="165" t="s">
        <v>10080</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7500</v>
      </c>
      <c r="C1712" s="764">
        <f t="shared" si="26"/>
        <v>2469</v>
      </c>
      <c r="D1712" s="165" t="s">
        <v>2161</v>
      </c>
      <c r="E1712" s="165" t="s">
        <v>10081</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7502</v>
      </c>
      <c r="C1713" s="764">
        <f t="shared" si="26"/>
        <v>2470</v>
      </c>
      <c r="D1713" s="165" t="s">
        <v>2161</v>
      </c>
      <c r="E1713" s="165" t="s">
        <v>10083</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7503</v>
      </c>
      <c r="C1714" s="764">
        <f t="shared" si="26"/>
        <v>2471</v>
      </c>
      <c r="D1714" s="165" t="s">
        <v>2161</v>
      </c>
      <c r="E1714" s="165" t="s">
        <v>10084</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7501</v>
      </c>
      <c r="C1715" s="764">
        <f t="shared" si="26"/>
        <v>2472</v>
      </c>
      <c r="D1715" s="165" t="s">
        <v>2161</v>
      </c>
      <c r="E1715" s="165" t="s">
        <v>10082</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7504</v>
      </c>
      <c r="C1716" s="764">
        <f t="shared" si="26"/>
        <v>2473</v>
      </c>
      <c r="D1716" s="165" t="s">
        <v>2161</v>
      </c>
      <c r="E1716" s="165" t="s">
        <v>10085</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7505</v>
      </c>
      <c r="C1717" s="764">
        <f t="shared" si="26"/>
        <v>2474</v>
      </c>
      <c r="D1717" s="165" t="s">
        <v>2161</v>
      </c>
      <c r="E1717" s="165" t="s">
        <v>10086</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7507</v>
      </c>
      <c r="C1718" s="764">
        <f t="shared" si="26"/>
        <v>2475</v>
      </c>
      <c r="D1718" s="165" t="s">
        <v>2161</v>
      </c>
      <c r="E1718" s="165" t="s">
        <v>10088</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7506</v>
      </c>
      <c r="C1719" s="764">
        <f t="shared" si="26"/>
        <v>2476</v>
      </c>
      <c r="D1719" s="165" t="s">
        <v>2161</v>
      </c>
      <c r="E1719" s="165" t="s">
        <v>10087</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7508</v>
      </c>
      <c r="C1720" s="764">
        <f t="shared" si="26"/>
        <v>2477</v>
      </c>
      <c r="D1720" s="165" t="s">
        <v>2161</v>
      </c>
      <c r="E1720" s="165" t="s">
        <v>10089</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c r="A1721" s="764">
        <v>2478</v>
      </c>
      <c r="B1721" s="765" t="s">
        <v>7509</v>
      </c>
      <c r="C1721" s="764">
        <f t="shared" si="26"/>
        <v>2478</v>
      </c>
      <c r="D1721" s="165" t="s">
        <v>2161</v>
      </c>
      <c r="E1721" s="165" t="s">
        <v>10090</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c r="A1722" s="764">
        <v>2479</v>
      </c>
      <c r="B1722" s="765" t="s">
        <v>7510</v>
      </c>
      <c r="C1722" s="764">
        <f t="shared" si="26"/>
        <v>2479</v>
      </c>
      <c r="D1722" s="165" t="s">
        <v>2161</v>
      </c>
      <c r="E1722" s="165" t="s">
        <v>10091</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7511</v>
      </c>
      <c r="C1723" s="764">
        <f t="shared" si="26"/>
        <v>2480</v>
      </c>
      <c r="D1723" s="165" t="s">
        <v>2161</v>
      </c>
      <c r="E1723" s="165" t="s">
        <v>10092</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7512</v>
      </c>
      <c r="C1724" s="764">
        <f t="shared" si="26"/>
        <v>2481</v>
      </c>
      <c r="D1724" s="165" t="s">
        <v>2161</v>
      </c>
      <c r="E1724" s="165" t="s">
        <v>10093</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7513</v>
      </c>
      <c r="C1725" s="764">
        <f t="shared" si="26"/>
        <v>2482</v>
      </c>
      <c r="D1725" s="165" t="s">
        <v>2161</v>
      </c>
      <c r="E1725" s="165" t="s">
        <v>10094</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7514</v>
      </c>
      <c r="C1726" s="764">
        <f t="shared" si="26"/>
        <v>2483</v>
      </c>
      <c r="D1726" s="165" t="s">
        <v>2161</v>
      </c>
      <c r="E1726" s="165" t="s">
        <v>10095</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7515</v>
      </c>
      <c r="C1727" s="764">
        <f t="shared" si="26"/>
        <v>2484</v>
      </c>
      <c r="D1727" s="165" t="s">
        <v>2161</v>
      </c>
      <c r="E1727" s="165" t="s">
        <v>10096</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7516</v>
      </c>
      <c r="C1728" s="764">
        <f t="shared" si="26"/>
        <v>2485</v>
      </c>
      <c r="D1728" s="165" t="s">
        <v>2161</v>
      </c>
      <c r="E1728" s="165" t="s">
        <v>10097</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7517</v>
      </c>
      <c r="C1729" s="764">
        <f t="shared" si="26"/>
        <v>2486</v>
      </c>
      <c r="D1729" s="165" t="s">
        <v>2161</v>
      </c>
      <c r="E1729" s="165" t="s">
        <v>10098</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7518</v>
      </c>
      <c r="C1730" s="764">
        <f t="shared" si="26"/>
        <v>2487</v>
      </c>
      <c r="D1730" s="165" t="s">
        <v>2161</v>
      </c>
      <c r="E1730" s="165" t="s">
        <v>10099</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7519</v>
      </c>
      <c r="C1731" s="764">
        <f t="shared" si="26"/>
        <v>2488</v>
      </c>
      <c r="D1731" s="165" t="s">
        <v>2161</v>
      </c>
      <c r="E1731" s="165" t="s">
        <v>10100</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7520</v>
      </c>
      <c r="C1732" s="764">
        <f t="shared" si="26"/>
        <v>2489</v>
      </c>
      <c r="D1732" s="165" t="s">
        <v>2161</v>
      </c>
      <c r="E1732" s="165" t="s">
        <v>10101</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7521</v>
      </c>
      <c r="C1733" s="764">
        <f t="shared" si="26"/>
        <v>2490</v>
      </c>
      <c r="D1733" s="165" t="s">
        <v>2161</v>
      </c>
      <c r="E1733" s="165" t="s">
        <v>10102</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7522</v>
      </c>
      <c r="C1734" s="764">
        <f t="shared" si="26"/>
        <v>2491</v>
      </c>
      <c r="D1734" s="165" t="s">
        <v>2161</v>
      </c>
      <c r="E1734" s="165" t="s">
        <v>10103</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7523</v>
      </c>
      <c r="C1735" s="764">
        <f t="shared" si="26"/>
        <v>2492</v>
      </c>
      <c r="D1735" s="165" t="s">
        <v>2161</v>
      </c>
      <c r="E1735" s="165" t="s">
        <v>10104</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7524</v>
      </c>
      <c r="C1736" s="764">
        <f t="shared" si="26"/>
        <v>2493</v>
      </c>
      <c r="D1736" s="165" t="s">
        <v>2161</v>
      </c>
      <c r="E1736" s="165" t="s">
        <v>10105</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7525</v>
      </c>
      <c r="C1737" s="764">
        <f t="shared" ref="C1737:C1800" si="27">A1737</f>
        <v>2494</v>
      </c>
      <c r="D1737" s="165" t="s">
        <v>2161</v>
      </c>
      <c r="E1737" s="165" t="s">
        <v>10106</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7526</v>
      </c>
      <c r="C1738" s="764">
        <f t="shared" si="27"/>
        <v>2495</v>
      </c>
      <c r="D1738" s="165" t="s">
        <v>2161</v>
      </c>
      <c r="E1738" s="165" t="s">
        <v>10107</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c r="A1739" s="764">
        <v>2496</v>
      </c>
      <c r="B1739" s="765" t="s">
        <v>7527</v>
      </c>
      <c r="C1739" s="764">
        <f t="shared" si="27"/>
        <v>2496</v>
      </c>
      <c r="D1739" s="165" t="s">
        <v>2161</v>
      </c>
      <c r="E1739" s="165" t="s">
        <v>10108</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7530</v>
      </c>
      <c r="C1740" s="764">
        <f t="shared" si="27"/>
        <v>2497</v>
      </c>
      <c r="D1740" s="165" t="s">
        <v>2161</v>
      </c>
      <c r="E1740" s="165" t="s">
        <v>10111</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c r="A1741" s="764">
        <v>2498</v>
      </c>
      <c r="B1741" s="765" t="s">
        <v>7529</v>
      </c>
      <c r="C1741" s="764">
        <f t="shared" si="27"/>
        <v>2498</v>
      </c>
      <c r="D1741" s="165" t="s">
        <v>2161</v>
      </c>
      <c r="E1741" s="165" t="s">
        <v>10110</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c r="A1742" s="764">
        <v>2499</v>
      </c>
      <c r="B1742" s="765" t="s">
        <v>7528</v>
      </c>
      <c r="C1742" s="764">
        <f t="shared" si="27"/>
        <v>2499</v>
      </c>
      <c r="D1742" s="165" t="s">
        <v>2161</v>
      </c>
      <c r="E1742" s="165" t="s">
        <v>10109</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7531</v>
      </c>
      <c r="C1743" s="764">
        <f t="shared" si="27"/>
        <v>2500</v>
      </c>
      <c r="D1743" s="165" t="s">
        <v>2161</v>
      </c>
      <c r="E1743" s="165" t="s">
        <v>10112</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7532</v>
      </c>
      <c r="C1744" s="764">
        <f t="shared" si="27"/>
        <v>2501</v>
      </c>
      <c r="D1744" s="165" t="s">
        <v>2161</v>
      </c>
      <c r="E1744" s="165" t="s">
        <v>10113</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7533</v>
      </c>
      <c r="C1745" s="764">
        <f t="shared" si="27"/>
        <v>2502</v>
      </c>
      <c r="D1745" s="165" t="s">
        <v>2161</v>
      </c>
      <c r="E1745" s="165" t="s">
        <v>10114</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7534</v>
      </c>
      <c r="C1746" s="764">
        <f t="shared" si="27"/>
        <v>2503</v>
      </c>
      <c r="D1746" s="165" t="s">
        <v>2161</v>
      </c>
      <c r="E1746" s="165" t="s">
        <v>10115</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c r="A1747" s="764">
        <v>2504</v>
      </c>
      <c r="B1747" s="765" t="s">
        <v>7535</v>
      </c>
      <c r="C1747" s="764">
        <f t="shared" si="27"/>
        <v>2504</v>
      </c>
      <c r="D1747" s="165" t="s">
        <v>2161</v>
      </c>
      <c r="E1747" s="165" t="s">
        <v>10116</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c r="A1748" s="764">
        <v>2505</v>
      </c>
      <c r="B1748" s="765" t="s">
        <v>7536</v>
      </c>
      <c r="C1748" s="764">
        <f t="shared" si="27"/>
        <v>2505</v>
      </c>
      <c r="D1748" s="165" t="s">
        <v>2161</v>
      </c>
      <c r="E1748" s="165" t="s">
        <v>10117</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7537</v>
      </c>
      <c r="C1749" s="764">
        <f t="shared" si="27"/>
        <v>2506</v>
      </c>
      <c r="D1749" s="165" t="s">
        <v>2161</v>
      </c>
      <c r="E1749" s="165" t="s">
        <v>10118</v>
      </c>
      <c r="F1749" s="163">
        <v>1</v>
      </c>
      <c r="G1749" s="766"/>
      <c r="H1749" s="766">
        <v>0</v>
      </c>
      <c r="I1749" s="766">
        <v>10534.5210200815</v>
      </c>
      <c r="J1749" s="882">
        <v>10809.474640335306</v>
      </c>
      <c r="K1749" s="766">
        <v>11098.911291360022</v>
      </c>
      <c r="L1749" s="18" t="s">
        <v>3954</v>
      </c>
      <c r="M1749" s="418"/>
      <c r="N1749" s="878"/>
      <c r="P1749" s="409"/>
      <c r="T1749" s="419"/>
      <c r="U1749" s="416"/>
      <c r="V1749" s="416"/>
      <c r="W1749" s="416"/>
      <c r="X1749" s="418"/>
    </row>
    <row r="1750" spans="1:24">
      <c r="A1750" s="764">
        <v>2507</v>
      </c>
      <c r="B1750" s="765" t="s">
        <v>7538</v>
      </c>
      <c r="C1750" s="764">
        <f t="shared" si="27"/>
        <v>2507</v>
      </c>
      <c r="D1750" s="165" t="s">
        <v>2161</v>
      </c>
      <c r="E1750" s="165" t="s">
        <v>10119</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7539</v>
      </c>
      <c r="C1751" s="764">
        <f t="shared" si="27"/>
        <v>2508</v>
      </c>
      <c r="D1751" s="165" t="s">
        <v>2161</v>
      </c>
      <c r="E1751" s="165" t="s">
        <v>10120</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c r="A1752" s="764">
        <v>2509</v>
      </c>
      <c r="B1752" s="765" t="s">
        <v>7540</v>
      </c>
      <c r="C1752" s="764">
        <f t="shared" si="27"/>
        <v>2509</v>
      </c>
      <c r="D1752" s="165" t="s">
        <v>2161</v>
      </c>
      <c r="E1752" s="165" t="s">
        <v>10121</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7541</v>
      </c>
      <c r="C1753" s="764">
        <f t="shared" si="27"/>
        <v>2510</v>
      </c>
      <c r="D1753" s="165" t="s">
        <v>2161</v>
      </c>
      <c r="E1753" s="165" t="s">
        <v>10122</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7542</v>
      </c>
      <c r="C1754" s="764">
        <f t="shared" si="27"/>
        <v>2511</v>
      </c>
      <c r="D1754" s="165" t="s">
        <v>2161</v>
      </c>
      <c r="E1754" s="165" t="s">
        <v>10123</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7543</v>
      </c>
      <c r="C1755" s="764">
        <f t="shared" si="27"/>
        <v>2512</v>
      </c>
      <c r="D1755" s="165" t="s">
        <v>2161</v>
      </c>
      <c r="E1755" s="165" t="s">
        <v>10124</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7544</v>
      </c>
      <c r="C1756" s="764">
        <f t="shared" si="27"/>
        <v>2513</v>
      </c>
      <c r="D1756" s="165" t="s">
        <v>2161</v>
      </c>
      <c r="E1756" s="165" t="s">
        <v>10125</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7545</v>
      </c>
      <c r="C1757" s="764">
        <f t="shared" si="27"/>
        <v>2514</v>
      </c>
      <c r="D1757" s="165" t="s">
        <v>2161</v>
      </c>
      <c r="E1757" s="165" t="s">
        <v>10126</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7546</v>
      </c>
      <c r="C1758" s="764">
        <f t="shared" si="27"/>
        <v>2515</v>
      </c>
      <c r="D1758" s="165" t="s">
        <v>2161</v>
      </c>
      <c r="E1758" s="165" t="s">
        <v>10127</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7547</v>
      </c>
      <c r="C1759" s="764">
        <f t="shared" si="27"/>
        <v>2516</v>
      </c>
      <c r="D1759" s="165" t="s">
        <v>2161</v>
      </c>
      <c r="E1759" s="165" t="s">
        <v>10128</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c r="A1760" s="764">
        <v>2517</v>
      </c>
      <c r="B1760" s="765" t="s">
        <v>7548</v>
      </c>
      <c r="C1760" s="764">
        <f t="shared" si="27"/>
        <v>2517</v>
      </c>
      <c r="D1760" s="165" t="s">
        <v>2161</v>
      </c>
      <c r="E1760" s="165" t="s">
        <v>10129</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7549</v>
      </c>
      <c r="C1761" s="764">
        <f t="shared" si="27"/>
        <v>2518</v>
      </c>
      <c r="D1761" s="165" t="s">
        <v>2161</v>
      </c>
      <c r="E1761" s="165" t="s">
        <v>10130</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7550</v>
      </c>
      <c r="C1762" s="764">
        <f t="shared" si="27"/>
        <v>2519</v>
      </c>
      <c r="D1762" s="165" t="s">
        <v>2161</v>
      </c>
      <c r="E1762" s="165" t="s">
        <v>10131</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7551</v>
      </c>
      <c r="C1763" s="764">
        <f t="shared" si="27"/>
        <v>2520</v>
      </c>
      <c r="D1763" s="165" t="s">
        <v>2161</v>
      </c>
      <c r="E1763" s="165" t="s">
        <v>10132</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c r="A1764" s="764">
        <v>2521</v>
      </c>
      <c r="B1764" s="765" t="s">
        <v>7552</v>
      </c>
      <c r="C1764" s="764">
        <f t="shared" si="27"/>
        <v>2521</v>
      </c>
      <c r="D1764" s="165" t="s">
        <v>2161</v>
      </c>
      <c r="E1764" s="165" t="s">
        <v>10133</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7553</v>
      </c>
      <c r="C1765" s="764">
        <f t="shared" si="27"/>
        <v>2522</v>
      </c>
      <c r="D1765" s="165" t="s">
        <v>2161</v>
      </c>
      <c r="E1765" s="165" t="s">
        <v>10134</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7554</v>
      </c>
      <c r="C1766" s="764">
        <f t="shared" si="27"/>
        <v>2523</v>
      </c>
      <c r="D1766" s="165" t="s">
        <v>2161</v>
      </c>
      <c r="E1766" s="165" t="s">
        <v>10135</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c r="A1767" s="764">
        <v>2524</v>
      </c>
      <c r="B1767" s="765" t="s">
        <v>7555</v>
      </c>
      <c r="C1767" s="764">
        <f t="shared" si="27"/>
        <v>2524</v>
      </c>
      <c r="D1767" s="165" t="s">
        <v>2161</v>
      </c>
      <c r="E1767" s="165" t="s">
        <v>10136</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7556</v>
      </c>
      <c r="C1768" s="764">
        <f t="shared" si="27"/>
        <v>2525</v>
      </c>
      <c r="D1768" s="165" t="s">
        <v>2161</v>
      </c>
      <c r="E1768" s="165" t="s">
        <v>10137</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7557</v>
      </c>
      <c r="C1769" s="764">
        <f t="shared" si="27"/>
        <v>2526</v>
      </c>
      <c r="D1769" s="165" t="s">
        <v>2161</v>
      </c>
      <c r="E1769" s="165" t="s">
        <v>10138</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7558</v>
      </c>
      <c r="C1770" s="764">
        <f t="shared" si="27"/>
        <v>2527</v>
      </c>
      <c r="D1770" s="165" t="s">
        <v>2161</v>
      </c>
      <c r="E1770" s="165" t="s">
        <v>10139</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7560</v>
      </c>
      <c r="C1771" s="764">
        <f t="shared" si="27"/>
        <v>2528</v>
      </c>
      <c r="D1771" s="165" t="s">
        <v>2161</v>
      </c>
      <c r="E1771" s="165" t="s">
        <v>10141</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c r="A1772" s="764">
        <v>2529</v>
      </c>
      <c r="B1772" s="765" t="s">
        <v>7561</v>
      </c>
      <c r="C1772" s="764">
        <f t="shared" si="27"/>
        <v>2529</v>
      </c>
      <c r="D1772" s="165" t="s">
        <v>2161</v>
      </c>
      <c r="E1772" s="165" t="s">
        <v>10142</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7559</v>
      </c>
      <c r="C1773" s="764">
        <f t="shared" si="27"/>
        <v>2530</v>
      </c>
      <c r="D1773" s="165" t="s">
        <v>2161</v>
      </c>
      <c r="E1773" s="165" t="s">
        <v>10140</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7563</v>
      </c>
      <c r="C1774" s="764">
        <f t="shared" si="27"/>
        <v>2531</v>
      </c>
      <c r="D1774" s="165" t="s">
        <v>2161</v>
      </c>
      <c r="E1774" s="165" t="s">
        <v>10144</v>
      </c>
      <c r="F1774" s="163">
        <v>2</v>
      </c>
      <c r="G1774" s="766"/>
      <c r="H1774" s="766">
        <v>0</v>
      </c>
      <c r="I1774" s="766">
        <v>0</v>
      </c>
      <c r="J1774" s="882">
        <v>17302.104612424646</v>
      </c>
      <c r="K1774" s="766">
        <v>0</v>
      </c>
      <c r="L1774" s="18" t="s">
        <v>4623</v>
      </c>
      <c r="M1774" s="418"/>
      <c r="N1774" s="409"/>
      <c r="P1774" s="878"/>
      <c r="T1774" s="419"/>
      <c r="U1774" s="416"/>
      <c r="V1774" s="416"/>
      <c r="W1774" s="416"/>
      <c r="X1774" s="418"/>
    </row>
    <row r="1775" spans="1:24">
      <c r="A1775" s="764">
        <v>2532</v>
      </c>
      <c r="B1775" s="765" t="s">
        <v>7562</v>
      </c>
      <c r="C1775" s="764">
        <f t="shared" si="27"/>
        <v>2532</v>
      </c>
      <c r="D1775" s="165" t="s">
        <v>2161</v>
      </c>
      <c r="E1775" s="165" t="s">
        <v>10143</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c r="A1776" s="764">
        <v>2533</v>
      </c>
      <c r="B1776" s="765" t="s">
        <v>7564</v>
      </c>
      <c r="C1776" s="764">
        <f t="shared" si="27"/>
        <v>2533</v>
      </c>
      <c r="D1776" s="165" t="s">
        <v>2161</v>
      </c>
      <c r="E1776" s="165" t="s">
        <v>10145</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c r="A1777" s="764">
        <v>2534</v>
      </c>
      <c r="B1777" s="765" t="s">
        <v>7565</v>
      </c>
      <c r="C1777" s="764">
        <f t="shared" si="27"/>
        <v>2534</v>
      </c>
      <c r="D1777" s="165" t="s">
        <v>2161</v>
      </c>
      <c r="E1777" s="165" t="s">
        <v>10146</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7566</v>
      </c>
      <c r="C1778" s="764">
        <f t="shared" si="27"/>
        <v>2535</v>
      </c>
      <c r="D1778" s="165" t="s">
        <v>2161</v>
      </c>
      <c r="E1778" s="165" t="s">
        <v>10147</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7567</v>
      </c>
      <c r="C1779" s="764">
        <f t="shared" si="27"/>
        <v>2536</v>
      </c>
      <c r="D1779" s="165" t="s">
        <v>2161</v>
      </c>
      <c r="E1779" s="165" t="s">
        <v>10148</v>
      </c>
      <c r="F1779" s="163">
        <v>2</v>
      </c>
      <c r="G1779" s="766"/>
      <c r="H1779" s="766">
        <v>19908.615686243469</v>
      </c>
      <c r="I1779" s="766">
        <v>20464.770939078164</v>
      </c>
      <c r="J1779" s="882">
        <v>21050.252645922974</v>
      </c>
      <c r="K1779" s="766">
        <v>21666.53665105439</v>
      </c>
      <c r="L1779" s="18" t="s">
        <v>4625</v>
      </c>
      <c r="M1779" s="418"/>
      <c r="N1779" s="409"/>
      <c r="P1779" s="409"/>
      <c r="T1779" s="419"/>
      <c r="U1779" s="416"/>
      <c r="V1779" s="416"/>
      <c r="W1779" s="416"/>
      <c r="X1779" s="418"/>
    </row>
    <row r="1780" spans="1:24">
      <c r="A1780" s="764">
        <v>2537</v>
      </c>
      <c r="B1780" s="765" t="s">
        <v>7568</v>
      </c>
      <c r="C1780" s="764">
        <f t="shared" si="27"/>
        <v>2537</v>
      </c>
      <c r="D1780" s="165" t="s">
        <v>2161</v>
      </c>
      <c r="E1780" s="165" t="s">
        <v>10149</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7569</v>
      </c>
      <c r="C1781" s="764">
        <f t="shared" si="27"/>
        <v>2538</v>
      </c>
      <c r="D1781" s="165" t="s">
        <v>2161</v>
      </c>
      <c r="E1781" s="165" t="s">
        <v>10150</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7570</v>
      </c>
      <c r="C1782" s="764">
        <f t="shared" si="27"/>
        <v>2539</v>
      </c>
      <c r="D1782" s="165" t="s">
        <v>2161</v>
      </c>
      <c r="E1782" s="165" t="s">
        <v>10151</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7571</v>
      </c>
      <c r="C1783" s="764">
        <f t="shared" si="27"/>
        <v>2540</v>
      </c>
      <c r="D1783" s="165" t="s">
        <v>2161</v>
      </c>
      <c r="E1783" s="165" t="s">
        <v>10152</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7572</v>
      </c>
      <c r="C1784" s="764">
        <f t="shared" si="27"/>
        <v>2541</v>
      </c>
      <c r="D1784" s="165" t="s">
        <v>2161</v>
      </c>
      <c r="E1784" s="165" t="s">
        <v>10153</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c r="A1785" s="764">
        <v>2542</v>
      </c>
      <c r="B1785" s="765" t="s">
        <v>7573</v>
      </c>
      <c r="C1785" s="764">
        <f t="shared" si="27"/>
        <v>2542</v>
      </c>
      <c r="D1785" s="165" t="s">
        <v>2161</v>
      </c>
      <c r="E1785" s="165" t="s">
        <v>10154</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7574</v>
      </c>
      <c r="C1786" s="764">
        <f t="shared" si="27"/>
        <v>2543</v>
      </c>
      <c r="D1786" s="165" t="s">
        <v>2161</v>
      </c>
      <c r="E1786" s="165" t="s">
        <v>10155</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7575</v>
      </c>
      <c r="C1787" s="764">
        <f t="shared" si="27"/>
        <v>2544</v>
      </c>
      <c r="D1787" s="165" t="s">
        <v>2161</v>
      </c>
      <c r="E1787" s="165" t="s">
        <v>10156</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7576</v>
      </c>
      <c r="C1788" s="764">
        <f t="shared" si="27"/>
        <v>2545</v>
      </c>
      <c r="D1788" s="165" t="s">
        <v>2161</v>
      </c>
      <c r="E1788" s="165" t="s">
        <v>10157</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7577</v>
      </c>
      <c r="C1789" s="764">
        <f t="shared" si="27"/>
        <v>2546</v>
      </c>
      <c r="D1789" s="165" t="s">
        <v>2161</v>
      </c>
      <c r="E1789" s="165" t="s">
        <v>10158</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7578</v>
      </c>
      <c r="C1790" s="764">
        <f t="shared" si="27"/>
        <v>2547</v>
      </c>
      <c r="D1790" s="165" t="s">
        <v>2161</v>
      </c>
      <c r="E1790" s="165" t="s">
        <v>10159</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7579</v>
      </c>
      <c r="C1791" s="764">
        <f t="shared" si="27"/>
        <v>2548</v>
      </c>
      <c r="D1791" s="165" t="s">
        <v>2161</v>
      </c>
      <c r="E1791" s="165" t="s">
        <v>10160</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7580</v>
      </c>
      <c r="C1792" s="764">
        <f t="shared" si="27"/>
        <v>2549</v>
      </c>
      <c r="D1792" s="165" t="s">
        <v>2161</v>
      </c>
      <c r="E1792" s="165" t="s">
        <v>10161</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7581</v>
      </c>
      <c r="C1793" s="764">
        <f t="shared" si="27"/>
        <v>2550</v>
      </c>
      <c r="D1793" s="165" t="s">
        <v>2161</v>
      </c>
      <c r="E1793" s="165" t="s">
        <v>10162</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10990</v>
      </c>
      <c r="C1794" s="764">
        <f t="shared" si="27"/>
        <v>2551</v>
      </c>
      <c r="D1794" s="165" t="s">
        <v>2161</v>
      </c>
      <c r="E1794" s="165" t="s">
        <v>10991</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7582</v>
      </c>
      <c r="C1795" s="764">
        <f t="shared" si="27"/>
        <v>2552</v>
      </c>
      <c r="D1795" s="165" t="s">
        <v>2161</v>
      </c>
      <c r="E1795" s="165" t="s">
        <v>10163</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7583</v>
      </c>
      <c r="C1796" s="764">
        <f t="shared" si="27"/>
        <v>2553</v>
      </c>
      <c r="D1796" s="165" t="s">
        <v>2161</v>
      </c>
      <c r="E1796" s="165" t="s">
        <v>10164</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7585</v>
      </c>
      <c r="C1797" s="764">
        <f t="shared" si="27"/>
        <v>2554</v>
      </c>
      <c r="D1797" s="165" t="s">
        <v>2161</v>
      </c>
      <c r="E1797" s="165" t="s">
        <v>10166</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7588</v>
      </c>
      <c r="C1798" s="764">
        <f t="shared" si="27"/>
        <v>2555</v>
      </c>
      <c r="D1798" s="165" t="s">
        <v>2161</v>
      </c>
      <c r="E1798" s="165" t="s">
        <v>10169</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c r="A1799" s="764">
        <v>2556</v>
      </c>
      <c r="B1799" s="765" t="s">
        <v>7587</v>
      </c>
      <c r="C1799" s="764">
        <f t="shared" si="27"/>
        <v>2556</v>
      </c>
      <c r="D1799" s="165" t="s">
        <v>2161</v>
      </c>
      <c r="E1799" s="165" t="s">
        <v>10168</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7589</v>
      </c>
      <c r="C1800" s="764">
        <f t="shared" si="27"/>
        <v>2557</v>
      </c>
      <c r="D1800" s="165" t="s">
        <v>2161</v>
      </c>
      <c r="E1800" s="165" t="s">
        <v>10170</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c r="A1801" s="764">
        <v>2558</v>
      </c>
      <c r="B1801" s="765" t="s">
        <v>7586</v>
      </c>
      <c r="C1801" s="764">
        <f t="shared" ref="C1801:C1864" si="28">A1801</f>
        <v>2558</v>
      </c>
      <c r="D1801" s="165" t="s">
        <v>2161</v>
      </c>
      <c r="E1801" s="165" t="s">
        <v>10167</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7590</v>
      </c>
      <c r="C1802" s="764">
        <f t="shared" si="28"/>
        <v>2559</v>
      </c>
      <c r="D1802" s="165" t="s">
        <v>2161</v>
      </c>
      <c r="E1802" s="165" t="s">
        <v>10171</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7584</v>
      </c>
      <c r="C1803" s="764">
        <f t="shared" si="28"/>
        <v>2560</v>
      </c>
      <c r="D1803" s="165" t="s">
        <v>2161</v>
      </c>
      <c r="E1803" s="165" t="s">
        <v>10165</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7593</v>
      </c>
      <c r="C1804" s="764">
        <f t="shared" si="28"/>
        <v>2561</v>
      </c>
      <c r="D1804" s="165" t="s">
        <v>2161</v>
      </c>
      <c r="E1804" s="165" t="s">
        <v>10174</v>
      </c>
      <c r="F1804" s="163">
        <v>2</v>
      </c>
      <c r="G1804" s="766"/>
      <c r="H1804" s="766">
        <v>0</v>
      </c>
      <c r="I1804" s="766">
        <v>0</v>
      </c>
      <c r="J1804" s="882">
        <v>27757.376405998664</v>
      </c>
      <c r="K1804" s="766">
        <v>28736.628830763053</v>
      </c>
      <c r="L1804" s="18" t="s">
        <v>4648</v>
      </c>
      <c r="M1804" s="418"/>
      <c r="N1804" s="409"/>
      <c r="P1804" s="409"/>
      <c r="T1804" s="419"/>
      <c r="U1804" s="416"/>
      <c r="V1804" s="416"/>
      <c r="W1804" s="416"/>
      <c r="X1804" s="418"/>
    </row>
    <row r="1805" spans="1:24">
      <c r="A1805" s="764">
        <v>2562</v>
      </c>
      <c r="B1805" s="765" t="s">
        <v>7592</v>
      </c>
      <c r="C1805" s="764">
        <f t="shared" si="28"/>
        <v>2562</v>
      </c>
      <c r="D1805" s="165" t="s">
        <v>2161</v>
      </c>
      <c r="E1805" s="165" t="s">
        <v>10173</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7594</v>
      </c>
      <c r="C1806" s="764">
        <f t="shared" si="28"/>
        <v>2563</v>
      </c>
      <c r="D1806" s="165" t="s">
        <v>2161</v>
      </c>
      <c r="E1806" s="165" t="s">
        <v>10175</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7591</v>
      </c>
      <c r="C1807" s="764">
        <f t="shared" si="28"/>
        <v>2564</v>
      </c>
      <c r="D1807" s="165" t="s">
        <v>2161</v>
      </c>
      <c r="E1807" s="165" t="s">
        <v>10172</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7595</v>
      </c>
      <c r="C1808" s="764">
        <f t="shared" si="28"/>
        <v>2565</v>
      </c>
      <c r="D1808" s="165" t="s">
        <v>2161</v>
      </c>
      <c r="E1808" s="165" t="s">
        <v>10176</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7596</v>
      </c>
      <c r="C1809" s="764">
        <f t="shared" si="28"/>
        <v>2566</v>
      </c>
      <c r="D1809" s="165" t="s">
        <v>2161</v>
      </c>
      <c r="E1809" s="165" t="s">
        <v>10177</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7597</v>
      </c>
      <c r="C1810" s="764">
        <f t="shared" si="28"/>
        <v>2567</v>
      </c>
      <c r="D1810" s="165" t="s">
        <v>2161</v>
      </c>
      <c r="E1810" s="165" t="s">
        <v>10178</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7598</v>
      </c>
      <c r="C1811" s="764">
        <f t="shared" si="28"/>
        <v>2568</v>
      </c>
      <c r="D1811" s="165" t="s">
        <v>2161</v>
      </c>
      <c r="E1811" s="165" t="s">
        <v>10179</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7599</v>
      </c>
      <c r="C1812" s="764">
        <f t="shared" si="28"/>
        <v>2569</v>
      </c>
      <c r="D1812" s="165" t="s">
        <v>2161</v>
      </c>
      <c r="E1812" s="165" t="s">
        <v>10180</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7600</v>
      </c>
      <c r="C1813" s="764">
        <f t="shared" si="28"/>
        <v>2570</v>
      </c>
      <c r="D1813" s="165" t="s">
        <v>2161</v>
      </c>
      <c r="E1813" s="165" t="s">
        <v>10181</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7602</v>
      </c>
      <c r="C1814" s="764">
        <f t="shared" si="28"/>
        <v>2571</v>
      </c>
      <c r="D1814" s="165" t="s">
        <v>2161</v>
      </c>
      <c r="E1814" s="165" t="s">
        <v>10183</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7603</v>
      </c>
      <c r="C1815" s="764">
        <f t="shared" si="28"/>
        <v>2572</v>
      </c>
      <c r="D1815" s="165" t="s">
        <v>2161</v>
      </c>
      <c r="E1815" s="165" t="s">
        <v>10184</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7601</v>
      </c>
      <c r="C1816" s="764">
        <f t="shared" si="28"/>
        <v>2573</v>
      </c>
      <c r="D1816" s="165" t="s">
        <v>2161</v>
      </c>
      <c r="E1816" s="165" t="s">
        <v>10182</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7604</v>
      </c>
      <c r="C1817" s="764">
        <f t="shared" si="28"/>
        <v>2574</v>
      </c>
      <c r="D1817" s="165" t="s">
        <v>2161</v>
      </c>
      <c r="E1817" s="165" t="s">
        <v>10185</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7605</v>
      </c>
      <c r="C1818" s="764">
        <f t="shared" si="28"/>
        <v>2575</v>
      </c>
      <c r="D1818" s="165" t="s">
        <v>2161</v>
      </c>
      <c r="E1818" s="165" t="s">
        <v>10186</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7606</v>
      </c>
      <c r="C1819" s="764">
        <f t="shared" si="28"/>
        <v>2576</v>
      </c>
      <c r="D1819" s="165" t="s">
        <v>2161</v>
      </c>
      <c r="E1819" s="165" t="s">
        <v>10187</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7607</v>
      </c>
      <c r="C1820" s="764">
        <f t="shared" si="28"/>
        <v>2577</v>
      </c>
      <c r="D1820" s="165" t="s">
        <v>2161</v>
      </c>
      <c r="E1820" s="165" t="s">
        <v>10188</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7608</v>
      </c>
      <c r="C1821" s="764">
        <f t="shared" si="28"/>
        <v>2578</v>
      </c>
      <c r="D1821" s="165" t="s">
        <v>2161</v>
      </c>
      <c r="E1821" s="165" t="s">
        <v>10189</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7609</v>
      </c>
      <c r="C1822" s="764">
        <f t="shared" si="28"/>
        <v>2579</v>
      </c>
      <c r="D1822" s="165" t="s">
        <v>2161</v>
      </c>
      <c r="E1822" s="165" t="s">
        <v>10190</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7611</v>
      </c>
      <c r="C1823" s="764">
        <f t="shared" si="28"/>
        <v>2580</v>
      </c>
      <c r="D1823" s="165" t="s">
        <v>2161</v>
      </c>
      <c r="E1823" s="165" t="s">
        <v>10192</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7610</v>
      </c>
      <c r="C1824" s="764">
        <f t="shared" si="28"/>
        <v>2581</v>
      </c>
      <c r="D1824" s="165" t="s">
        <v>2161</v>
      </c>
      <c r="E1824" s="165" t="s">
        <v>10191</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7612</v>
      </c>
      <c r="C1825" s="764">
        <f t="shared" si="28"/>
        <v>2582</v>
      </c>
      <c r="D1825" s="165" t="s">
        <v>2161</v>
      </c>
      <c r="E1825" s="165" t="s">
        <v>10193</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7613</v>
      </c>
      <c r="C1826" s="764">
        <f t="shared" si="28"/>
        <v>2583</v>
      </c>
      <c r="D1826" s="165" t="s">
        <v>2161</v>
      </c>
      <c r="E1826" s="165" t="s">
        <v>10194</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7614</v>
      </c>
      <c r="C1827" s="764">
        <f t="shared" si="28"/>
        <v>2584</v>
      </c>
      <c r="D1827" s="165" t="s">
        <v>2161</v>
      </c>
      <c r="E1827" s="165" t="s">
        <v>10195</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7615</v>
      </c>
      <c r="C1828" s="764">
        <f t="shared" si="28"/>
        <v>2585</v>
      </c>
      <c r="D1828" s="165" t="s">
        <v>2161</v>
      </c>
      <c r="E1828" s="165" t="s">
        <v>10196</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7616</v>
      </c>
      <c r="C1829" s="764">
        <f t="shared" si="28"/>
        <v>2586</v>
      </c>
      <c r="D1829" s="165" t="s">
        <v>2161</v>
      </c>
      <c r="E1829" s="165" t="s">
        <v>10197</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7617</v>
      </c>
      <c r="C1830" s="764">
        <f t="shared" si="28"/>
        <v>2587</v>
      </c>
      <c r="D1830" s="165" t="s">
        <v>2161</v>
      </c>
      <c r="E1830" s="165" t="s">
        <v>10198</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7618</v>
      </c>
      <c r="C1831" s="764">
        <f t="shared" si="28"/>
        <v>2588</v>
      </c>
      <c r="D1831" s="165" t="s">
        <v>2161</v>
      </c>
      <c r="E1831" s="165" t="s">
        <v>10199</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7619</v>
      </c>
      <c r="C1832" s="764">
        <f t="shared" si="28"/>
        <v>2589</v>
      </c>
      <c r="D1832" s="165" t="s">
        <v>2161</v>
      </c>
      <c r="E1832" s="165" t="s">
        <v>10200</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7620</v>
      </c>
      <c r="C1833" s="764">
        <f t="shared" si="28"/>
        <v>2590</v>
      </c>
      <c r="D1833" s="165" t="s">
        <v>2161</v>
      </c>
      <c r="E1833" s="165" t="s">
        <v>10201</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7621</v>
      </c>
      <c r="C1834" s="764">
        <f t="shared" si="28"/>
        <v>2591</v>
      </c>
      <c r="D1834" s="165" t="s">
        <v>2161</v>
      </c>
      <c r="E1834" s="165" t="s">
        <v>10202</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7622</v>
      </c>
      <c r="C1835" s="764">
        <f t="shared" si="28"/>
        <v>2592</v>
      </c>
      <c r="D1835" s="165" t="s">
        <v>2161</v>
      </c>
      <c r="E1835" s="165" t="s">
        <v>10203</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7623</v>
      </c>
      <c r="C1836" s="764">
        <f t="shared" si="28"/>
        <v>2593</v>
      </c>
      <c r="D1836" s="165" t="s">
        <v>2161</v>
      </c>
      <c r="E1836" s="165" t="s">
        <v>10204</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7624</v>
      </c>
      <c r="C1837" s="764">
        <f t="shared" si="28"/>
        <v>2594</v>
      </c>
      <c r="D1837" s="165" t="s">
        <v>2161</v>
      </c>
      <c r="E1837" s="165" t="s">
        <v>10205</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7625</v>
      </c>
      <c r="C1838" s="764">
        <f t="shared" si="28"/>
        <v>2595</v>
      </c>
      <c r="D1838" s="165" t="s">
        <v>2161</v>
      </c>
      <c r="E1838" s="165" t="s">
        <v>10206</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7626</v>
      </c>
      <c r="C1839" s="764">
        <f t="shared" si="28"/>
        <v>2596</v>
      </c>
      <c r="D1839" s="165" t="s">
        <v>2161</v>
      </c>
      <c r="E1839" s="165" t="s">
        <v>10207</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7627</v>
      </c>
      <c r="C1840" s="764">
        <f t="shared" si="28"/>
        <v>2597</v>
      </c>
      <c r="D1840" s="165" t="s">
        <v>2161</v>
      </c>
      <c r="E1840" s="165" t="s">
        <v>10208</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7628</v>
      </c>
      <c r="C1841" s="764">
        <f t="shared" si="28"/>
        <v>2598</v>
      </c>
      <c r="D1841" s="165" t="s">
        <v>2161</v>
      </c>
      <c r="E1841" s="165" t="s">
        <v>10209</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7629</v>
      </c>
      <c r="C1842" s="764">
        <f t="shared" si="28"/>
        <v>2599</v>
      </c>
      <c r="D1842" s="165" t="s">
        <v>2161</v>
      </c>
      <c r="E1842" s="165" t="s">
        <v>10210</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7630</v>
      </c>
      <c r="C1843" s="764">
        <f t="shared" si="28"/>
        <v>2600</v>
      </c>
      <c r="D1843" s="165" t="s">
        <v>2161</v>
      </c>
      <c r="E1843" s="165" t="s">
        <v>10211</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7631</v>
      </c>
      <c r="C1844" s="764">
        <f t="shared" si="28"/>
        <v>2601</v>
      </c>
      <c r="D1844" s="165" t="s">
        <v>2161</v>
      </c>
      <c r="E1844" s="165" t="s">
        <v>10212</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7632</v>
      </c>
      <c r="C1845" s="764">
        <f t="shared" si="28"/>
        <v>2602</v>
      </c>
      <c r="D1845" s="165" t="s">
        <v>2161</v>
      </c>
      <c r="E1845" s="165" t="s">
        <v>10213</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7633</v>
      </c>
      <c r="C1846" s="764">
        <f t="shared" si="28"/>
        <v>2603</v>
      </c>
      <c r="D1846" s="165" t="s">
        <v>2161</v>
      </c>
      <c r="E1846" s="165" t="s">
        <v>10214</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7634</v>
      </c>
      <c r="C1847" s="764">
        <f t="shared" si="28"/>
        <v>2604</v>
      </c>
      <c r="D1847" s="165" t="s">
        <v>2161</v>
      </c>
      <c r="E1847" s="165" t="s">
        <v>10215</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7635</v>
      </c>
      <c r="C1848" s="764">
        <f t="shared" si="28"/>
        <v>2605</v>
      </c>
      <c r="D1848" s="165" t="s">
        <v>2161</v>
      </c>
      <c r="E1848" s="165" t="s">
        <v>10216</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7636</v>
      </c>
      <c r="C1849" s="764">
        <f t="shared" si="28"/>
        <v>2606</v>
      </c>
      <c r="D1849" s="165" t="s">
        <v>2161</v>
      </c>
      <c r="E1849" s="165" t="s">
        <v>10217</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7638</v>
      </c>
      <c r="C1850" s="764">
        <f t="shared" si="28"/>
        <v>2607</v>
      </c>
      <c r="D1850" s="165" t="s">
        <v>2161</v>
      </c>
      <c r="E1850" s="165" t="s">
        <v>10219</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7639</v>
      </c>
      <c r="C1851" s="764">
        <f t="shared" si="28"/>
        <v>2608</v>
      </c>
      <c r="D1851" s="165" t="s">
        <v>2161</v>
      </c>
      <c r="E1851" s="165" t="s">
        <v>10220</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7637</v>
      </c>
      <c r="C1852" s="764">
        <f t="shared" si="28"/>
        <v>2609</v>
      </c>
      <c r="D1852" s="165" t="s">
        <v>2161</v>
      </c>
      <c r="E1852" s="165" t="s">
        <v>10218</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7640</v>
      </c>
      <c r="C1853" s="764">
        <f t="shared" si="28"/>
        <v>2610</v>
      </c>
      <c r="D1853" s="165" t="s">
        <v>2161</v>
      </c>
      <c r="E1853" s="165" t="s">
        <v>10221</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7641</v>
      </c>
      <c r="C1854" s="764">
        <f t="shared" si="28"/>
        <v>2611</v>
      </c>
      <c r="D1854" s="165" t="s">
        <v>2161</v>
      </c>
      <c r="E1854" s="165" t="s">
        <v>10222</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7642</v>
      </c>
      <c r="C1855" s="764">
        <f t="shared" si="28"/>
        <v>2612</v>
      </c>
      <c r="D1855" s="165" t="s">
        <v>2161</v>
      </c>
      <c r="E1855" s="165" t="s">
        <v>10223</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7643</v>
      </c>
      <c r="C1856" s="764">
        <f t="shared" si="28"/>
        <v>2613</v>
      </c>
      <c r="D1856" s="165" t="s">
        <v>2161</v>
      </c>
      <c r="E1856" s="165" t="s">
        <v>10224</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7644</v>
      </c>
      <c r="C1857" s="764">
        <f t="shared" si="28"/>
        <v>2614</v>
      </c>
      <c r="D1857" s="165" t="s">
        <v>2161</v>
      </c>
      <c r="E1857" s="165" t="s">
        <v>10225</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7645</v>
      </c>
      <c r="C1858" s="764">
        <f t="shared" si="28"/>
        <v>2615</v>
      </c>
      <c r="D1858" s="165" t="s">
        <v>2161</v>
      </c>
      <c r="E1858" s="165" t="s">
        <v>10226</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7646</v>
      </c>
      <c r="C1859" s="764">
        <f t="shared" si="28"/>
        <v>2616</v>
      </c>
      <c r="D1859" s="165" t="s">
        <v>2161</v>
      </c>
      <c r="E1859" s="165" t="s">
        <v>10227</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7647</v>
      </c>
      <c r="C1860" s="764">
        <f t="shared" si="28"/>
        <v>2617</v>
      </c>
      <c r="D1860" s="165" t="s">
        <v>2161</v>
      </c>
      <c r="E1860" s="165" t="s">
        <v>10228</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7648</v>
      </c>
      <c r="C1861" s="764">
        <f t="shared" si="28"/>
        <v>2618</v>
      </c>
      <c r="D1861" s="165" t="s">
        <v>2161</v>
      </c>
      <c r="E1861" s="165" t="s">
        <v>10229</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7649</v>
      </c>
      <c r="C1862" s="764">
        <f t="shared" si="28"/>
        <v>2619</v>
      </c>
      <c r="D1862" s="165" t="s">
        <v>2161</v>
      </c>
      <c r="E1862" s="165" t="s">
        <v>10230</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7650</v>
      </c>
      <c r="C1863" s="764">
        <f t="shared" si="28"/>
        <v>2620</v>
      </c>
      <c r="D1863" s="165" t="s">
        <v>2161</v>
      </c>
      <c r="E1863" s="165" t="s">
        <v>10231</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7651</v>
      </c>
      <c r="C1864" s="764">
        <f t="shared" si="28"/>
        <v>2621</v>
      </c>
      <c r="D1864" s="165" t="s">
        <v>2161</v>
      </c>
      <c r="E1864" s="165" t="s">
        <v>10232</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7652</v>
      </c>
      <c r="C1865" s="764">
        <f t="shared" ref="C1865:C1928" si="29">A1865</f>
        <v>2622</v>
      </c>
      <c r="D1865" s="165" t="s">
        <v>2161</v>
      </c>
      <c r="E1865" s="165" t="s">
        <v>10233</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7653</v>
      </c>
      <c r="C1866" s="764">
        <f t="shared" si="29"/>
        <v>2623</v>
      </c>
      <c r="D1866" s="165" t="s">
        <v>2161</v>
      </c>
      <c r="E1866" s="165" t="s">
        <v>10234</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7654</v>
      </c>
      <c r="C1867" s="764">
        <f t="shared" si="29"/>
        <v>2624</v>
      </c>
      <c r="D1867" s="165" t="s">
        <v>2161</v>
      </c>
      <c r="E1867" s="165" t="s">
        <v>10235</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7655</v>
      </c>
      <c r="C1868" s="764">
        <f t="shared" si="29"/>
        <v>2625</v>
      </c>
      <c r="D1868" s="165" t="s">
        <v>2161</v>
      </c>
      <c r="E1868" s="165" t="s">
        <v>10236</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7656</v>
      </c>
      <c r="C1869" s="764">
        <f t="shared" si="29"/>
        <v>2626</v>
      </c>
      <c r="D1869" s="165" t="s">
        <v>2161</v>
      </c>
      <c r="E1869" s="165" t="s">
        <v>10237</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7657</v>
      </c>
      <c r="C1870" s="764">
        <f t="shared" si="29"/>
        <v>2627</v>
      </c>
      <c r="D1870" s="165" t="s">
        <v>2161</v>
      </c>
      <c r="E1870" s="165" t="s">
        <v>10238</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7659</v>
      </c>
      <c r="C1871" s="764">
        <f t="shared" si="29"/>
        <v>2628</v>
      </c>
      <c r="D1871" s="165" t="s">
        <v>2161</v>
      </c>
      <c r="E1871" s="165" t="s">
        <v>10240</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7658</v>
      </c>
      <c r="C1872" s="764">
        <f t="shared" si="29"/>
        <v>2629</v>
      </c>
      <c r="D1872" s="165" t="s">
        <v>2161</v>
      </c>
      <c r="E1872" s="165" t="s">
        <v>10239</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7660</v>
      </c>
      <c r="C1873" s="764">
        <f t="shared" si="29"/>
        <v>2630</v>
      </c>
      <c r="D1873" s="165" t="s">
        <v>2161</v>
      </c>
      <c r="E1873" s="165" t="s">
        <v>10241</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7662</v>
      </c>
      <c r="C1874" s="764">
        <f t="shared" si="29"/>
        <v>2631</v>
      </c>
      <c r="D1874" s="165" t="s">
        <v>2161</v>
      </c>
      <c r="E1874" s="165" t="s">
        <v>10243</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7661</v>
      </c>
      <c r="C1875" s="764">
        <f t="shared" si="29"/>
        <v>2632</v>
      </c>
      <c r="D1875" s="165" t="s">
        <v>2161</v>
      </c>
      <c r="E1875" s="165" t="s">
        <v>10242</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7663</v>
      </c>
      <c r="C1876" s="764">
        <f t="shared" si="29"/>
        <v>2633</v>
      </c>
      <c r="D1876" s="165" t="s">
        <v>2161</v>
      </c>
      <c r="E1876" s="165" t="s">
        <v>10244</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7664</v>
      </c>
      <c r="C1877" s="764">
        <f t="shared" si="29"/>
        <v>2634</v>
      </c>
      <c r="D1877" s="165" t="s">
        <v>2161</v>
      </c>
      <c r="E1877" s="165" t="s">
        <v>10245</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7665</v>
      </c>
      <c r="C1878" s="764">
        <f t="shared" si="29"/>
        <v>2635</v>
      </c>
      <c r="D1878" s="165" t="s">
        <v>2161</v>
      </c>
      <c r="E1878" s="165" t="s">
        <v>10246</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7667</v>
      </c>
      <c r="C1879" s="764">
        <f t="shared" si="29"/>
        <v>2636</v>
      </c>
      <c r="D1879" s="165" t="s">
        <v>2161</v>
      </c>
      <c r="E1879" s="165" t="s">
        <v>10248</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7666</v>
      </c>
      <c r="C1880" s="764">
        <f t="shared" si="29"/>
        <v>2637</v>
      </c>
      <c r="D1880" s="165" t="s">
        <v>2161</v>
      </c>
      <c r="E1880" s="165" t="s">
        <v>10247</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7668</v>
      </c>
      <c r="C1881" s="764">
        <f t="shared" si="29"/>
        <v>2638</v>
      </c>
      <c r="D1881" s="165" t="s">
        <v>2161</v>
      </c>
      <c r="E1881" s="165" t="s">
        <v>10249</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7669</v>
      </c>
      <c r="C1882" s="764">
        <f t="shared" si="29"/>
        <v>2639</v>
      </c>
      <c r="D1882" s="165" t="s">
        <v>2161</v>
      </c>
      <c r="E1882" s="165" t="s">
        <v>10250</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7670</v>
      </c>
      <c r="C1883" s="764">
        <f t="shared" si="29"/>
        <v>2640</v>
      </c>
      <c r="D1883" s="165" t="s">
        <v>2161</v>
      </c>
      <c r="E1883" s="165" t="s">
        <v>10251</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7671</v>
      </c>
      <c r="C1884" s="764">
        <f t="shared" si="29"/>
        <v>2641</v>
      </c>
      <c r="D1884" s="165" t="s">
        <v>2161</v>
      </c>
      <c r="E1884" s="165" t="s">
        <v>10252</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7672</v>
      </c>
      <c r="C1885" s="764">
        <f t="shared" si="29"/>
        <v>2642</v>
      </c>
      <c r="D1885" s="165" t="s">
        <v>2161</v>
      </c>
      <c r="E1885" s="165" t="s">
        <v>10253</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7673</v>
      </c>
      <c r="C1886" s="764">
        <f t="shared" si="29"/>
        <v>2643</v>
      </c>
      <c r="D1886" s="165" t="s">
        <v>2161</v>
      </c>
      <c r="E1886" s="165" t="s">
        <v>10254</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7674</v>
      </c>
      <c r="C1887" s="764">
        <f t="shared" si="29"/>
        <v>2644</v>
      </c>
      <c r="D1887" s="165" t="s">
        <v>2161</v>
      </c>
      <c r="E1887" s="165" t="s">
        <v>10255</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7675</v>
      </c>
      <c r="C1888" s="764">
        <f t="shared" si="29"/>
        <v>2645</v>
      </c>
      <c r="D1888" s="165" t="s">
        <v>2161</v>
      </c>
      <c r="E1888" s="165" t="s">
        <v>10256</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c r="A1889" s="764">
        <v>2646</v>
      </c>
      <c r="B1889" s="765" t="s">
        <v>7676</v>
      </c>
      <c r="C1889" s="764">
        <f t="shared" si="29"/>
        <v>2646</v>
      </c>
      <c r="D1889" s="165" t="s">
        <v>2161</v>
      </c>
      <c r="E1889" s="165" t="s">
        <v>10257</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7677</v>
      </c>
      <c r="C1890" s="764">
        <f t="shared" si="29"/>
        <v>2647</v>
      </c>
      <c r="D1890" s="165" t="s">
        <v>2161</v>
      </c>
      <c r="E1890" s="165" t="s">
        <v>10258</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7678</v>
      </c>
      <c r="C1891" s="764">
        <f t="shared" si="29"/>
        <v>2648</v>
      </c>
      <c r="D1891" s="165" t="s">
        <v>2161</v>
      </c>
      <c r="E1891" s="165" t="s">
        <v>10259</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7679</v>
      </c>
      <c r="C1892" s="764">
        <f t="shared" si="29"/>
        <v>2649</v>
      </c>
      <c r="D1892" s="165" t="s">
        <v>2161</v>
      </c>
      <c r="E1892" s="165" t="s">
        <v>10260</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c r="A1893" s="764">
        <v>2650</v>
      </c>
      <c r="B1893" s="765" t="s">
        <v>7680</v>
      </c>
      <c r="C1893" s="764">
        <f t="shared" si="29"/>
        <v>2650</v>
      </c>
      <c r="D1893" s="165" t="s">
        <v>2161</v>
      </c>
      <c r="E1893" s="165" t="s">
        <v>10261</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c r="A1894" s="764">
        <v>2651</v>
      </c>
      <c r="B1894" s="765" t="s">
        <v>7681</v>
      </c>
      <c r="C1894" s="764">
        <f t="shared" si="29"/>
        <v>2651</v>
      </c>
      <c r="D1894" s="165" t="s">
        <v>2161</v>
      </c>
      <c r="E1894" s="165" t="s">
        <v>10262</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7682</v>
      </c>
      <c r="C1895" s="764">
        <f t="shared" si="29"/>
        <v>2652</v>
      </c>
      <c r="D1895" s="165" t="s">
        <v>2161</v>
      </c>
      <c r="E1895" s="165" t="s">
        <v>10263</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c r="A1896" s="764">
        <v>2653</v>
      </c>
      <c r="B1896" s="765" t="s">
        <v>7683</v>
      </c>
      <c r="C1896" s="764">
        <f t="shared" si="29"/>
        <v>2653</v>
      </c>
      <c r="D1896" s="165" t="s">
        <v>2161</v>
      </c>
      <c r="E1896" s="165" t="s">
        <v>10264</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10992</v>
      </c>
      <c r="C1897" s="764">
        <f t="shared" si="29"/>
        <v>2654</v>
      </c>
      <c r="D1897" s="165" t="s">
        <v>2162</v>
      </c>
      <c r="E1897" s="165" t="s">
        <v>10993</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7684</v>
      </c>
      <c r="C1898" s="764">
        <f t="shared" si="29"/>
        <v>2655</v>
      </c>
      <c r="D1898" s="165" t="s">
        <v>2162</v>
      </c>
      <c r="E1898" s="165" t="s">
        <v>10265</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7685</v>
      </c>
      <c r="C1899" s="764">
        <f t="shared" si="29"/>
        <v>2656</v>
      </c>
      <c r="D1899" s="165" t="s">
        <v>2162</v>
      </c>
      <c r="E1899" s="165" t="s">
        <v>10266</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7686</v>
      </c>
      <c r="C1900" s="764">
        <f t="shared" si="29"/>
        <v>2657</v>
      </c>
      <c r="D1900" s="165" t="s">
        <v>2162</v>
      </c>
      <c r="E1900" s="165" t="s">
        <v>10267</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7687</v>
      </c>
      <c r="C1901" s="764">
        <f t="shared" si="29"/>
        <v>2658</v>
      </c>
      <c r="D1901" s="165" t="s">
        <v>2162</v>
      </c>
      <c r="E1901" s="165" t="s">
        <v>10268</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7688</v>
      </c>
      <c r="C1902" s="764">
        <f t="shared" si="29"/>
        <v>2659</v>
      </c>
      <c r="D1902" s="165" t="s">
        <v>2162</v>
      </c>
      <c r="E1902" s="165" t="s">
        <v>10269</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7689</v>
      </c>
      <c r="C1903" s="764">
        <f t="shared" si="29"/>
        <v>2660</v>
      </c>
      <c r="D1903" s="165" t="s">
        <v>2162</v>
      </c>
      <c r="E1903" s="165" t="s">
        <v>10270</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7690</v>
      </c>
      <c r="C1904" s="764">
        <f t="shared" si="29"/>
        <v>2661</v>
      </c>
      <c r="D1904" s="165" t="s">
        <v>2162</v>
      </c>
      <c r="E1904" s="165" t="s">
        <v>10271</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7691</v>
      </c>
      <c r="C1905" s="764">
        <f t="shared" si="29"/>
        <v>2662</v>
      </c>
      <c r="D1905" s="165" t="s">
        <v>2162</v>
      </c>
      <c r="E1905" s="165" t="s">
        <v>10272</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7692</v>
      </c>
      <c r="C1906" s="764">
        <f t="shared" si="29"/>
        <v>2663</v>
      </c>
      <c r="D1906" s="165" t="s">
        <v>2162</v>
      </c>
      <c r="E1906" s="165" t="s">
        <v>10273</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7695</v>
      </c>
      <c r="C1907" s="764">
        <f t="shared" si="29"/>
        <v>2664</v>
      </c>
      <c r="D1907" s="165" t="s">
        <v>2162</v>
      </c>
      <c r="E1907" s="165" t="s">
        <v>10276</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7693</v>
      </c>
      <c r="C1908" s="764">
        <f t="shared" si="29"/>
        <v>2665</v>
      </c>
      <c r="D1908" s="165" t="s">
        <v>2162</v>
      </c>
      <c r="E1908" s="165" t="s">
        <v>10274</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7694</v>
      </c>
      <c r="C1909" s="764">
        <f t="shared" si="29"/>
        <v>2666</v>
      </c>
      <c r="D1909" s="165" t="s">
        <v>2162</v>
      </c>
      <c r="E1909" s="165" t="s">
        <v>10275</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7696</v>
      </c>
      <c r="C1910" s="764">
        <f t="shared" si="29"/>
        <v>2667</v>
      </c>
      <c r="D1910" s="165" t="s">
        <v>2162</v>
      </c>
      <c r="E1910" s="165" t="s">
        <v>10277</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7697</v>
      </c>
      <c r="C1911" s="764">
        <f t="shared" si="29"/>
        <v>2668</v>
      </c>
      <c r="D1911" s="165" t="s">
        <v>2162</v>
      </c>
      <c r="E1911" s="165" t="s">
        <v>10278</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7699</v>
      </c>
      <c r="C1912" s="764">
        <f t="shared" si="29"/>
        <v>2669</v>
      </c>
      <c r="D1912" s="165" t="s">
        <v>2162</v>
      </c>
      <c r="E1912" s="165" t="s">
        <v>10280</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7698</v>
      </c>
      <c r="C1913" s="764">
        <f t="shared" si="29"/>
        <v>2670</v>
      </c>
      <c r="D1913" s="165" t="s">
        <v>2162</v>
      </c>
      <c r="E1913" s="165" t="s">
        <v>10279</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10994</v>
      </c>
      <c r="C1914" s="764">
        <f t="shared" si="29"/>
        <v>2671</v>
      </c>
      <c r="D1914" s="165" t="s">
        <v>2162</v>
      </c>
      <c r="E1914" s="165" t="s">
        <v>10995</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7700</v>
      </c>
      <c r="C1915" s="764">
        <f t="shared" si="29"/>
        <v>2672</v>
      </c>
      <c r="D1915" s="165" t="s">
        <v>2162</v>
      </c>
      <c r="E1915" s="165" t="s">
        <v>10281</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7701</v>
      </c>
      <c r="C1916" s="764">
        <f t="shared" si="29"/>
        <v>2673</v>
      </c>
      <c r="D1916" s="165" t="s">
        <v>2162</v>
      </c>
      <c r="E1916" s="165" t="s">
        <v>10282</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7702</v>
      </c>
      <c r="C1917" s="764">
        <f t="shared" si="29"/>
        <v>2674</v>
      </c>
      <c r="D1917" s="165" t="s">
        <v>2162</v>
      </c>
      <c r="E1917" s="165" t="s">
        <v>10283</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7703</v>
      </c>
      <c r="C1918" s="764">
        <f t="shared" si="29"/>
        <v>2675</v>
      </c>
      <c r="D1918" s="165" t="s">
        <v>2162</v>
      </c>
      <c r="E1918" s="165" t="s">
        <v>10284</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7704</v>
      </c>
      <c r="C1919" s="764">
        <f t="shared" si="29"/>
        <v>2676</v>
      </c>
      <c r="D1919" s="165" t="s">
        <v>2162</v>
      </c>
      <c r="E1919" s="165" t="s">
        <v>10285</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7705</v>
      </c>
      <c r="C1920" s="764">
        <f t="shared" si="29"/>
        <v>2677</v>
      </c>
      <c r="D1920" s="165" t="s">
        <v>2162</v>
      </c>
      <c r="E1920" s="165" t="s">
        <v>10286</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7706</v>
      </c>
      <c r="C1921" s="764">
        <f t="shared" si="29"/>
        <v>2678</v>
      </c>
      <c r="D1921" s="165" t="s">
        <v>2162</v>
      </c>
      <c r="E1921" s="165" t="s">
        <v>10287</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c r="A1922" s="764">
        <v>2679</v>
      </c>
      <c r="B1922" s="765" t="s">
        <v>7707</v>
      </c>
      <c r="C1922" s="764">
        <f t="shared" si="29"/>
        <v>2679</v>
      </c>
      <c r="D1922" s="165" t="s">
        <v>2162</v>
      </c>
      <c r="E1922" s="165" t="s">
        <v>10288</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7708</v>
      </c>
      <c r="C1923" s="764">
        <f t="shared" si="29"/>
        <v>2680</v>
      </c>
      <c r="D1923" s="165" t="s">
        <v>2162</v>
      </c>
      <c r="E1923" s="165" t="s">
        <v>10289</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c r="A1924" s="764">
        <v>2681</v>
      </c>
      <c r="B1924" s="765" t="s">
        <v>7709</v>
      </c>
      <c r="C1924" s="764">
        <f t="shared" si="29"/>
        <v>2681</v>
      </c>
      <c r="D1924" s="165" t="s">
        <v>2162</v>
      </c>
      <c r="E1924" s="165" t="s">
        <v>10290</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c r="A1925" s="764">
        <v>2682</v>
      </c>
      <c r="B1925" s="765" t="s">
        <v>7710</v>
      </c>
      <c r="C1925" s="764">
        <f t="shared" si="29"/>
        <v>2682</v>
      </c>
      <c r="D1925" s="165" t="s">
        <v>2162</v>
      </c>
      <c r="E1925" s="165" t="s">
        <v>10291</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c r="A1926" s="764">
        <v>2683</v>
      </c>
      <c r="B1926" s="765" t="s">
        <v>7711</v>
      </c>
      <c r="C1926" s="764">
        <f t="shared" si="29"/>
        <v>2683</v>
      </c>
      <c r="D1926" s="165" t="s">
        <v>2162</v>
      </c>
      <c r="E1926" s="165" t="s">
        <v>10292</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7712</v>
      </c>
      <c r="C1927" s="764">
        <f t="shared" si="29"/>
        <v>2684</v>
      </c>
      <c r="D1927" s="165" t="s">
        <v>2162</v>
      </c>
      <c r="E1927" s="165" t="s">
        <v>10293</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c r="A1928" s="764">
        <v>2685</v>
      </c>
      <c r="B1928" s="765" t="s">
        <v>7713</v>
      </c>
      <c r="C1928" s="764">
        <f t="shared" si="29"/>
        <v>2685</v>
      </c>
      <c r="D1928" s="165" t="s">
        <v>2162</v>
      </c>
      <c r="E1928" s="165" t="s">
        <v>10294</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7714</v>
      </c>
      <c r="C1929" s="764">
        <f t="shared" ref="C1929:C1992" si="30">A1929</f>
        <v>2686</v>
      </c>
      <c r="D1929" s="165" t="s">
        <v>2162</v>
      </c>
      <c r="E1929" s="165" t="s">
        <v>10295</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7715</v>
      </c>
      <c r="C1930" s="764">
        <f t="shared" si="30"/>
        <v>2687</v>
      </c>
      <c r="D1930" s="165" t="s">
        <v>2162</v>
      </c>
      <c r="E1930" s="165" t="s">
        <v>10296</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7716</v>
      </c>
      <c r="C1931" s="764">
        <f t="shared" si="30"/>
        <v>2688</v>
      </c>
      <c r="D1931" s="165" t="s">
        <v>2162</v>
      </c>
      <c r="E1931" s="165" t="s">
        <v>10297</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7717</v>
      </c>
      <c r="C1932" s="764">
        <f t="shared" si="30"/>
        <v>2689</v>
      </c>
      <c r="D1932" s="165" t="s">
        <v>2162</v>
      </c>
      <c r="E1932" s="165" t="s">
        <v>10298</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7718</v>
      </c>
      <c r="C1933" s="764">
        <f t="shared" si="30"/>
        <v>2690</v>
      </c>
      <c r="D1933" s="165" t="s">
        <v>2162</v>
      </c>
      <c r="E1933" s="165" t="s">
        <v>10299</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7719</v>
      </c>
      <c r="C1934" s="764">
        <f t="shared" si="30"/>
        <v>2691</v>
      </c>
      <c r="D1934" s="165" t="s">
        <v>2162</v>
      </c>
      <c r="E1934" s="165" t="s">
        <v>10300</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7720</v>
      </c>
      <c r="C1935" s="764">
        <f t="shared" si="30"/>
        <v>2692</v>
      </c>
      <c r="D1935" s="165" t="s">
        <v>2162</v>
      </c>
      <c r="E1935" s="165" t="s">
        <v>10301</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7721</v>
      </c>
      <c r="C1936" s="764">
        <f t="shared" si="30"/>
        <v>2693</v>
      </c>
      <c r="D1936" s="165" t="s">
        <v>2162</v>
      </c>
      <c r="E1936" s="165" t="s">
        <v>10302</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7722</v>
      </c>
      <c r="C1937" s="764">
        <f t="shared" si="30"/>
        <v>2694</v>
      </c>
      <c r="D1937" s="165" t="s">
        <v>2162</v>
      </c>
      <c r="E1937" s="165" t="s">
        <v>10303</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7723</v>
      </c>
      <c r="C1938" s="764">
        <f t="shared" si="30"/>
        <v>2695</v>
      </c>
      <c r="D1938" s="165" t="s">
        <v>2162</v>
      </c>
      <c r="E1938" s="165" t="s">
        <v>10304</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7724</v>
      </c>
      <c r="C1939" s="764">
        <f t="shared" si="30"/>
        <v>2696</v>
      </c>
      <c r="D1939" s="165" t="s">
        <v>2162</v>
      </c>
      <c r="E1939" s="165" t="s">
        <v>10305</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7725</v>
      </c>
      <c r="C1940" s="764">
        <f t="shared" si="30"/>
        <v>2697</v>
      </c>
      <c r="D1940" s="165" t="s">
        <v>2162</v>
      </c>
      <c r="E1940" s="165" t="s">
        <v>10306</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7727</v>
      </c>
      <c r="C1941" s="764">
        <f t="shared" si="30"/>
        <v>2698</v>
      </c>
      <c r="D1941" s="165" t="s">
        <v>2162</v>
      </c>
      <c r="E1941" s="165" t="s">
        <v>10308</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7726</v>
      </c>
      <c r="C1942" s="764">
        <f t="shared" si="30"/>
        <v>2699</v>
      </c>
      <c r="D1942" s="165" t="s">
        <v>2162</v>
      </c>
      <c r="E1942" s="165" t="s">
        <v>10307</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7728</v>
      </c>
      <c r="C1943" s="764">
        <f t="shared" si="30"/>
        <v>2700</v>
      </c>
      <c r="D1943" s="165" t="s">
        <v>2162</v>
      </c>
      <c r="E1943" s="165" t="s">
        <v>10309</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7729</v>
      </c>
      <c r="C1944" s="764">
        <f t="shared" si="30"/>
        <v>2701</v>
      </c>
      <c r="D1944" s="165" t="s">
        <v>2162</v>
      </c>
      <c r="E1944" s="165" t="s">
        <v>10310</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7730</v>
      </c>
      <c r="C1945" s="764">
        <f t="shared" si="30"/>
        <v>2702</v>
      </c>
      <c r="D1945" s="165" t="s">
        <v>2162</v>
      </c>
      <c r="E1945" s="165" t="s">
        <v>10311</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7731</v>
      </c>
      <c r="C1946" s="764">
        <f t="shared" si="30"/>
        <v>2703</v>
      </c>
      <c r="D1946" s="165" t="s">
        <v>2162</v>
      </c>
      <c r="E1946" s="165" t="s">
        <v>10312</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7732</v>
      </c>
      <c r="C1947" s="764">
        <f t="shared" si="30"/>
        <v>2704</v>
      </c>
      <c r="D1947" s="165" t="s">
        <v>2162</v>
      </c>
      <c r="E1947" s="165" t="s">
        <v>10313</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7733</v>
      </c>
      <c r="C1948" s="764">
        <f t="shared" si="30"/>
        <v>2705</v>
      </c>
      <c r="D1948" s="165" t="s">
        <v>2162</v>
      </c>
      <c r="E1948" s="165" t="s">
        <v>10314</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7734</v>
      </c>
      <c r="C1949" s="764">
        <f t="shared" si="30"/>
        <v>2706</v>
      </c>
      <c r="D1949" s="165" t="s">
        <v>2162</v>
      </c>
      <c r="E1949" s="165" t="s">
        <v>10315</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7735</v>
      </c>
      <c r="C1950" s="764">
        <f t="shared" si="30"/>
        <v>2707</v>
      </c>
      <c r="D1950" s="165" t="s">
        <v>2162</v>
      </c>
      <c r="E1950" s="165" t="s">
        <v>10316</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7736</v>
      </c>
      <c r="C1951" s="764">
        <f t="shared" si="30"/>
        <v>2708</v>
      </c>
      <c r="D1951" s="165" t="s">
        <v>2163</v>
      </c>
      <c r="E1951" s="165" t="s">
        <v>10317</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7737</v>
      </c>
      <c r="C1952" s="764">
        <f t="shared" si="30"/>
        <v>2709</v>
      </c>
      <c r="D1952" s="165" t="s">
        <v>2163</v>
      </c>
      <c r="E1952" s="165" t="s">
        <v>10318</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7738</v>
      </c>
      <c r="C1953" s="764">
        <f t="shared" si="30"/>
        <v>2710</v>
      </c>
      <c r="D1953" s="165" t="s">
        <v>2163</v>
      </c>
      <c r="E1953" s="165" t="s">
        <v>10319</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7739</v>
      </c>
      <c r="C1954" s="764">
        <f t="shared" si="30"/>
        <v>2711</v>
      </c>
      <c r="D1954" s="165" t="s">
        <v>2163</v>
      </c>
      <c r="E1954" s="165" t="s">
        <v>10320</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7740</v>
      </c>
      <c r="C1955" s="764">
        <f t="shared" si="30"/>
        <v>2712</v>
      </c>
      <c r="D1955" s="165" t="s">
        <v>2163</v>
      </c>
      <c r="E1955" s="165" t="s">
        <v>10321</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7742</v>
      </c>
      <c r="C1956" s="764">
        <f t="shared" si="30"/>
        <v>2713</v>
      </c>
      <c r="D1956" s="165" t="s">
        <v>2163</v>
      </c>
      <c r="E1956" s="165" t="s">
        <v>10323</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7741</v>
      </c>
      <c r="C1957" s="764">
        <f t="shared" si="30"/>
        <v>2714</v>
      </c>
      <c r="D1957" s="165" t="s">
        <v>2163</v>
      </c>
      <c r="E1957" s="165" t="s">
        <v>10322</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7744</v>
      </c>
      <c r="C1958" s="764">
        <f t="shared" si="30"/>
        <v>2715</v>
      </c>
      <c r="D1958" s="165" t="s">
        <v>2163</v>
      </c>
      <c r="E1958" s="165" t="s">
        <v>10325</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7743</v>
      </c>
      <c r="C1959" s="764">
        <f t="shared" si="30"/>
        <v>2716</v>
      </c>
      <c r="D1959" s="165" t="s">
        <v>2163</v>
      </c>
      <c r="E1959" s="165" t="s">
        <v>10324</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7746</v>
      </c>
      <c r="C1960" s="764">
        <f t="shared" si="30"/>
        <v>2717</v>
      </c>
      <c r="D1960" s="165" t="s">
        <v>2163</v>
      </c>
      <c r="E1960" s="165" t="s">
        <v>10327</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7745</v>
      </c>
      <c r="C1961" s="764">
        <f t="shared" si="30"/>
        <v>2718</v>
      </c>
      <c r="D1961" s="165" t="s">
        <v>2163</v>
      </c>
      <c r="E1961" s="165" t="s">
        <v>10326</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7748</v>
      </c>
      <c r="C1962" s="764">
        <f t="shared" si="30"/>
        <v>2719</v>
      </c>
      <c r="D1962" s="165" t="s">
        <v>2163</v>
      </c>
      <c r="E1962" s="165" t="s">
        <v>10329</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7747</v>
      </c>
      <c r="C1963" s="764">
        <f t="shared" si="30"/>
        <v>2720</v>
      </c>
      <c r="D1963" s="165" t="s">
        <v>2163</v>
      </c>
      <c r="E1963" s="165" t="s">
        <v>10328</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7749</v>
      </c>
      <c r="C1964" s="764">
        <f t="shared" si="30"/>
        <v>2721</v>
      </c>
      <c r="D1964" s="165" t="s">
        <v>2164</v>
      </c>
      <c r="E1964" s="165" t="s">
        <v>10330</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7750</v>
      </c>
      <c r="C1965" s="764">
        <f t="shared" si="30"/>
        <v>2722</v>
      </c>
      <c r="D1965" s="165" t="s">
        <v>2164</v>
      </c>
      <c r="E1965" s="165" t="s">
        <v>10331</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7751</v>
      </c>
      <c r="C1966" s="764">
        <f t="shared" si="30"/>
        <v>2723</v>
      </c>
      <c r="D1966" s="165" t="s">
        <v>2164</v>
      </c>
      <c r="E1966" s="165" t="s">
        <v>10332</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7752</v>
      </c>
      <c r="C1967" s="764">
        <f t="shared" si="30"/>
        <v>2724</v>
      </c>
      <c r="D1967" s="165" t="s">
        <v>2164</v>
      </c>
      <c r="E1967" s="165" t="s">
        <v>10333</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7753</v>
      </c>
      <c r="C1968" s="764">
        <f t="shared" si="30"/>
        <v>2725</v>
      </c>
      <c r="D1968" s="165" t="s">
        <v>2164</v>
      </c>
      <c r="E1968" s="165" t="s">
        <v>10334</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7754</v>
      </c>
      <c r="C1969" s="764">
        <f t="shared" si="30"/>
        <v>2726</v>
      </c>
      <c r="D1969" s="165" t="s">
        <v>2164</v>
      </c>
      <c r="E1969" s="165" t="s">
        <v>10335</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7755</v>
      </c>
      <c r="C1970" s="764">
        <f t="shared" si="30"/>
        <v>2727</v>
      </c>
      <c r="D1970" s="165" t="s">
        <v>2164</v>
      </c>
      <c r="E1970" s="165" t="s">
        <v>10336</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7756</v>
      </c>
      <c r="C1971" s="764">
        <f t="shared" si="30"/>
        <v>2728</v>
      </c>
      <c r="D1971" s="165" t="s">
        <v>2164</v>
      </c>
      <c r="E1971" s="165" t="s">
        <v>10337</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7758</v>
      </c>
      <c r="C1972" s="764">
        <f t="shared" si="30"/>
        <v>2729</v>
      </c>
      <c r="D1972" s="165" t="s">
        <v>2164</v>
      </c>
      <c r="E1972" s="165" t="s">
        <v>10339</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7757</v>
      </c>
      <c r="C1973" s="764">
        <f t="shared" si="30"/>
        <v>2730</v>
      </c>
      <c r="D1973" s="165" t="s">
        <v>2164</v>
      </c>
      <c r="E1973" s="165" t="s">
        <v>10338</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7759</v>
      </c>
      <c r="C1974" s="764">
        <f t="shared" si="30"/>
        <v>2731</v>
      </c>
      <c r="D1974" s="165" t="s">
        <v>2164</v>
      </c>
      <c r="E1974" s="165" t="s">
        <v>10340</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7760</v>
      </c>
      <c r="C1975" s="764">
        <f t="shared" si="30"/>
        <v>2732</v>
      </c>
      <c r="D1975" s="165" t="s">
        <v>2164</v>
      </c>
      <c r="E1975" s="165" t="s">
        <v>10341</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7761</v>
      </c>
      <c r="C1976" s="764">
        <f t="shared" si="30"/>
        <v>2733</v>
      </c>
      <c r="D1976" s="165" t="s">
        <v>2164</v>
      </c>
      <c r="E1976" s="165" t="s">
        <v>10342</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7762</v>
      </c>
      <c r="C1977" s="764">
        <f t="shared" si="30"/>
        <v>2734</v>
      </c>
      <c r="D1977" s="165" t="s">
        <v>2164</v>
      </c>
      <c r="E1977" s="165" t="s">
        <v>10343</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c r="A1978" s="764">
        <v>2735</v>
      </c>
      <c r="B1978" s="765" t="s">
        <v>7763</v>
      </c>
      <c r="C1978" s="764">
        <f t="shared" si="30"/>
        <v>2735</v>
      </c>
      <c r="D1978" s="165" t="s">
        <v>2164</v>
      </c>
      <c r="E1978" s="165" t="s">
        <v>10344</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c r="A1979" s="764">
        <v>2736</v>
      </c>
      <c r="B1979" s="765" t="s">
        <v>7764</v>
      </c>
      <c r="C1979" s="764">
        <f t="shared" si="30"/>
        <v>2736</v>
      </c>
      <c r="D1979" s="165" t="s">
        <v>2164</v>
      </c>
      <c r="E1979" s="165" t="s">
        <v>10345</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7765</v>
      </c>
      <c r="C1980" s="764">
        <f t="shared" si="30"/>
        <v>2737</v>
      </c>
      <c r="D1980" s="165" t="s">
        <v>2164</v>
      </c>
      <c r="E1980" s="165" t="s">
        <v>10346</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7766</v>
      </c>
      <c r="C1981" s="764">
        <f t="shared" si="30"/>
        <v>2738</v>
      </c>
      <c r="D1981" s="165" t="s">
        <v>2164</v>
      </c>
      <c r="E1981" s="165" t="s">
        <v>10347</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7767</v>
      </c>
      <c r="C1982" s="764">
        <f t="shared" si="30"/>
        <v>2739</v>
      </c>
      <c r="D1982" s="165" t="s">
        <v>2164</v>
      </c>
      <c r="E1982" s="165" t="s">
        <v>10348</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7768</v>
      </c>
      <c r="C1983" s="764">
        <f t="shared" si="30"/>
        <v>2740</v>
      </c>
      <c r="D1983" s="165" t="s">
        <v>2164</v>
      </c>
      <c r="E1983" s="165" t="s">
        <v>10349</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7769</v>
      </c>
      <c r="C1984" s="764">
        <f t="shared" si="30"/>
        <v>2741</v>
      </c>
      <c r="D1984" s="165" t="s">
        <v>2164</v>
      </c>
      <c r="E1984" s="165" t="s">
        <v>10350</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7770</v>
      </c>
      <c r="C1985" s="764">
        <f t="shared" si="30"/>
        <v>2742</v>
      </c>
      <c r="D1985" s="165" t="s">
        <v>2164</v>
      </c>
      <c r="E1985" s="165" t="s">
        <v>10351</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7771</v>
      </c>
      <c r="C1986" s="764">
        <f t="shared" si="30"/>
        <v>2743</v>
      </c>
      <c r="D1986" s="165" t="s">
        <v>2164</v>
      </c>
      <c r="E1986" s="165" t="s">
        <v>10352</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7772</v>
      </c>
      <c r="C1987" s="764">
        <f t="shared" si="30"/>
        <v>2744</v>
      </c>
      <c r="D1987" s="165" t="s">
        <v>2164</v>
      </c>
      <c r="E1987" s="165" t="s">
        <v>10353</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7773</v>
      </c>
      <c r="C1988" s="764">
        <f t="shared" si="30"/>
        <v>2745</v>
      </c>
      <c r="D1988" s="165" t="s">
        <v>2164</v>
      </c>
      <c r="E1988" s="165" t="s">
        <v>10354</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c r="A1989" s="764">
        <v>2746</v>
      </c>
      <c r="B1989" s="765" t="s">
        <v>7774</v>
      </c>
      <c r="C1989" s="764">
        <f t="shared" si="30"/>
        <v>2746</v>
      </c>
      <c r="D1989" s="165" t="s">
        <v>2164</v>
      </c>
      <c r="E1989" s="165" t="s">
        <v>10355</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c r="A1990" s="764">
        <v>2747</v>
      </c>
      <c r="B1990" s="765" t="s">
        <v>7775</v>
      </c>
      <c r="C1990" s="764">
        <f t="shared" si="30"/>
        <v>2747</v>
      </c>
      <c r="D1990" s="165" t="s">
        <v>2164</v>
      </c>
      <c r="E1990" s="165" t="s">
        <v>10356</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7776</v>
      </c>
      <c r="C1991" s="764">
        <f t="shared" si="30"/>
        <v>2748</v>
      </c>
      <c r="D1991" s="165" t="s">
        <v>2164</v>
      </c>
      <c r="E1991" s="165" t="s">
        <v>10357</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7777</v>
      </c>
      <c r="C1992" s="764">
        <f t="shared" si="30"/>
        <v>2749</v>
      </c>
      <c r="D1992" s="165" t="s">
        <v>2164</v>
      </c>
      <c r="E1992" s="165" t="s">
        <v>10358</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c r="A1993" s="764">
        <v>2750</v>
      </c>
      <c r="B1993" s="765" t="s">
        <v>7778</v>
      </c>
      <c r="C1993" s="764">
        <f t="shared" ref="C1993:C2056" si="31">A1993</f>
        <v>2750</v>
      </c>
      <c r="D1993" s="165" t="s">
        <v>2164</v>
      </c>
      <c r="E1993" s="165" t="s">
        <v>10359</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c r="A1994" s="764">
        <v>2751</v>
      </c>
      <c r="B1994" s="765" t="s">
        <v>7779</v>
      </c>
      <c r="C1994" s="764">
        <f t="shared" si="31"/>
        <v>2751</v>
      </c>
      <c r="D1994" s="165" t="s">
        <v>2164</v>
      </c>
      <c r="E1994" s="165" t="s">
        <v>10360</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c r="A1995" s="764">
        <v>2752</v>
      </c>
      <c r="B1995" s="765" t="s">
        <v>7780</v>
      </c>
      <c r="C1995" s="764">
        <f t="shared" si="31"/>
        <v>2752</v>
      </c>
      <c r="D1995" s="165" t="s">
        <v>2164</v>
      </c>
      <c r="E1995" s="165" t="s">
        <v>10361</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7781</v>
      </c>
      <c r="C1996" s="764">
        <f t="shared" si="31"/>
        <v>2753</v>
      </c>
      <c r="D1996" s="165" t="s">
        <v>2164</v>
      </c>
      <c r="E1996" s="165" t="s">
        <v>10362</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7782</v>
      </c>
      <c r="C1997" s="764">
        <f t="shared" si="31"/>
        <v>2754</v>
      </c>
      <c r="D1997" s="165" t="s">
        <v>2164</v>
      </c>
      <c r="E1997" s="165" t="s">
        <v>10363</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7783</v>
      </c>
      <c r="C1998" s="764">
        <f t="shared" si="31"/>
        <v>2755</v>
      </c>
      <c r="D1998" s="165" t="s">
        <v>2164</v>
      </c>
      <c r="E1998" s="165" t="s">
        <v>10364</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7784</v>
      </c>
      <c r="C1999" s="764">
        <f t="shared" si="31"/>
        <v>2756</v>
      </c>
      <c r="D1999" s="165" t="s">
        <v>2164</v>
      </c>
      <c r="E1999" s="165" t="s">
        <v>10365</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7785</v>
      </c>
      <c r="C2000" s="764">
        <f t="shared" si="31"/>
        <v>2757</v>
      </c>
      <c r="D2000" s="165" t="s">
        <v>2165</v>
      </c>
      <c r="E2000" s="165" t="s">
        <v>10366</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c r="A2001" s="764">
        <v>2758</v>
      </c>
      <c r="B2001" s="765" t="s">
        <v>7786</v>
      </c>
      <c r="C2001" s="764">
        <f t="shared" si="31"/>
        <v>2758</v>
      </c>
      <c r="D2001" s="165" t="s">
        <v>2165</v>
      </c>
      <c r="E2001" s="165" t="s">
        <v>10367</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c r="A2002" s="764">
        <v>2759</v>
      </c>
      <c r="B2002" s="765" t="s">
        <v>7787</v>
      </c>
      <c r="C2002" s="764">
        <f t="shared" si="31"/>
        <v>2759</v>
      </c>
      <c r="D2002" s="165" t="s">
        <v>2165</v>
      </c>
      <c r="E2002" s="165" t="s">
        <v>10368</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7788</v>
      </c>
      <c r="C2003" s="764">
        <f t="shared" si="31"/>
        <v>2760</v>
      </c>
      <c r="D2003" s="165" t="s">
        <v>2165</v>
      </c>
      <c r="E2003" s="165" t="s">
        <v>10369</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7789</v>
      </c>
      <c r="C2004" s="764">
        <f t="shared" si="31"/>
        <v>2761</v>
      </c>
      <c r="D2004" s="165" t="s">
        <v>2165</v>
      </c>
      <c r="E2004" s="165" t="s">
        <v>10370</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7791</v>
      </c>
      <c r="C2005" s="764">
        <f t="shared" si="31"/>
        <v>2762</v>
      </c>
      <c r="D2005" s="165" t="s">
        <v>2165</v>
      </c>
      <c r="E2005" s="165" t="s">
        <v>10372</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c r="A2006" s="764">
        <v>2763</v>
      </c>
      <c r="B2006" s="765" t="s">
        <v>7792</v>
      </c>
      <c r="C2006" s="764">
        <f t="shared" si="31"/>
        <v>2763</v>
      </c>
      <c r="D2006" s="165" t="s">
        <v>2165</v>
      </c>
      <c r="E2006" s="165" t="s">
        <v>10373</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c r="A2007" s="764">
        <v>2764</v>
      </c>
      <c r="B2007" s="765" t="s">
        <v>7790</v>
      </c>
      <c r="C2007" s="764">
        <f t="shared" si="31"/>
        <v>2764</v>
      </c>
      <c r="D2007" s="165" t="s">
        <v>2165</v>
      </c>
      <c r="E2007" s="165" t="s">
        <v>10371</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7793</v>
      </c>
      <c r="C2008" s="764">
        <f t="shared" si="31"/>
        <v>2765</v>
      </c>
      <c r="D2008" s="165" t="s">
        <v>2165</v>
      </c>
      <c r="E2008" s="165" t="s">
        <v>10374</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7794</v>
      </c>
      <c r="C2009" s="764">
        <f t="shared" si="31"/>
        <v>2766</v>
      </c>
      <c r="D2009" s="165" t="s">
        <v>2165</v>
      </c>
      <c r="E2009" s="165" t="s">
        <v>10375</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7795</v>
      </c>
      <c r="C2010" s="764">
        <f t="shared" si="31"/>
        <v>2767</v>
      </c>
      <c r="D2010" s="165" t="s">
        <v>2165</v>
      </c>
      <c r="E2010" s="165" t="s">
        <v>10376</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7796</v>
      </c>
      <c r="C2011" s="764">
        <f t="shared" si="31"/>
        <v>2768</v>
      </c>
      <c r="D2011" s="165" t="s">
        <v>2165</v>
      </c>
      <c r="E2011" s="165" t="s">
        <v>10377</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c r="A2012" s="764">
        <v>2769</v>
      </c>
      <c r="B2012" s="765" t="s">
        <v>7797</v>
      </c>
      <c r="C2012" s="764">
        <f t="shared" si="31"/>
        <v>2769</v>
      </c>
      <c r="D2012" s="165" t="s">
        <v>2165</v>
      </c>
      <c r="E2012" s="165" t="s">
        <v>10378</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c r="A2013" s="764">
        <v>2770</v>
      </c>
      <c r="B2013" s="765" t="s">
        <v>7798</v>
      </c>
      <c r="C2013" s="764">
        <f t="shared" si="31"/>
        <v>2770</v>
      </c>
      <c r="D2013" s="165" t="s">
        <v>2165</v>
      </c>
      <c r="E2013" s="165" t="s">
        <v>10379</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c r="A2014" s="764">
        <v>2771</v>
      </c>
      <c r="B2014" s="765" t="s">
        <v>7799</v>
      </c>
      <c r="C2014" s="764">
        <f t="shared" si="31"/>
        <v>2771</v>
      </c>
      <c r="D2014" s="165" t="s">
        <v>2165</v>
      </c>
      <c r="E2014" s="165" t="s">
        <v>10380</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c r="A2015" s="764">
        <v>2772</v>
      </c>
      <c r="B2015" s="765" t="s">
        <v>7800</v>
      </c>
      <c r="C2015" s="764">
        <f t="shared" si="31"/>
        <v>2772</v>
      </c>
      <c r="D2015" s="165" t="s">
        <v>2165</v>
      </c>
      <c r="E2015" s="165" t="s">
        <v>10381</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7801</v>
      </c>
      <c r="C2016" s="764">
        <f t="shared" si="31"/>
        <v>2773</v>
      </c>
      <c r="D2016" s="165" t="s">
        <v>2165</v>
      </c>
      <c r="E2016" s="165" t="s">
        <v>10382</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7802</v>
      </c>
      <c r="C2017" s="764">
        <f t="shared" si="31"/>
        <v>2774</v>
      </c>
      <c r="D2017" s="165" t="s">
        <v>2165</v>
      </c>
      <c r="E2017" s="165" t="s">
        <v>10383</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7803</v>
      </c>
      <c r="C2018" s="764">
        <f t="shared" si="31"/>
        <v>2775</v>
      </c>
      <c r="D2018" s="165" t="s">
        <v>2165</v>
      </c>
      <c r="E2018" s="165" t="s">
        <v>10384</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c r="A2019" s="764">
        <v>2776</v>
      </c>
      <c r="B2019" s="765" t="s">
        <v>7804</v>
      </c>
      <c r="C2019" s="764">
        <f t="shared" si="31"/>
        <v>2776</v>
      </c>
      <c r="D2019" s="165" t="s">
        <v>2165</v>
      </c>
      <c r="E2019" s="165" t="s">
        <v>10385</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7805</v>
      </c>
      <c r="C2020" s="764">
        <f t="shared" si="31"/>
        <v>2777</v>
      </c>
      <c r="D2020" s="165" t="s">
        <v>2165</v>
      </c>
      <c r="E2020" s="165" t="s">
        <v>10386</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7806</v>
      </c>
      <c r="C2021" s="764">
        <f t="shared" si="31"/>
        <v>2778</v>
      </c>
      <c r="D2021" s="165" t="s">
        <v>2165</v>
      </c>
      <c r="E2021" s="165" t="s">
        <v>10387</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7807</v>
      </c>
      <c r="C2022" s="764">
        <f t="shared" si="31"/>
        <v>2779</v>
      </c>
      <c r="D2022" s="165" t="s">
        <v>2165</v>
      </c>
      <c r="E2022" s="165" t="s">
        <v>10388</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c r="A2023" s="764">
        <v>2780</v>
      </c>
      <c r="B2023" s="765" t="s">
        <v>7808</v>
      </c>
      <c r="C2023" s="764">
        <f t="shared" si="31"/>
        <v>2780</v>
      </c>
      <c r="D2023" s="165" t="s">
        <v>2165</v>
      </c>
      <c r="E2023" s="165" t="s">
        <v>10389</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7809</v>
      </c>
      <c r="C2024" s="764">
        <f t="shared" si="31"/>
        <v>2781</v>
      </c>
      <c r="D2024" s="165" t="s">
        <v>2165</v>
      </c>
      <c r="E2024" s="165" t="s">
        <v>10390</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7810</v>
      </c>
      <c r="C2025" s="764">
        <f t="shared" si="31"/>
        <v>2782</v>
      </c>
      <c r="D2025" s="165" t="s">
        <v>2165</v>
      </c>
      <c r="E2025" s="165" t="s">
        <v>10391</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7812</v>
      </c>
      <c r="C2026" s="764">
        <f t="shared" si="31"/>
        <v>2783</v>
      </c>
      <c r="D2026" s="165" t="s">
        <v>2165</v>
      </c>
      <c r="E2026" s="165" t="s">
        <v>10393</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c r="A2027" s="764">
        <v>2784</v>
      </c>
      <c r="B2027" s="765" t="s">
        <v>7811</v>
      </c>
      <c r="C2027" s="764">
        <f t="shared" si="31"/>
        <v>2784</v>
      </c>
      <c r="D2027" s="165" t="s">
        <v>2165</v>
      </c>
      <c r="E2027" s="165" t="s">
        <v>10392</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7813</v>
      </c>
      <c r="C2028" s="764">
        <f t="shared" si="31"/>
        <v>2785</v>
      </c>
      <c r="D2028" s="165" t="s">
        <v>2165</v>
      </c>
      <c r="E2028" s="165" t="s">
        <v>10394</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7814</v>
      </c>
      <c r="C2029" s="764">
        <f t="shared" si="31"/>
        <v>2786</v>
      </c>
      <c r="D2029" s="165" t="s">
        <v>2165</v>
      </c>
      <c r="E2029" s="165" t="s">
        <v>10395</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7815</v>
      </c>
      <c r="C2030" s="764">
        <f t="shared" si="31"/>
        <v>2787</v>
      </c>
      <c r="D2030" s="165" t="s">
        <v>2165</v>
      </c>
      <c r="E2030" s="165" t="s">
        <v>10396</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7816</v>
      </c>
      <c r="C2031" s="764">
        <f t="shared" si="31"/>
        <v>2788</v>
      </c>
      <c r="D2031" s="165" t="s">
        <v>2165</v>
      </c>
      <c r="E2031" s="165" t="s">
        <v>10397</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7817</v>
      </c>
      <c r="C2032" s="764">
        <f t="shared" si="31"/>
        <v>2789</v>
      </c>
      <c r="D2032" s="165" t="s">
        <v>2165</v>
      </c>
      <c r="E2032" s="165" t="s">
        <v>10398</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7818</v>
      </c>
      <c r="C2033" s="764">
        <f t="shared" si="31"/>
        <v>2790</v>
      </c>
      <c r="D2033" s="165" t="s">
        <v>2165</v>
      </c>
      <c r="E2033" s="165" t="s">
        <v>10399</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7819</v>
      </c>
      <c r="C2034" s="764">
        <f t="shared" si="31"/>
        <v>2791</v>
      </c>
      <c r="D2034" s="165" t="s">
        <v>2165</v>
      </c>
      <c r="E2034" s="165" t="s">
        <v>10400</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c r="A2035" s="764">
        <v>2792</v>
      </c>
      <c r="B2035" s="765" t="s">
        <v>7820</v>
      </c>
      <c r="C2035" s="764">
        <f t="shared" si="31"/>
        <v>2792</v>
      </c>
      <c r="D2035" s="165" t="s">
        <v>2165</v>
      </c>
      <c r="E2035" s="165" t="s">
        <v>10401</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c r="A2036" s="764">
        <v>2793</v>
      </c>
      <c r="B2036" s="765" t="s">
        <v>7821</v>
      </c>
      <c r="C2036" s="764">
        <f t="shared" si="31"/>
        <v>2793</v>
      </c>
      <c r="D2036" s="165" t="s">
        <v>2165</v>
      </c>
      <c r="E2036" s="165" t="s">
        <v>10402</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c r="A2037" s="764">
        <v>2794</v>
      </c>
      <c r="B2037" s="765" t="s">
        <v>7822</v>
      </c>
      <c r="C2037" s="764">
        <f t="shared" si="31"/>
        <v>2794</v>
      </c>
      <c r="D2037" s="165" t="s">
        <v>2165</v>
      </c>
      <c r="E2037" s="165" t="s">
        <v>10403</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c r="A2038" s="764">
        <v>2795</v>
      </c>
      <c r="B2038" s="765" t="s">
        <v>7823</v>
      </c>
      <c r="C2038" s="764">
        <f t="shared" si="31"/>
        <v>2795</v>
      </c>
      <c r="D2038" s="165" t="s">
        <v>2165</v>
      </c>
      <c r="E2038" s="165" t="s">
        <v>10404</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7824</v>
      </c>
      <c r="C2039" s="764">
        <f t="shared" si="31"/>
        <v>2796</v>
      </c>
      <c r="D2039" s="165" t="s">
        <v>2165</v>
      </c>
      <c r="E2039" s="165" t="s">
        <v>10405</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7825</v>
      </c>
      <c r="C2040" s="764">
        <f t="shared" si="31"/>
        <v>2797</v>
      </c>
      <c r="D2040" s="165" t="s">
        <v>2165</v>
      </c>
      <c r="E2040" s="165" t="s">
        <v>10406</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7826</v>
      </c>
      <c r="C2041" s="764">
        <f t="shared" si="31"/>
        <v>2798</v>
      </c>
      <c r="D2041" s="165" t="s">
        <v>2165</v>
      </c>
      <c r="E2041" s="165" t="s">
        <v>10407</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7827</v>
      </c>
      <c r="C2042" s="764">
        <f t="shared" si="31"/>
        <v>2799</v>
      </c>
      <c r="D2042" s="165" t="s">
        <v>2165</v>
      </c>
      <c r="E2042" s="165" t="s">
        <v>10408</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7828</v>
      </c>
      <c r="C2043" s="764">
        <f t="shared" si="31"/>
        <v>2800</v>
      </c>
      <c r="D2043" s="165" t="s">
        <v>2165</v>
      </c>
      <c r="E2043" s="165" t="s">
        <v>10409</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c r="A2044" s="764">
        <v>2801</v>
      </c>
      <c r="B2044" s="765" t="s">
        <v>7829</v>
      </c>
      <c r="C2044" s="764">
        <f t="shared" si="31"/>
        <v>2801</v>
      </c>
      <c r="D2044" s="165" t="s">
        <v>2165</v>
      </c>
      <c r="E2044" s="165" t="s">
        <v>10410</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7830</v>
      </c>
      <c r="C2045" s="764">
        <f t="shared" si="31"/>
        <v>2802</v>
      </c>
      <c r="D2045" s="165" t="s">
        <v>2165</v>
      </c>
      <c r="E2045" s="165" t="s">
        <v>10411</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7831</v>
      </c>
      <c r="C2046" s="764">
        <f t="shared" si="31"/>
        <v>2803</v>
      </c>
      <c r="D2046" s="165" t="s">
        <v>2165</v>
      </c>
      <c r="E2046" s="165" t="s">
        <v>10412</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7832</v>
      </c>
      <c r="C2047" s="764">
        <f t="shared" si="31"/>
        <v>2804</v>
      </c>
      <c r="D2047" s="165" t="s">
        <v>2165</v>
      </c>
      <c r="E2047" s="165" t="s">
        <v>10413</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7834</v>
      </c>
      <c r="C2048" s="764">
        <f t="shared" si="31"/>
        <v>2805</v>
      </c>
      <c r="D2048" s="165" t="s">
        <v>2165</v>
      </c>
      <c r="E2048" s="165" t="s">
        <v>10415</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7833</v>
      </c>
      <c r="C2049" s="764">
        <f t="shared" si="31"/>
        <v>2806</v>
      </c>
      <c r="D2049" s="165" t="s">
        <v>2165</v>
      </c>
      <c r="E2049" s="165" t="s">
        <v>10414</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7835</v>
      </c>
      <c r="C2050" s="764">
        <f t="shared" si="31"/>
        <v>2807</v>
      </c>
      <c r="D2050" s="165" t="s">
        <v>2165</v>
      </c>
      <c r="E2050" s="165" t="s">
        <v>10416</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c r="A2051" s="764">
        <v>2808</v>
      </c>
      <c r="B2051" s="765" t="s">
        <v>7836</v>
      </c>
      <c r="C2051" s="764">
        <f t="shared" si="31"/>
        <v>2808</v>
      </c>
      <c r="D2051" s="165" t="s">
        <v>2165</v>
      </c>
      <c r="E2051" s="165" t="s">
        <v>10417</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7837</v>
      </c>
      <c r="C2052" s="764">
        <f t="shared" si="31"/>
        <v>2809</v>
      </c>
      <c r="D2052" s="165" t="s">
        <v>2165</v>
      </c>
      <c r="E2052" s="165" t="s">
        <v>10418</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7838</v>
      </c>
      <c r="C2053" s="764">
        <f t="shared" si="31"/>
        <v>2810</v>
      </c>
      <c r="D2053" s="165" t="s">
        <v>2165</v>
      </c>
      <c r="E2053" s="165" t="s">
        <v>10419</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7839</v>
      </c>
      <c r="C2054" s="764">
        <f t="shared" si="31"/>
        <v>2811</v>
      </c>
      <c r="D2054" s="165" t="s">
        <v>2165</v>
      </c>
      <c r="E2054" s="165" t="s">
        <v>10420</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7840</v>
      </c>
      <c r="C2055" s="764">
        <f t="shared" si="31"/>
        <v>2812</v>
      </c>
      <c r="D2055" s="165" t="s">
        <v>2166</v>
      </c>
      <c r="E2055" s="165" t="s">
        <v>10421</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7841</v>
      </c>
      <c r="C2056" s="764">
        <f t="shared" si="31"/>
        <v>2813</v>
      </c>
      <c r="D2056" s="165" t="s">
        <v>2166</v>
      </c>
      <c r="E2056" s="165" t="s">
        <v>10422</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7842</v>
      </c>
      <c r="C2057" s="764">
        <f t="shared" ref="C2057:C2120" si="32">A2057</f>
        <v>2814</v>
      </c>
      <c r="D2057" s="165" t="s">
        <v>2166</v>
      </c>
      <c r="E2057" s="165" t="s">
        <v>10423</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c r="A2058" s="764">
        <v>2815</v>
      </c>
      <c r="B2058" s="765" t="s">
        <v>7843</v>
      </c>
      <c r="C2058" s="764">
        <f t="shared" si="32"/>
        <v>2815</v>
      </c>
      <c r="D2058" s="165" t="s">
        <v>2166</v>
      </c>
      <c r="E2058" s="165" t="s">
        <v>10424</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c r="A2059" s="764">
        <v>2816</v>
      </c>
      <c r="B2059" s="765" t="s">
        <v>7844</v>
      </c>
      <c r="C2059" s="764">
        <f t="shared" si="32"/>
        <v>2816</v>
      </c>
      <c r="D2059" s="165" t="s">
        <v>2166</v>
      </c>
      <c r="E2059" s="165" t="s">
        <v>10425</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7845</v>
      </c>
      <c r="C2060" s="764">
        <f t="shared" si="32"/>
        <v>2817</v>
      </c>
      <c r="D2060" s="165" t="s">
        <v>2166</v>
      </c>
      <c r="E2060" s="165" t="s">
        <v>10426</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7846</v>
      </c>
      <c r="C2061" s="764">
        <f t="shared" si="32"/>
        <v>2818</v>
      </c>
      <c r="D2061" s="165" t="s">
        <v>2166</v>
      </c>
      <c r="E2061" s="165" t="s">
        <v>10427</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c r="A2062" s="764">
        <v>2819</v>
      </c>
      <c r="B2062" s="765" t="s">
        <v>7847</v>
      </c>
      <c r="C2062" s="764">
        <f t="shared" si="32"/>
        <v>2819</v>
      </c>
      <c r="D2062" s="165" t="s">
        <v>2166</v>
      </c>
      <c r="E2062" s="165" t="s">
        <v>10428</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7848</v>
      </c>
      <c r="C2063" s="764">
        <f t="shared" si="32"/>
        <v>2820</v>
      </c>
      <c r="D2063" s="165" t="s">
        <v>2166</v>
      </c>
      <c r="E2063" s="165" t="s">
        <v>10429</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7849</v>
      </c>
      <c r="C2064" s="764">
        <f t="shared" si="32"/>
        <v>2821</v>
      </c>
      <c r="D2064" s="165" t="s">
        <v>2166</v>
      </c>
      <c r="E2064" s="165" t="s">
        <v>10430</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7850</v>
      </c>
      <c r="C2065" s="764">
        <f t="shared" si="32"/>
        <v>2822</v>
      </c>
      <c r="D2065" s="165" t="s">
        <v>2166</v>
      </c>
      <c r="E2065" s="165" t="s">
        <v>10431</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7851</v>
      </c>
      <c r="C2066" s="764">
        <f t="shared" si="32"/>
        <v>2823</v>
      </c>
      <c r="D2066" s="165" t="s">
        <v>2166</v>
      </c>
      <c r="E2066" s="165" t="s">
        <v>10432</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c r="A2067" s="764">
        <v>2824</v>
      </c>
      <c r="B2067" s="765" t="s">
        <v>7852</v>
      </c>
      <c r="C2067" s="764">
        <f t="shared" si="32"/>
        <v>2824</v>
      </c>
      <c r="D2067" s="165" t="s">
        <v>2166</v>
      </c>
      <c r="E2067" s="165" t="s">
        <v>10433</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c r="A2068" s="764">
        <v>2825</v>
      </c>
      <c r="B2068" s="765" t="s">
        <v>7853</v>
      </c>
      <c r="C2068" s="764">
        <f t="shared" si="32"/>
        <v>2825</v>
      </c>
      <c r="D2068" s="165" t="s">
        <v>2166</v>
      </c>
      <c r="E2068" s="165" t="s">
        <v>10434</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c r="A2069" s="764">
        <v>2826</v>
      </c>
      <c r="B2069" s="765" t="s">
        <v>7854</v>
      </c>
      <c r="C2069" s="764">
        <f t="shared" si="32"/>
        <v>2826</v>
      </c>
      <c r="D2069" s="165" t="s">
        <v>2166</v>
      </c>
      <c r="E2069" s="165" t="s">
        <v>10435</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7855</v>
      </c>
      <c r="C2070" s="764">
        <f t="shared" si="32"/>
        <v>2827</v>
      </c>
      <c r="D2070" s="165" t="s">
        <v>2166</v>
      </c>
      <c r="E2070" s="165" t="s">
        <v>10436</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7856</v>
      </c>
      <c r="C2071" s="764">
        <f t="shared" si="32"/>
        <v>2828</v>
      </c>
      <c r="D2071" s="165" t="s">
        <v>2166</v>
      </c>
      <c r="E2071" s="165" t="s">
        <v>10437</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7857</v>
      </c>
      <c r="C2072" s="764">
        <f t="shared" si="32"/>
        <v>2829</v>
      </c>
      <c r="D2072" s="165" t="s">
        <v>2166</v>
      </c>
      <c r="E2072" s="165" t="s">
        <v>10438</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7858</v>
      </c>
      <c r="C2073" s="764">
        <f t="shared" si="32"/>
        <v>2830</v>
      </c>
      <c r="D2073" s="165" t="s">
        <v>2166</v>
      </c>
      <c r="E2073" s="165" t="s">
        <v>10439</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7859</v>
      </c>
      <c r="C2074" s="764">
        <f t="shared" si="32"/>
        <v>2831</v>
      </c>
      <c r="D2074" s="165" t="s">
        <v>2166</v>
      </c>
      <c r="E2074" s="165" t="s">
        <v>10440</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7860</v>
      </c>
      <c r="C2075" s="764">
        <f t="shared" si="32"/>
        <v>2832</v>
      </c>
      <c r="D2075" s="165" t="s">
        <v>2166</v>
      </c>
      <c r="E2075" s="165" t="s">
        <v>10441</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7861</v>
      </c>
      <c r="C2076" s="764">
        <f t="shared" si="32"/>
        <v>2833</v>
      </c>
      <c r="D2076" s="165" t="s">
        <v>2166</v>
      </c>
      <c r="E2076" s="165" t="s">
        <v>10442</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7862</v>
      </c>
      <c r="C2077" s="764">
        <f t="shared" si="32"/>
        <v>2834</v>
      </c>
      <c r="D2077" s="165" t="s">
        <v>2166</v>
      </c>
      <c r="E2077" s="165" t="s">
        <v>10443</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7863</v>
      </c>
      <c r="C2078" s="764">
        <f t="shared" si="32"/>
        <v>2835</v>
      </c>
      <c r="D2078" s="165" t="s">
        <v>2166</v>
      </c>
      <c r="E2078" s="165" t="s">
        <v>10444</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7864</v>
      </c>
      <c r="C2079" s="764">
        <f t="shared" si="32"/>
        <v>2836</v>
      </c>
      <c r="D2079" s="165" t="s">
        <v>2166</v>
      </c>
      <c r="E2079" s="165" t="s">
        <v>10445</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7865</v>
      </c>
      <c r="C2080" s="764">
        <f t="shared" si="32"/>
        <v>2837</v>
      </c>
      <c r="D2080" s="165" t="s">
        <v>2166</v>
      </c>
      <c r="E2080" s="165" t="s">
        <v>10446</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7866</v>
      </c>
      <c r="C2081" s="764">
        <f t="shared" si="32"/>
        <v>2838</v>
      </c>
      <c r="D2081" s="165" t="s">
        <v>2166</v>
      </c>
      <c r="E2081" s="165" t="s">
        <v>10447</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7867</v>
      </c>
      <c r="C2082" s="764">
        <f t="shared" si="32"/>
        <v>2839</v>
      </c>
      <c r="D2082" s="165" t="s">
        <v>2166</v>
      </c>
      <c r="E2082" s="165" t="s">
        <v>10448</v>
      </c>
      <c r="F2082" s="163">
        <v>1</v>
      </c>
      <c r="G2082" s="766"/>
      <c r="H2082" s="766">
        <v>0</v>
      </c>
      <c r="I2082" s="766">
        <v>0</v>
      </c>
      <c r="J2082" s="882">
        <v>19425.806702035825</v>
      </c>
      <c r="K2082" s="766">
        <v>19934.88000808283</v>
      </c>
      <c r="L2082" s="18" t="s">
        <v>4683</v>
      </c>
      <c r="M2082"/>
      <c r="N2082" s="409"/>
      <c r="P2082" s="409"/>
    </row>
    <row r="2083" spans="1:16">
      <c r="A2083" s="764">
        <v>2840</v>
      </c>
      <c r="B2083" s="765" t="s">
        <v>7868</v>
      </c>
      <c r="C2083" s="764">
        <f t="shared" si="32"/>
        <v>2840</v>
      </c>
      <c r="D2083" s="165" t="s">
        <v>2166</v>
      </c>
      <c r="E2083" s="165" t="s">
        <v>10449</v>
      </c>
      <c r="F2083" s="163">
        <v>1</v>
      </c>
      <c r="G2083" s="766"/>
      <c r="H2083" s="766">
        <v>17345.787744485337</v>
      </c>
      <c r="I2083" s="766">
        <v>0</v>
      </c>
      <c r="J2083" s="882">
        <v>0</v>
      </c>
      <c r="K2083" s="766">
        <v>0</v>
      </c>
      <c r="L2083" s="18" t="s">
        <v>1353</v>
      </c>
      <c r="M2083"/>
      <c r="N2083" s="409"/>
      <c r="P2083" s="409"/>
    </row>
    <row r="2084" spans="1:16">
      <c r="A2084" s="764">
        <v>2841</v>
      </c>
      <c r="B2084" s="765" t="s">
        <v>7869</v>
      </c>
      <c r="C2084" s="764">
        <f t="shared" si="32"/>
        <v>2841</v>
      </c>
      <c r="D2084" s="165" t="s">
        <v>2166</v>
      </c>
      <c r="E2084" s="165" t="s">
        <v>10450</v>
      </c>
      <c r="F2084" s="163">
        <v>1</v>
      </c>
      <c r="G2084" s="766"/>
      <c r="H2084" s="766">
        <v>17729.018511478454</v>
      </c>
      <c r="I2084" s="766">
        <v>0</v>
      </c>
      <c r="J2084" s="882">
        <v>0</v>
      </c>
      <c r="K2084" s="766">
        <v>0</v>
      </c>
      <c r="L2084" s="18" t="s">
        <v>1354</v>
      </c>
      <c r="M2084"/>
      <c r="N2084" s="409"/>
      <c r="P2084" s="409"/>
    </row>
    <row r="2085" spans="1:16">
      <c r="A2085" s="764">
        <v>2842</v>
      </c>
      <c r="B2085" s="765" t="s">
        <v>7870</v>
      </c>
      <c r="C2085" s="764">
        <f t="shared" si="32"/>
        <v>2842</v>
      </c>
      <c r="D2085" s="165" t="s">
        <v>2166</v>
      </c>
      <c r="E2085" s="165" t="s">
        <v>10451</v>
      </c>
      <c r="F2085" s="163">
        <v>1</v>
      </c>
      <c r="G2085" s="766"/>
      <c r="H2085" s="766">
        <v>0</v>
      </c>
      <c r="I2085" s="766">
        <v>0</v>
      </c>
      <c r="J2085" s="882">
        <v>0</v>
      </c>
      <c r="K2085" s="766">
        <v>21537.877554496805</v>
      </c>
      <c r="L2085" s="18" t="s">
        <v>5538</v>
      </c>
      <c r="M2085"/>
      <c r="N2085" s="409"/>
      <c r="P2085" s="409"/>
    </row>
    <row r="2086" spans="1:16">
      <c r="A2086" s="764">
        <v>2843</v>
      </c>
      <c r="B2086" s="765" t="s">
        <v>7871</v>
      </c>
      <c r="C2086" s="764">
        <f t="shared" si="32"/>
        <v>2843</v>
      </c>
      <c r="D2086" s="165" t="s">
        <v>2166</v>
      </c>
      <c r="E2086" s="165" t="s">
        <v>10452</v>
      </c>
      <c r="F2086" s="163">
        <v>1</v>
      </c>
      <c r="G2086" s="766"/>
      <c r="H2086" s="766">
        <v>0</v>
      </c>
      <c r="I2086" s="766">
        <v>0</v>
      </c>
      <c r="J2086" s="882">
        <v>0</v>
      </c>
      <c r="K2086" s="766">
        <v>22429.448447134022</v>
      </c>
      <c r="L2086" s="18" t="s">
        <v>5539</v>
      </c>
      <c r="M2086"/>
      <c r="N2086" s="409"/>
      <c r="P2086" s="409"/>
    </row>
    <row r="2087" spans="1:16">
      <c r="A2087" s="764">
        <v>2844</v>
      </c>
      <c r="B2087" s="765" t="s">
        <v>7875</v>
      </c>
      <c r="C2087" s="764">
        <f t="shared" si="32"/>
        <v>2844</v>
      </c>
      <c r="D2087" s="165" t="s">
        <v>2166</v>
      </c>
      <c r="E2087" s="165" t="s">
        <v>10456</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7876</v>
      </c>
      <c r="C2088" s="764">
        <f t="shared" si="32"/>
        <v>2845</v>
      </c>
      <c r="D2088" s="165" t="s">
        <v>2166</v>
      </c>
      <c r="E2088" s="165" t="s">
        <v>10457</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7877</v>
      </c>
      <c r="C2089" s="764">
        <f t="shared" si="32"/>
        <v>2846</v>
      </c>
      <c r="D2089" s="165" t="s">
        <v>2166</v>
      </c>
      <c r="E2089" s="165" t="s">
        <v>10458</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7878</v>
      </c>
      <c r="C2090" s="764">
        <f t="shared" si="32"/>
        <v>2847</v>
      </c>
      <c r="D2090" s="165" t="s">
        <v>2166</v>
      </c>
      <c r="E2090" s="165" t="s">
        <v>10459</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7872</v>
      </c>
      <c r="C2091" s="764">
        <f t="shared" si="32"/>
        <v>2848</v>
      </c>
      <c r="D2091" s="165" t="s">
        <v>2166</v>
      </c>
      <c r="E2091" s="165" t="s">
        <v>10453</v>
      </c>
      <c r="F2091" s="163">
        <v>1</v>
      </c>
      <c r="G2091" s="766"/>
      <c r="H2091" s="766">
        <v>0</v>
      </c>
      <c r="I2091" s="766">
        <v>0</v>
      </c>
      <c r="J2091" s="882">
        <v>0</v>
      </c>
      <c r="K2091" s="766">
        <v>21321.476852400396</v>
      </c>
      <c r="L2091" s="18" t="s">
        <v>5540</v>
      </c>
      <c r="M2091"/>
      <c r="N2091" s="409"/>
      <c r="P2091" s="409"/>
    </row>
    <row r="2092" spans="1:16">
      <c r="A2092" s="764">
        <v>2849</v>
      </c>
      <c r="B2092" s="765" t="s">
        <v>7873</v>
      </c>
      <c r="C2092" s="764">
        <f t="shared" si="32"/>
        <v>2849</v>
      </c>
      <c r="D2092" s="165" t="s">
        <v>2166</v>
      </c>
      <c r="E2092" s="165" t="s">
        <v>10454</v>
      </c>
      <c r="F2092" s="163">
        <v>1</v>
      </c>
      <c r="G2092" s="766"/>
      <c r="H2092" s="766">
        <v>0</v>
      </c>
      <c r="I2092" s="766">
        <v>0</v>
      </c>
      <c r="J2092" s="882">
        <v>0</v>
      </c>
      <c r="K2092" s="766">
        <v>19503.710954790535</v>
      </c>
      <c r="L2092" s="18" t="s">
        <v>5541</v>
      </c>
      <c r="M2092"/>
      <c r="N2092" s="409"/>
      <c r="P2092" s="409"/>
    </row>
    <row r="2093" spans="1:16">
      <c r="A2093" s="764">
        <v>2850</v>
      </c>
      <c r="B2093" s="765" t="s">
        <v>7874</v>
      </c>
      <c r="C2093" s="764">
        <f t="shared" si="32"/>
        <v>2850</v>
      </c>
      <c r="D2093" s="165" t="s">
        <v>2166</v>
      </c>
      <c r="E2093" s="165" t="s">
        <v>10455</v>
      </c>
      <c r="F2093" s="163">
        <v>1</v>
      </c>
      <c r="G2093" s="766"/>
      <c r="H2093" s="766">
        <v>0</v>
      </c>
      <c r="I2093" s="766">
        <v>0</v>
      </c>
      <c r="J2093" s="882">
        <v>0</v>
      </c>
      <c r="K2093" s="766">
        <v>19590.271235629098</v>
      </c>
      <c r="L2093" s="18" t="s">
        <v>5542</v>
      </c>
      <c r="M2093"/>
      <c r="N2093" s="409"/>
      <c r="P2093" s="409"/>
    </row>
    <row r="2094" spans="1:16">
      <c r="A2094" s="764">
        <v>2851</v>
      </c>
      <c r="B2094" s="765" t="s">
        <v>7874</v>
      </c>
      <c r="C2094" s="764">
        <f t="shared" si="32"/>
        <v>2851</v>
      </c>
      <c r="D2094" s="165" t="s">
        <v>2166</v>
      </c>
      <c r="E2094" s="165" t="s">
        <v>10455</v>
      </c>
      <c r="F2094" s="163">
        <v>1</v>
      </c>
      <c r="G2094" s="766"/>
      <c r="H2094" s="766">
        <v>0</v>
      </c>
      <c r="I2094" s="766">
        <v>0</v>
      </c>
      <c r="J2094" s="882">
        <v>22290.951997792316</v>
      </c>
      <c r="K2094" s="766">
        <v>22885.133198484989</v>
      </c>
      <c r="L2094" s="18" t="s">
        <v>4684</v>
      </c>
      <c r="M2094"/>
      <c r="N2094" s="409"/>
      <c r="P2094" s="409"/>
    </row>
    <row r="2095" spans="1:16">
      <c r="A2095" s="764">
        <v>2852</v>
      </c>
      <c r="B2095" s="765" t="s">
        <v>7879</v>
      </c>
      <c r="C2095" s="764">
        <f t="shared" si="32"/>
        <v>2852</v>
      </c>
      <c r="D2095" s="165" t="s">
        <v>2166</v>
      </c>
      <c r="E2095" s="165" t="s">
        <v>10460</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7880</v>
      </c>
      <c r="C2096" s="764">
        <f t="shared" si="32"/>
        <v>2853</v>
      </c>
      <c r="D2096" s="165" t="s">
        <v>2166</v>
      </c>
      <c r="E2096" s="165" t="s">
        <v>10461</v>
      </c>
      <c r="F2096" s="163">
        <v>1</v>
      </c>
      <c r="G2096" s="766"/>
      <c r="H2096" s="766">
        <v>18133.476990087045</v>
      </c>
      <c r="I2096" s="766">
        <v>0</v>
      </c>
      <c r="J2096" s="882">
        <v>0</v>
      </c>
      <c r="K2096" s="766">
        <v>0</v>
      </c>
      <c r="L2096" s="18" t="s">
        <v>4018</v>
      </c>
      <c r="M2096"/>
      <c r="N2096" s="409"/>
      <c r="P2096" s="409"/>
    </row>
    <row r="2097" spans="1:16">
      <c r="A2097" s="764">
        <v>2854</v>
      </c>
      <c r="B2097" s="765" t="s">
        <v>7881</v>
      </c>
      <c r="C2097" s="764">
        <f t="shared" si="32"/>
        <v>2854</v>
      </c>
      <c r="D2097" s="165" t="s">
        <v>2166</v>
      </c>
      <c r="E2097" s="165" t="s">
        <v>10462</v>
      </c>
      <c r="F2097" s="163">
        <v>1</v>
      </c>
      <c r="G2097" s="766"/>
      <c r="H2097" s="766">
        <v>21788.639075950185</v>
      </c>
      <c r="I2097" s="766">
        <v>0</v>
      </c>
      <c r="J2097" s="882">
        <v>0</v>
      </c>
      <c r="K2097" s="766">
        <v>0</v>
      </c>
      <c r="L2097" s="18" t="s">
        <v>1358</v>
      </c>
      <c r="M2097"/>
      <c r="N2097" s="409"/>
      <c r="P2097" s="409"/>
    </row>
    <row r="2098" spans="1:16">
      <c r="A2098" s="764">
        <v>2855</v>
      </c>
      <c r="B2098" s="765" t="s">
        <v>7882</v>
      </c>
      <c r="C2098" s="764">
        <f t="shared" si="32"/>
        <v>2855</v>
      </c>
      <c r="D2098" s="165" t="s">
        <v>2166</v>
      </c>
      <c r="E2098" s="165" t="s">
        <v>10463</v>
      </c>
      <c r="F2098" s="163">
        <v>1</v>
      </c>
      <c r="G2098" s="766"/>
      <c r="H2098" s="766">
        <v>0</v>
      </c>
      <c r="I2098" s="766">
        <v>0</v>
      </c>
      <c r="J2098" s="882">
        <v>0</v>
      </c>
      <c r="K2098" s="766">
        <v>27995.789962482108</v>
      </c>
      <c r="L2098" s="18" t="s">
        <v>5543</v>
      </c>
      <c r="M2098"/>
      <c r="N2098" s="409"/>
      <c r="P2098" s="409"/>
    </row>
    <row r="2099" spans="1:16">
      <c r="A2099" s="764">
        <v>2856</v>
      </c>
      <c r="B2099" s="765" t="s">
        <v>7883</v>
      </c>
      <c r="C2099" s="764">
        <f t="shared" si="32"/>
        <v>2856</v>
      </c>
      <c r="D2099" s="165" t="s">
        <v>2166</v>
      </c>
      <c r="E2099" s="165" t="s">
        <v>10464</v>
      </c>
      <c r="F2099" s="163">
        <v>1</v>
      </c>
      <c r="G2099" s="766"/>
      <c r="H2099" s="766">
        <v>0</v>
      </c>
      <c r="I2099" s="766">
        <v>0</v>
      </c>
      <c r="J2099" s="882">
        <v>0</v>
      </c>
      <c r="K2099" s="766">
        <v>17192.74581600001</v>
      </c>
      <c r="L2099" s="18" t="s">
        <v>5544</v>
      </c>
      <c r="M2099"/>
      <c r="N2099" s="409"/>
      <c r="P2099" s="409"/>
    </row>
    <row r="2100" spans="1:16">
      <c r="A2100" s="764">
        <v>2857</v>
      </c>
      <c r="B2100" s="765" t="s">
        <v>7884</v>
      </c>
      <c r="C2100" s="764">
        <f t="shared" si="32"/>
        <v>2857</v>
      </c>
      <c r="D2100" s="165" t="s">
        <v>2166</v>
      </c>
      <c r="E2100" s="165" t="s">
        <v>10465</v>
      </c>
      <c r="F2100" s="163">
        <v>1</v>
      </c>
      <c r="G2100" s="766"/>
      <c r="H2100" s="766">
        <v>15638.469552723342</v>
      </c>
      <c r="I2100" s="766">
        <v>0</v>
      </c>
      <c r="J2100" s="882">
        <v>0</v>
      </c>
      <c r="K2100" s="766">
        <v>0</v>
      </c>
      <c r="L2100" s="18" t="s">
        <v>1359</v>
      </c>
      <c r="M2100"/>
      <c r="N2100" s="409"/>
      <c r="P2100" s="409"/>
    </row>
    <row r="2101" spans="1:16">
      <c r="A2101" s="764">
        <v>2858</v>
      </c>
      <c r="B2101" s="765" t="s">
        <v>7885</v>
      </c>
      <c r="C2101" s="764">
        <f t="shared" si="32"/>
        <v>2858</v>
      </c>
      <c r="D2101" s="165" t="s">
        <v>2166</v>
      </c>
      <c r="E2101" s="165" t="s">
        <v>10466</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7886</v>
      </c>
      <c r="C2102" s="764">
        <f t="shared" si="32"/>
        <v>2859</v>
      </c>
      <c r="D2102" s="165" t="s">
        <v>2166</v>
      </c>
      <c r="E2102" s="165" t="s">
        <v>10467</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7888</v>
      </c>
      <c r="C2103" s="764">
        <f t="shared" si="32"/>
        <v>2860</v>
      </c>
      <c r="D2103" s="165" t="s">
        <v>2166</v>
      </c>
      <c r="E2103" s="165" t="s">
        <v>10469</v>
      </c>
      <c r="F2103" s="163">
        <v>1</v>
      </c>
      <c r="G2103" s="766"/>
      <c r="H2103" s="766">
        <v>0</v>
      </c>
      <c r="I2103" s="766">
        <v>0</v>
      </c>
      <c r="J2103" s="882">
        <v>0</v>
      </c>
      <c r="K2103" s="766">
        <v>23343.404885680171</v>
      </c>
      <c r="L2103" s="18" t="s">
        <v>5545</v>
      </c>
      <c r="M2103"/>
      <c r="N2103" s="409"/>
      <c r="P2103" s="409"/>
    </row>
    <row r="2104" spans="1:16">
      <c r="A2104" s="764">
        <v>2861</v>
      </c>
      <c r="B2104" s="765" t="s">
        <v>7887</v>
      </c>
      <c r="C2104" s="764">
        <f t="shared" si="32"/>
        <v>2861</v>
      </c>
      <c r="D2104" s="165" t="s">
        <v>2166</v>
      </c>
      <c r="E2104" s="165" t="s">
        <v>10468</v>
      </c>
      <c r="F2104" s="163">
        <v>1</v>
      </c>
      <c r="G2104" s="766"/>
      <c r="H2104" s="766">
        <v>0</v>
      </c>
      <c r="I2104" s="766">
        <v>0</v>
      </c>
      <c r="J2104" s="882">
        <v>22234.514168306603</v>
      </c>
      <c r="K2104" s="766">
        <v>22858.215281921435</v>
      </c>
      <c r="L2104" s="18" t="s">
        <v>4685</v>
      </c>
      <c r="M2104"/>
      <c r="N2104" s="409"/>
      <c r="P2104" s="409"/>
    </row>
    <row r="2105" spans="1:16">
      <c r="A2105" s="764">
        <v>2862</v>
      </c>
      <c r="B2105" s="765" t="s">
        <v>7889</v>
      </c>
      <c r="C2105" s="764">
        <f t="shared" si="32"/>
        <v>2862</v>
      </c>
      <c r="D2105" s="165" t="s">
        <v>2166</v>
      </c>
      <c r="E2105" s="165" t="s">
        <v>10470</v>
      </c>
      <c r="F2105" s="163">
        <v>1</v>
      </c>
      <c r="G2105" s="766"/>
      <c r="H2105" s="766">
        <v>0</v>
      </c>
      <c r="I2105" s="766">
        <v>0</v>
      </c>
      <c r="J2105" s="882">
        <v>22476.116056449449</v>
      </c>
      <c r="K2105" s="766">
        <v>23107.341001763296</v>
      </c>
      <c r="L2105" s="18" t="s">
        <v>4686</v>
      </c>
      <c r="M2105"/>
      <c r="N2105" s="409"/>
      <c r="P2105" s="409"/>
    </row>
    <row r="2106" spans="1:16">
      <c r="A2106" s="764">
        <v>2863</v>
      </c>
      <c r="B2106" s="765" t="s">
        <v>7890</v>
      </c>
      <c r="C2106" s="764">
        <f t="shared" si="32"/>
        <v>2863</v>
      </c>
      <c r="D2106" s="165" t="s">
        <v>2166</v>
      </c>
      <c r="E2106" s="165" t="s">
        <v>10471</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7891</v>
      </c>
      <c r="C2107" s="764">
        <f t="shared" si="32"/>
        <v>2864</v>
      </c>
      <c r="D2107" s="165" t="s">
        <v>2166</v>
      </c>
      <c r="E2107" s="165" t="s">
        <v>10472</v>
      </c>
      <c r="F2107" s="163">
        <v>1</v>
      </c>
      <c r="G2107" s="766"/>
      <c r="H2107" s="766">
        <v>0</v>
      </c>
      <c r="I2107" s="766">
        <v>0</v>
      </c>
      <c r="J2107" s="882">
        <v>24390.346400965827</v>
      </c>
      <c r="K2107" s="766">
        <v>25081.434876754469</v>
      </c>
      <c r="L2107" s="18" t="s">
        <v>4687</v>
      </c>
      <c r="M2107"/>
      <c r="N2107" s="409"/>
      <c r="P2107" s="409"/>
    </row>
    <row r="2108" spans="1:16">
      <c r="A2108" s="764">
        <v>2865</v>
      </c>
      <c r="B2108" s="765" t="s">
        <v>7892</v>
      </c>
      <c r="C2108" s="764">
        <f t="shared" si="32"/>
        <v>2865</v>
      </c>
      <c r="D2108" s="165" t="s">
        <v>2166</v>
      </c>
      <c r="E2108" s="165" t="s">
        <v>10473</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7893</v>
      </c>
      <c r="C2109" s="764">
        <f t="shared" si="32"/>
        <v>2866</v>
      </c>
      <c r="D2109" s="165" t="s">
        <v>2166</v>
      </c>
      <c r="E2109" s="165" t="s">
        <v>10474</v>
      </c>
      <c r="F2109" s="163">
        <v>1</v>
      </c>
      <c r="G2109" s="766"/>
      <c r="H2109" s="766">
        <v>0</v>
      </c>
      <c r="I2109" s="766">
        <v>0</v>
      </c>
      <c r="J2109" s="882">
        <v>18387.468718647473</v>
      </c>
      <c r="K2109" s="766">
        <v>18890.870305857345</v>
      </c>
      <c r="L2109" s="18" t="s">
        <v>4688</v>
      </c>
      <c r="M2109"/>
      <c r="N2109" s="409"/>
      <c r="P2109" s="409"/>
    </row>
    <row r="2110" spans="1:16">
      <c r="A2110" s="764">
        <v>2867</v>
      </c>
      <c r="B2110" s="765" t="s">
        <v>7894</v>
      </c>
      <c r="C2110" s="764">
        <f t="shared" si="32"/>
        <v>2867</v>
      </c>
      <c r="D2110" s="165" t="s">
        <v>2166</v>
      </c>
      <c r="E2110" s="165" t="s">
        <v>10475</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7895</v>
      </c>
      <c r="C2111" s="764">
        <f t="shared" si="32"/>
        <v>2868</v>
      </c>
      <c r="D2111" s="165" t="s">
        <v>2166</v>
      </c>
      <c r="E2111" s="165" t="s">
        <v>10476</v>
      </c>
      <c r="F2111" s="163">
        <v>1</v>
      </c>
      <c r="G2111" s="766"/>
      <c r="H2111" s="766">
        <v>0</v>
      </c>
      <c r="I2111" s="766">
        <v>0</v>
      </c>
      <c r="J2111" s="882">
        <v>17990.993825284859</v>
      </c>
      <c r="K2111" s="766">
        <v>18482.005624425154</v>
      </c>
      <c r="L2111" s="18" t="s">
        <v>4689</v>
      </c>
      <c r="M2111"/>
      <c r="N2111" s="409"/>
      <c r="P2111" s="409"/>
    </row>
    <row r="2112" spans="1:16">
      <c r="A2112" s="764">
        <v>2869</v>
      </c>
      <c r="B2112" s="765" t="s">
        <v>7896</v>
      </c>
      <c r="C2112" s="764">
        <f t="shared" si="32"/>
        <v>2869</v>
      </c>
      <c r="D2112" s="165" t="s">
        <v>2166</v>
      </c>
      <c r="E2112" s="165" t="s">
        <v>10477</v>
      </c>
      <c r="F2112" s="163">
        <v>1</v>
      </c>
      <c r="G2112" s="766"/>
      <c r="H2112" s="766">
        <v>0</v>
      </c>
      <c r="I2112" s="766">
        <v>0</v>
      </c>
      <c r="J2112" s="882">
        <v>0</v>
      </c>
      <c r="K2112" s="766">
        <v>20245.944781284736</v>
      </c>
      <c r="L2112" s="18" t="s">
        <v>5546</v>
      </c>
      <c r="M2112"/>
      <c r="N2112" s="409"/>
      <c r="P2112" s="409"/>
    </row>
    <row r="2113" spans="1:16">
      <c r="A2113" s="764">
        <v>2870</v>
      </c>
      <c r="B2113" s="765" t="s">
        <v>7897</v>
      </c>
      <c r="C2113" s="764">
        <f t="shared" si="32"/>
        <v>2870</v>
      </c>
      <c r="D2113" s="165" t="s">
        <v>2166</v>
      </c>
      <c r="E2113" s="165" t="s">
        <v>10478</v>
      </c>
      <c r="F2113" s="163">
        <v>1</v>
      </c>
      <c r="G2113" s="766"/>
      <c r="H2113" s="766">
        <v>0</v>
      </c>
      <c r="I2113" s="766">
        <v>0</v>
      </c>
      <c r="J2113" s="882">
        <v>0</v>
      </c>
      <c r="K2113" s="766">
        <v>18697.214729087013</v>
      </c>
      <c r="L2113" s="18" t="s">
        <v>5547</v>
      </c>
      <c r="M2113"/>
      <c r="N2113" s="409"/>
      <c r="P2113" s="409"/>
    </row>
    <row r="2114" spans="1:16">
      <c r="A2114" s="764">
        <v>2871</v>
      </c>
      <c r="B2114" s="765" t="s">
        <v>7899</v>
      </c>
      <c r="C2114" s="764">
        <f t="shared" si="32"/>
        <v>2871</v>
      </c>
      <c r="D2114" s="165" t="s">
        <v>2166</v>
      </c>
      <c r="E2114" s="165" t="s">
        <v>10480</v>
      </c>
      <c r="F2114" s="163">
        <v>1</v>
      </c>
      <c r="G2114" s="766"/>
      <c r="H2114" s="766">
        <v>0</v>
      </c>
      <c r="I2114" s="766">
        <v>0</v>
      </c>
      <c r="J2114" s="882">
        <v>0</v>
      </c>
      <c r="K2114" s="766">
        <v>21057.479328636338</v>
      </c>
      <c r="L2114" s="18" t="s">
        <v>5548</v>
      </c>
      <c r="M2114"/>
      <c r="N2114" s="409"/>
      <c r="P2114" s="409"/>
    </row>
    <row r="2115" spans="1:16">
      <c r="A2115" s="764">
        <v>2872</v>
      </c>
      <c r="B2115" s="765" t="s">
        <v>7898</v>
      </c>
      <c r="C2115" s="764">
        <f t="shared" si="32"/>
        <v>2872</v>
      </c>
      <c r="D2115" s="165" t="s">
        <v>2166</v>
      </c>
      <c r="E2115" s="165" t="s">
        <v>10479</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7900</v>
      </c>
      <c r="C2116" s="764">
        <f t="shared" si="32"/>
        <v>2873</v>
      </c>
      <c r="D2116" s="165" t="s">
        <v>2166</v>
      </c>
      <c r="E2116" s="165" t="s">
        <v>10481</v>
      </c>
      <c r="F2116" s="163">
        <v>1</v>
      </c>
      <c r="G2116" s="766"/>
      <c r="H2116" s="766">
        <v>0</v>
      </c>
      <c r="I2116" s="766">
        <v>0</v>
      </c>
      <c r="J2116" s="882">
        <v>19589.283239152905</v>
      </c>
      <c r="K2116" s="766">
        <v>20130.263094468199</v>
      </c>
      <c r="L2116" s="18" t="s">
        <v>4690</v>
      </c>
      <c r="M2116"/>
      <c r="N2116" s="409"/>
      <c r="P2116" s="409"/>
    </row>
    <row r="2117" spans="1:16">
      <c r="A2117" s="764">
        <v>2874</v>
      </c>
      <c r="B2117" s="765" t="s">
        <v>7901</v>
      </c>
      <c r="C2117" s="764">
        <f t="shared" si="32"/>
        <v>2874</v>
      </c>
      <c r="D2117" s="165" t="s">
        <v>2166</v>
      </c>
      <c r="E2117" s="165" t="s">
        <v>10482</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7902</v>
      </c>
      <c r="C2118" s="764">
        <f t="shared" si="32"/>
        <v>2875</v>
      </c>
      <c r="D2118" s="165" t="s">
        <v>2166</v>
      </c>
      <c r="E2118" s="165" t="s">
        <v>10483</v>
      </c>
      <c r="F2118" s="163">
        <v>1</v>
      </c>
      <c r="G2118" s="766"/>
      <c r="H2118" s="766">
        <v>0</v>
      </c>
      <c r="I2118" s="766">
        <v>0</v>
      </c>
      <c r="J2118" s="882">
        <v>0</v>
      </c>
      <c r="K2118" s="766">
        <v>21266.119316800003</v>
      </c>
      <c r="L2118" s="18" t="s">
        <v>5549</v>
      </c>
      <c r="M2118"/>
      <c r="N2118" s="409"/>
      <c r="P2118" s="409"/>
    </row>
    <row r="2119" spans="1:16">
      <c r="A2119" s="764">
        <v>2876</v>
      </c>
      <c r="B2119" s="765" t="s">
        <v>7904</v>
      </c>
      <c r="C2119" s="764">
        <f t="shared" si="32"/>
        <v>2876</v>
      </c>
      <c r="D2119" s="165" t="s">
        <v>2166</v>
      </c>
      <c r="E2119" s="165" t="s">
        <v>10485</v>
      </c>
      <c r="F2119" s="163">
        <v>1</v>
      </c>
      <c r="G2119" s="766"/>
      <c r="H2119" s="766">
        <v>0</v>
      </c>
      <c r="I2119" s="766">
        <v>0</v>
      </c>
      <c r="J2119" s="882">
        <v>0</v>
      </c>
      <c r="K2119" s="766">
        <v>19941.985720000004</v>
      </c>
      <c r="L2119" s="18" t="s">
        <v>5550</v>
      </c>
      <c r="M2119"/>
      <c r="N2119" s="409"/>
      <c r="P2119" s="409"/>
    </row>
    <row r="2120" spans="1:16">
      <c r="A2120" s="764">
        <v>2877</v>
      </c>
      <c r="B2120" s="765" t="s">
        <v>7903</v>
      </c>
      <c r="C2120" s="764">
        <f t="shared" si="32"/>
        <v>2877</v>
      </c>
      <c r="D2120" s="165" t="s">
        <v>2166</v>
      </c>
      <c r="E2120" s="165" t="s">
        <v>10484</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7905</v>
      </c>
      <c r="C2121" s="764">
        <f t="shared" ref="C2121:C2184" si="33">A2121</f>
        <v>2878</v>
      </c>
      <c r="D2121" s="165" t="s">
        <v>2166</v>
      </c>
      <c r="E2121" s="165" t="s">
        <v>10486</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7906</v>
      </c>
      <c r="C2122" s="764">
        <f t="shared" si="33"/>
        <v>2879</v>
      </c>
      <c r="D2122" s="165" t="s">
        <v>2166</v>
      </c>
      <c r="E2122" s="165" t="s">
        <v>10487</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7907</v>
      </c>
      <c r="C2123" s="764">
        <f t="shared" si="33"/>
        <v>2880</v>
      </c>
      <c r="D2123" s="165" t="s">
        <v>2166</v>
      </c>
      <c r="E2123" s="165" t="s">
        <v>10488</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7908</v>
      </c>
      <c r="C2124" s="764">
        <f t="shared" si="33"/>
        <v>2881</v>
      </c>
      <c r="D2124" s="165" t="s">
        <v>2166</v>
      </c>
      <c r="E2124" s="165" t="s">
        <v>10489</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7910</v>
      </c>
      <c r="C2125" s="764">
        <f t="shared" si="33"/>
        <v>2882</v>
      </c>
      <c r="D2125" s="165" t="s">
        <v>2167</v>
      </c>
      <c r="E2125" s="165" t="s">
        <v>10491</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7909</v>
      </c>
      <c r="C2126" s="764">
        <f t="shared" si="33"/>
        <v>2883</v>
      </c>
      <c r="D2126" s="165" t="s">
        <v>2167</v>
      </c>
      <c r="E2126" s="165" t="s">
        <v>10490</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7912</v>
      </c>
      <c r="C2127" s="764">
        <f t="shared" si="33"/>
        <v>2884</v>
      </c>
      <c r="D2127" s="165" t="s">
        <v>2167</v>
      </c>
      <c r="E2127" s="165" t="s">
        <v>10493</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7911</v>
      </c>
      <c r="C2128" s="764">
        <f t="shared" si="33"/>
        <v>2885</v>
      </c>
      <c r="D2128" s="165" t="s">
        <v>2167</v>
      </c>
      <c r="E2128" s="165" t="s">
        <v>10492</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7913</v>
      </c>
      <c r="C2129" s="764">
        <f t="shared" si="33"/>
        <v>2886</v>
      </c>
      <c r="D2129" s="165" t="s">
        <v>2167</v>
      </c>
      <c r="E2129" s="165" t="s">
        <v>10494</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7914</v>
      </c>
      <c r="C2130" s="764">
        <f t="shared" si="33"/>
        <v>2887</v>
      </c>
      <c r="D2130" s="165" t="s">
        <v>2167</v>
      </c>
      <c r="E2130" s="165" t="s">
        <v>10495</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7915</v>
      </c>
      <c r="C2131" s="764">
        <f t="shared" si="33"/>
        <v>2888</v>
      </c>
      <c r="D2131" s="165" t="s">
        <v>3118</v>
      </c>
      <c r="E2131" s="165" t="s">
        <v>10496</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7916</v>
      </c>
      <c r="C2132" s="764">
        <f t="shared" si="33"/>
        <v>2889</v>
      </c>
      <c r="D2132" s="165" t="s">
        <v>2168</v>
      </c>
      <c r="E2132" s="165" t="s">
        <v>10497</v>
      </c>
      <c r="F2132" s="163">
        <v>1</v>
      </c>
      <c r="G2132" s="766"/>
      <c r="H2132" s="766">
        <v>19390.825660880004</v>
      </c>
      <c r="I2132" s="766">
        <v>20003.78528376</v>
      </c>
      <c r="J2132" s="882">
        <v>0</v>
      </c>
      <c r="K2132" s="766">
        <v>0</v>
      </c>
      <c r="L2132" s="18" t="s">
        <v>1368</v>
      </c>
      <c r="M2132"/>
      <c r="N2132" s="409"/>
      <c r="P2132" s="409"/>
    </row>
    <row r="2133" spans="1:16">
      <c r="A2133" s="764">
        <v>2890</v>
      </c>
      <c r="B2133" s="765" t="s">
        <v>7917</v>
      </c>
      <c r="C2133" s="764">
        <f t="shared" si="33"/>
        <v>2890</v>
      </c>
      <c r="D2133" s="165" t="s">
        <v>2168</v>
      </c>
      <c r="E2133" s="165" t="s">
        <v>10498</v>
      </c>
      <c r="F2133" s="163">
        <v>1</v>
      </c>
      <c r="G2133" s="766"/>
      <c r="H2133" s="766">
        <v>0</v>
      </c>
      <c r="I2133" s="766">
        <v>0</v>
      </c>
      <c r="J2133" s="882">
        <v>25750.79317031211</v>
      </c>
      <c r="K2133" s="766">
        <v>26508.365426560675</v>
      </c>
      <c r="L2133" s="18" t="s">
        <v>5551</v>
      </c>
      <c r="M2133"/>
      <c r="N2133" s="409"/>
      <c r="P2133" s="409"/>
    </row>
    <row r="2134" spans="1:16">
      <c r="A2134" s="764">
        <v>2891</v>
      </c>
      <c r="B2134" s="765" t="s">
        <v>7918</v>
      </c>
      <c r="C2134" s="764">
        <f t="shared" si="33"/>
        <v>2891</v>
      </c>
      <c r="D2134" s="165" t="s">
        <v>2168</v>
      </c>
      <c r="E2134" s="165" t="s">
        <v>10499</v>
      </c>
      <c r="F2134" s="163">
        <v>1</v>
      </c>
      <c r="G2134" s="766"/>
      <c r="H2134" s="766">
        <v>0</v>
      </c>
      <c r="I2134" s="766">
        <v>0</v>
      </c>
      <c r="J2134" s="882">
        <v>19411.617019534184</v>
      </c>
      <c r="K2134" s="766">
        <v>20038.030830813619</v>
      </c>
      <c r="L2134" s="18" t="s">
        <v>1369</v>
      </c>
      <c r="M2134"/>
      <c r="N2134" s="409"/>
      <c r="P2134" s="409"/>
    </row>
    <row r="2135" spans="1:16">
      <c r="A2135" s="764">
        <v>2892</v>
      </c>
      <c r="B2135" s="765" t="s">
        <v>7919</v>
      </c>
      <c r="C2135" s="764">
        <f t="shared" si="33"/>
        <v>2892</v>
      </c>
      <c r="D2135" s="165" t="s">
        <v>2168</v>
      </c>
      <c r="E2135" s="165" t="s">
        <v>10500</v>
      </c>
      <c r="F2135" s="163">
        <v>1</v>
      </c>
      <c r="G2135" s="766"/>
      <c r="H2135" s="766">
        <v>0</v>
      </c>
      <c r="I2135" s="766">
        <v>0</v>
      </c>
      <c r="J2135" s="882">
        <v>20858.79952570629</v>
      </c>
      <c r="K2135" s="766">
        <v>21538.141648582565</v>
      </c>
      <c r="L2135" s="18" t="s">
        <v>1370</v>
      </c>
      <c r="M2135"/>
      <c r="N2135" s="409"/>
      <c r="P2135" s="409"/>
    </row>
    <row r="2136" spans="1:16">
      <c r="A2136" s="764">
        <v>2893</v>
      </c>
      <c r="B2136" s="765" t="s">
        <v>7920</v>
      </c>
      <c r="C2136" s="764">
        <f t="shared" si="33"/>
        <v>2893</v>
      </c>
      <c r="D2136" s="165" t="s">
        <v>2168</v>
      </c>
      <c r="E2136" s="165" t="s">
        <v>10501</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7921</v>
      </c>
      <c r="C2137" s="764">
        <f t="shared" si="33"/>
        <v>2894</v>
      </c>
      <c r="D2137" s="165" t="s">
        <v>2168</v>
      </c>
      <c r="E2137" s="165" t="s">
        <v>10502</v>
      </c>
      <c r="F2137" s="163">
        <v>1</v>
      </c>
      <c r="G2137" s="766"/>
      <c r="H2137" s="766">
        <v>0</v>
      </c>
      <c r="I2137" s="766">
        <v>0</v>
      </c>
      <c r="J2137" s="882">
        <v>26124.125649419388</v>
      </c>
      <c r="K2137" s="766">
        <v>26968.249676827902</v>
      </c>
      <c r="L2137" s="18" t="s">
        <v>1372</v>
      </c>
      <c r="M2137"/>
      <c r="N2137" s="409"/>
      <c r="P2137" s="409"/>
    </row>
    <row r="2138" spans="1:16">
      <c r="A2138" s="764">
        <v>2895</v>
      </c>
      <c r="B2138" s="765" t="s">
        <v>7922</v>
      </c>
      <c r="C2138" s="764">
        <f t="shared" si="33"/>
        <v>2895</v>
      </c>
      <c r="D2138" s="165" t="s">
        <v>2168</v>
      </c>
      <c r="E2138" s="165" t="s">
        <v>10503</v>
      </c>
      <c r="F2138" s="163">
        <v>1</v>
      </c>
      <c r="G2138" s="766"/>
      <c r="H2138" s="766">
        <v>0</v>
      </c>
      <c r="I2138" s="766">
        <v>0</v>
      </c>
      <c r="J2138" s="882">
        <v>15078.791209989944</v>
      </c>
      <c r="K2138" s="766">
        <v>15505.550811308454</v>
      </c>
      <c r="L2138" s="18" t="s">
        <v>5552</v>
      </c>
      <c r="M2138"/>
      <c r="N2138" s="409"/>
      <c r="P2138" s="409"/>
    </row>
    <row r="2139" spans="1:16">
      <c r="A2139" s="764">
        <v>2896</v>
      </c>
      <c r="B2139" s="765" t="s">
        <v>7923</v>
      </c>
      <c r="C2139" s="764">
        <f t="shared" si="33"/>
        <v>2896</v>
      </c>
      <c r="D2139" s="165" t="s">
        <v>2168</v>
      </c>
      <c r="E2139" s="165" t="s">
        <v>10504</v>
      </c>
      <c r="F2139" s="163">
        <v>1</v>
      </c>
      <c r="G2139" s="766"/>
      <c r="H2139" s="766">
        <v>0</v>
      </c>
      <c r="I2139" s="766">
        <v>0</v>
      </c>
      <c r="J2139" s="882">
        <v>16381.088495814869</v>
      </c>
      <c r="K2139" s="766">
        <v>16851.281478631958</v>
      </c>
      <c r="L2139" s="18" t="s">
        <v>5553</v>
      </c>
      <c r="M2139"/>
      <c r="N2139" s="409"/>
      <c r="P2139" s="409"/>
    </row>
    <row r="2140" spans="1:16">
      <c r="A2140" s="764">
        <v>2897</v>
      </c>
      <c r="B2140" s="765" t="s">
        <v>7924</v>
      </c>
      <c r="C2140" s="764">
        <f t="shared" si="33"/>
        <v>2897</v>
      </c>
      <c r="D2140" s="165" t="s">
        <v>2168</v>
      </c>
      <c r="E2140" s="165" t="s">
        <v>10505</v>
      </c>
      <c r="F2140" s="163">
        <v>1</v>
      </c>
      <c r="G2140" s="766"/>
      <c r="H2140" s="766">
        <v>0</v>
      </c>
      <c r="I2140" s="766">
        <v>15242.887849822606</v>
      </c>
      <c r="J2140" s="882">
        <v>15666.92546810442</v>
      </c>
      <c r="K2140" s="766">
        <v>16113.301099350432</v>
      </c>
      <c r="L2140" s="18" t="s">
        <v>5554</v>
      </c>
      <c r="M2140"/>
      <c r="N2140" s="409"/>
      <c r="P2140" s="409"/>
    </row>
    <row r="2141" spans="1:16">
      <c r="A2141" s="764">
        <v>2898</v>
      </c>
      <c r="B2141" s="765" t="s">
        <v>7925</v>
      </c>
      <c r="C2141" s="764">
        <f t="shared" si="33"/>
        <v>2898</v>
      </c>
      <c r="D2141" s="165" t="s">
        <v>2168</v>
      </c>
      <c r="E2141" s="165" t="s">
        <v>10506</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7926</v>
      </c>
      <c r="C2142" s="764">
        <f t="shared" si="33"/>
        <v>2899</v>
      </c>
      <c r="D2142" s="165" t="s">
        <v>2168</v>
      </c>
      <c r="E2142" s="165" t="s">
        <v>10507</v>
      </c>
      <c r="F2142" s="163">
        <v>1</v>
      </c>
      <c r="G2142" s="766"/>
      <c r="H2142" s="766">
        <v>0</v>
      </c>
      <c r="I2142" s="766">
        <v>0</v>
      </c>
      <c r="J2142" s="882">
        <v>15246.829569451224</v>
      </c>
      <c r="K2142" s="766">
        <v>15679.181070703818</v>
      </c>
      <c r="L2142" s="18" t="s">
        <v>5555</v>
      </c>
      <c r="M2142"/>
      <c r="N2142" s="409"/>
      <c r="P2142" s="409"/>
    </row>
    <row r="2143" spans="1:16">
      <c r="A2143" s="764">
        <v>2900</v>
      </c>
      <c r="B2143" s="765" t="s">
        <v>7927</v>
      </c>
      <c r="C2143" s="764">
        <f t="shared" si="33"/>
        <v>2900</v>
      </c>
      <c r="D2143" s="165" t="s">
        <v>2168</v>
      </c>
      <c r="E2143" s="165" t="s">
        <v>10508</v>
      </c>
      <c r="F2143" s="163">
        <v>1</v>
      </c>
      <c r="G2143" s="766"/>
      <c r="H2143" s="766">
        <v>0</v>
      </c>
      <c r="I2143" s="766">
        <v>0</v>
      </c>
      <c r="J2143" s="882">
        <v>16549.126855276147</v>
      </c>
      <c r="K2143" s="766">
        <v>17024.94132479946</v>
      </c>
      <c r="L2143" s="18" t="s">
        <v>5556</v>
      </c>
      <c r="M2143"/>
      <c r="N2143" s="409"/>
      <c r="P2143" s="409"/>
    </row>
    <row r="2144" spans="1:16">
      <c r="A2144" s="764">
        <v>2901</v>
      </c>
      <c r="B2144" s="765" t="s">
        <v>7928</v>
      </c>
      <c r="C2144" s="764">
        <f t="shared" si="33"/>
        <v>2901</v>
      </c>
      <c r="D2144" s="165" t="s">
        <v>2168</v>
      </c>
      <c r="E2144" s="165" t="s">
        <v>10509</v>
      </c>
      <c r="F2144" s="163">
        <v>1</v>
      </c>
      <c r="G2144" s="766"/>
      <c r="H2144" s="766">
        <v>0</v>
      </c>
      <c r="I2144" s="766">
        <v>0</v>
      </c>
      <c r="J2144" s="882">
        <v>15834.963827565703</v>
      </c>
      <c r="K2144" s="766">
        <v>16286.931358745793</v>
      </c>
      <c r="L2144" s="18" t="s">
        <v>5557</v>
      </c>
      <c r="M2144"/>
      <c r="N2144" s="409"/>
      <c r="P2144" s="409"/>
    </row>
    <row r="2145" spans="1:16">
      <c r="A2145" s="764">
        <v>2902</v>
      </c>
      <c r="B2145" s="765" t="s">
        <v>7929</v>
      </c>
      <c r="C2145" s="764">
        <f t="shared" si="33"/>
        <v>2902</v>
      </c>
      <c r="D2145" s="165" t="s">
        <v>2168</v>
      </c>
      <c r="E2145" s="165" t="s">
        <v>10510</v>
      </c>
      <c r="F2145" s="163">
        <v>1</v>
      </c>
      <c r="G2145" s="766"/>
      <c r="H2145" s="766">
        <v>0</v>
      </c>
      <c r="I2145" s="766">
        <v>0</v>
      </c>
      <c r="J2145" s="882">
        <v>0</v>
      </c>
      <c r="K2145" s="766">
        <v>22535.493411084248</v>
      </c>
      <c r="L2145" s="18" t="s">
        <v>5558</v>
      </c>
      <c r="M2145"/>
      <c r="N2145" s="409"/>
      <c r="P2145" s="409"/>
    </row>
    <row r="2146" spans="1:16">
      <c r="A2146" s="764">
        <v>2903</v>
      </c>
      <c r="B2146" s="765" t="s">
        <v>7930</v>
      </c>
      <c r="C2146" s="764">
        <f t="shared" si="33"/>
        <v>2903</v>
      </c>
      <c r="D2146" s="165" t="s">
        <v>2168</v>
      </c>
      <c r="E2146" s="165" t="s">
        <v>10511</v>
      </c>
      <c r="F2146" s="163">
        <v>1</v>
      </c>
      <c r="G2146" s="766"/>
      <c r="H2146" s="766">
        <v>0</v>
      </c>
      <c r="I2146" s="766">
        <v>0</v>
      </c>
      <c r="J2146" s="882">
        <v>0</v>
      </c>
      <c r="K2146" s="766">
        <v>21149.176945528685</v>
      </c>
      <c r="L2146" s="18" t="s">
        <v>5559</v>
      </c>
      <c r="M2146"/>
      <c r="N2146" s="409"/>
      <c r="P2146" s="409"/>
    </row>
    <row r="2147" spans="1:16">
      <c r="A2147" s="764">
        <v>2904</v>
      </c>
      <c r="B2147" s="765" t="s">
        <v>7931</v>
      </c>
      <c r="C2147" s="764">
        <f t="shared" si="33"/>
        <v>2904</v>
      </c>
      <c r="D2147" s="165" t="s">
        <v>2168</v>
      </c>
      <c r="E2147" s="165" t="s">
        <v>10512</v>
      </c>
      <c r="F2147" s="163">
        <v>1</v>
      </c>
      <c r="G2147" s="766"/>
      <c r="H2147" s="766">
        <v>0</v>
      </c>
      <c r="I2147" s="766">
        <v>0</v>
      </c>
      <c r="J2147" s="882">
        <v>0</v>
      </c>
      <c r="K2147" s="766">
        <v>22535.493411084248</v>
      </c>
      <c r="L2147" s="18" t="s">
        <v>5560</v>
      </c>
      <c r="M2147"/>
      <c r="N2147" s="409"/>
      <c r="P2147" s="409"/>
    </row>
    <row r="2148" spans="1:16">
      <c r="A2148" s="764">
        <v>2905</v>
      </c>
      <c r="B2148" s="765" t="s">
        <v>7932</v>
      </c>
      <c r="C2148" s="764">
        <f t="shared" si="33"/>
        <v>2905</v>
      </c>
      <c r="D2148" s="165" t="s">
        <v>2168</v>
      </c>
      <c r="E2148" s="165" t="s">
        <v>10513</v>
      </c>
      <c r="F2148" s="163">
        <v>1</v>
      </c>
      <c r="G2148" s="766"/>
      <c r="H2148" s="766">
        <v>0</v>
      </c>
      <c r="I2148" s="766">
        <v>0</v>
      </c>
      <c r="J2148" s="882">
        <v>0</v>
      </c>
      <c r="K2148" s="766">
        <v>21359.224894855288</v>
      </c>
      <c r="L2148" s="18" t="s">
        <v>5561</v>
      </c>
      <c r="M2148"/>
      <c r="N2148" s="409"/>
      <c r="P2148" s="409"/>
    </row>
    <row r="2149" spans="1:16">
      <c r="A2149" s="764">
        <v>2906</v>
      </c>
      <c r="B2149" s="765" t="s">
        <v>7933</v>
      </c>
      <c r="C2149" s="764">
        <f t="shared" si="33"/>
        <v>2906</v>
      </c>
      <c r="D2149" s="165" t="s">
        <v>2168</v>
      </c>
      <c r="E2149" s="165" t="s">
        <v>10514</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7934</v>
      </c>
      <c r="C2150" s="764">
        <f t="shared" si="33"/>
        <v>2907</v>
      </c>
      <c r="D2150" s="165" t="s">
        <v>2168</v>
      </c>
      <c r="E2150" s="165" t="s">
        <v>10515</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7935</v>
      </c>
      <c r="C2151" s="764">
        <f t="shared" si="33"/>
        <v>2908</v>
      </c>
      <c r="D2151" s="165" t="s">
        <v>2168</v>
      </c>
      <c r="E2151" s="165" t="s">
        <v>10516</v>
      </c>
      <c r="F2151" s="163">
        <v>1</v>
      </c>
      <c r="G2151" s="766"/>
      <c r="H2151" s="766">
        <v>22415.583071125024</v>
      </c>
      <c r="I2151" s="766">
        <v>23159.838324256405</v>
      </c>
      <c r="J2151" s="882">
        <v>0</v>
      </c>
      <c r="K2151" s="766">
        <v>0</v>
      </c>
      <c r="L2151" s="18" t="s">
        <v>1374</v>
      </c>
      <c r="M2151"/>
      <c r="N2151" s="409"/>
      <c r="P2151" s="409"/>
    </row>
    <row r="2152" spans="1:16">
      <c r="A2152" s="764">
        <v>2909</v>
      </c>
      <c r="B2152" s="765" t="s">
        <v>7936</v>
      </c>
      <c r="C2152" s="764">
        <f t="shared" si="33"/>
        <v>2909</v>
      </c>
      <c r="D2152" s="165" t="s">
        <v>2168</v>
      </c>
      <c r="E2152" s="165" t="s">
        <v>10517</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7937</v>
      </c>
      <c r="C2153" s="764">
        <f t="shared" si="33"/>
        <v>2910</v>
      </c>
      <c r="D2153" s="165" t="s">
        <v>2168</v>
      </c>
      <c r="E2153" s="165" t="s">
        <v>10518</v>
      </c>
      <c r="F2153" s="163">
        <v>1</v>
      </c>
      <c r="G2153" s="766"/>
      <c r="H2153" s="766">
        <v>0</v>
      </c>
      <c r="I2153" s="766">
        <v>0</v>
      </c>
      <c r="J2153" s="882">
        <v>0</v>
      </c>
      <c r="K2153" s="766">
        <v>21296.210510057306</v>
      </c>
      <c r="L2153" s="18" t="s">
        <v>5562</v>
      </c>
      <c r="M2153"/>
      <c r="N2153" s="409"/>
      <c r="P2153" s="409"/>
    </row>
    <row r="2154" spans="1:16">
      <c r="A2154" s="764">
        <v>2911</v>
      </c>
      <c r="B2154" s="765" t="s">
        <v>7938</v>
      </c>
      <c r="C2154" s="764">
        <f t="shared" si="33"/>
        <v>2911</v>
      </c>
      <c r="D2154" s="165" t="s">
        <v>2168</v>
      </c>
      <c r="E2154" s="165" t="s">
        <v>10519</v>
      </c>
      <c r="F2154" s="163">
        <v>1</v>
      </c>
      <c r="G2154" s="766"/>
      <c r="H2154" s="766">
        <v>0</v>
      </c>
      <c r="I2154" s="766">
        <v>0</v>
      </c>
      <c r="J2154" s="882">
        <v>0</v>
      </c>
      <c r="K2154" s="766">
        <v>19825.874864771104</v>
      </c>
      <c r="L2154" s="18" t="s">
        <v>5563</v>
      </c>
      <c r="M2154"/>
      <c r="N2154" s="409"/>
      <c r="P2154" s="409"/>
    </row>
    <row r="2155" spans="1:16">
      <c r="A2155" s="764">
        <v>2912</v>
      </c>
      <c r="B2155" s="765" t="s">
        <v>7939</v>
      </c>
      <c r="C2155" s="764">
        <f t="shared" si="33"/>
        <v>2912</v>
      </c>
      <c r="D2155" s="165" t="s">
        <v>2168</v>
      </c>
      <c r="E2155" s="165" t="s">
        <v>10520</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7940</v>
      </c>
      <c r="C2156" s="764">
        <f t="shared" si="33"/>
        <v>2913</v>
      </c>
      <c r="D2156" s="165" t="s">
        <v>2168</v>
      </c>
      <c r="E2156" s="165" t="s">
        <v>10521</v>
      </c>
      <c r="F2156" s="163">
        <v>1</v>
      </c>
      <c r="G2156" s="766"/>
      <c r="H2156" s="766">
        <v>0</v>
      </c>
      <c r="I2156" s="766">
        <v>0</v>
      </c>
      <c r="J2156" s="882">
        <v>0</v>
      </c>
      <c r="K2156" s="766">
        <v>23648.747542515222</v>
      </c>
      <c r="L2156" s="18" t="s">
        <v>5564</v>
      </c>
      <c r="M2156"/>
      <c r="N2156" s="409"/>
      <c r="P2156" s="409"/>
    </row>
    <row r="2157" spans="1:16">
      <c r="A2157" s="764">
        <v>2914</v>
      </c>
      <c r="B2157" s="765" t="s">
        <v>7941</v>
      </c>
      <c r="C2157" s="764">
        <f t="shared" si="33"/>
        <v>2914</v>
      </c>
      <c r="D2157" s="165" t="s">
        <v>2168</v>
      </c>
      <c r="E2157" s="165" t="s">
        <v>10522</v>
      </c>
      <c r="F2157" s="163">
        <v>1</v>
      </c>
      <c r="G2157" s="766"/>
      <c r="H2157" s="766">
        <v>0</v>
      </c>
      <c r="I2157" s="766">
        <v>0</v>
      </c>
      <c r="J2157" s="882">
        <v>0</v>
      </c>
      <c r="K2157" s="766">
        <v>22934.584514804785</v>
      </c>
      <c r="L2157" s="18" t="s">
        <v>5565</v>
      </c>
      <c r="M2157"/>
      <c r="N2157" s="409"/>
      <c r="P2157" s="409"/>
    </row>
    <row r="2158" spans="1:16">
      <c r="A2158" s="764">
        <v>2915</v>
      </c>
      <c r="B2158" s="765" t="s">
        <v>7942</v>
      </c>
      <c r="C2158" s="764">
        <f t="shared" si="33"/>
        <v>2915</v>
      </c>
      <c r="D2158" s="165" t="s">
        <v>2168</v>
      </c>
      <c r="E2158" s="165" t="s">
        <v>10523</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7943</v>
      </c>
      <c r="C2159" s="764">
        <f t="shared" si="33"/>
        <v>2916</v>
      </c>
      <c r="D2159" s="165" t="s">
        <v>2168</v>
      </c>
      <c r="E2159" s="165" t="s">
        <v>10524</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7944</v>
      </c>
      <c r="C2160" s="764">
        <f t="shared" si="33"/>
        <v>2917</v>
      </c>
      <c r="D2160" s="165" t="s">
        <v>2168</v>
      </c>
      <c r="E2160" s="165" t="s">
        <v>10525</v>
      </c>
      <c r="F2160" s="163">
        <v>1</v>
      </c>
      <c r="G2160" s="766"/>
      <c r="H2160" s="766">
        <v>0</v>
      </c>
      <c r="I2160" s="766">
        <v>0</v>
      </c>
      <c r="J2160" s="882">
        <v>0</v>
      </c>
      <c r="K2160" s="766">
        <v>21479.761829600011</v>
      </c>
      <c r="L2160" s="18" t="s">
        <v>5566</v>
      </c>
      <c r="M2160"/>
      <c r="N2160" s="409"/>
      <c r="P2160" s="409"/>
    </row>
    <row r="2161" spans="1:16">
      <c r="A2161" s="764">
        <v>2918</v>
      </c>
      <c r="B2161" s="765" t="s">
        <v>7945</v>
      </c>
      <c r="C2161" s="764">
        <f t="shared" si="33"/>
        <v>2918</v>
      </c>
      <c r="D2161" s="165" t="s">
        <v>2168</v>
      </c>
      <c r="E2161" s="165" t="s">
        <v>10526</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7946</v>
      </c>
      <c r="C2162" s="764">
        <f t="shared" si="33"/>
        <v>2919</v>
      </c>
      <c r="D2162" s="165" t="s">
        <v>2168</v>
      </c>
      <c r="E2162" s="165" t="s">
        <v>10527</v>
      </c>
      <c r="F2162" s="163">
        <v>1</v>
      </c>
      <c r="G2162" s="766"/>
      <c r="H2162" s="766">
        <v>0</v>
      </c>
      <c r="I2162" s="766">
        <v>0</v>
      </c>
      <c r="J2162" s="882">
        <v>0</v>
      </c>
      <c r="K2162" s="766">
        <v>25429.615421600007</v>
      </c>
      <c r="L2162" s="18" t="s">
        <v>5567</v>
      </c>
      <c r="M2162"/>
      <c r="N2162" s="409"/>
      <c r="P2162" s="409"/>
    </row>
    <row r="2163" spans="1:16">
      <c r="A2163" s="764">
        <v>2920</v>
      </c>
      <c r="B2163" s="765" t="s">
        <v>7947</v>
      </c>
      <c r="C2163" s="764">
        <f t="shared" si="33"/>
        <v>2920</v>
      </c>
      <c r="D2163" s="165" t="s">
        <v>2168</v>
      </c>
      <c r="E2163" s="165" t="s">
        <v>10528</v>
      </c>
      <c r="F2163" s="163">
        <v>1</v>
      </c>
      <c r="G2163" s="766"/>
      <c r="H2163" s="766">
        <v>0</v>
      </c>
      <c r="I2163" s="766">
        <v>0</v>
      </c>
      <c r="J2163" s="882">
        <v>0</v>
      </c>
      <c r="K2163" s="766">
        <v>24665.127629600007</v>
      </c>
      <c r="L2163" s="18" t="s">
        <v>5568</v>
      </c>
      <c r="M2163"/>
      <c r="N2163" s="409"/>
      <c r="P2163" s="409"/>
    </row>
    <row r="2164" spans="1:16">
      <c r="A2164" s="764">
        <v>2921</v>
      </c>
      <c r="B2164" s="765" t="s">
        <v>7949</v>
      </c>
      <c r="C2164" s="764">
        <f t="shared" si="33"/>
        <v>2921</v>
      </c>
      <c r="D2164" s="165" t="s">
        <v>2168</v>
      </c>
      <c r="E2164" s="165" t="s">
        <v>10530</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7948</v>
      </c>
      <c r="C2165" s="764">
        <f t="shared" si="33"/>
        <v>2922</v>
      </c>
      <c r="D2165" s="165" t="s">
        <v>2168</v>
      </c>
      <c r="E2165" s="165" t="s">
        <v>10529</v>
      </c>
      <c r="F2165" s="163">
        <v>1</v>
      </c>
      <c r="G2165" s="766"/>
      <c r="H2165" s="766">
        <v>0</v>
      </c>
      <c r="I2165" s="766">
        <v>0</v>
      </c>
      <c r="J2165" s="882">
        <v>0</v>
      </c>
      <c r="K2165" s="766">
        <v>12354.361258800001</v>
      </c>
      <c r="L2165" s="18" t="s">
        <v>5569</v>
      </c>
      <c r="M2165"/>
      <c r="N2165" s="409"/>
      <c r="P2165" s="409"/>
    </row>
    <row r="2166" spans="1:16">
      <c r="A2166" s="764">
        <v>2923</v>
      </c>
      <c r="B2166" s="765" t="s">
        <v>7950</v>
      </c>
      <c r="C2166" s="764">
        <f t="shared" si="33"/>
        <v>2923</v>
      </c>
      <c r="D2166" s="165" t="s">
        <v>2168</v>
      </c>
      <c r="E2166" s="165" t="s">
        <v>10531</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7951</v>
      </c>
      <c r="C2167" s="764">
        <f t="shared" si="33"/>
        <v>2924</v>
      </c>
      <c r="D2167" s="165" t="s">
        <v>2169</v>
      </c>
      <c r="E2167" s="165" t="s">
        <v>10532</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7952</v>
      </c>
      <c r="C2168" s="764">
        <f t="shared" si="33"/>
        <v>2925</v>
      </c>
      <c r="D2168" s="165" t="s">
        <v>2169</v>
      </c>
      <c r="E2168" s="165" t="s">
        <v>10533</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7953</v>
      </c>
      <c r="C2169" s="764">
        <f t="shared" si="33"/>
        <v>2926</v>
      </c>
      <c r="D2169" s="165" t="s">
        <v>2169</v>
      </c>
      <c r="E2169" s="165" t="s">
        <v>10534</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7954</v>
      </c>
      <c r="C2170" s="764">
        <f t="shared" si="33"/>
        <v>2927</v>
      </c>
      <c r="D2170" s="165" t="s">
        <v>2169</v>
      </c>
      <c r="E2170" s="165" t="s">
        <v>10535</v>
      </c>
      <c r="F2170" s="163">
        <v>1</v>
      </c>
      <c r="G2170" s="766"/>
      <c r="H2170" s="766">
        <v>15040.3815688</v>
      </c>
      <c r="I2170" s="766">
        <v>0</v>
      </c>
      <c r="J2170" s="882">
        <v>0</v>
      </c>
      <c r="K2170" s="766">
        <v>0</v>
      </c>
      <c r="L2170" s="18" t="s">
        <v>3121</v>
      </c>
      <c r="M2170"/>
      <c r="N2170" s="409"/>
      <c r="P2170" s="409"/>
    </row>
    <row r="2171" spans="1:16">
      <c r="A2171" s="764">
        <v>2928</v>
      </c>
      <c r="B2171" s="765" t="s">
        <v>7955</v>
      </c>
      <c r="C2171" s="764">
        <f t="shared" si="33"/>
        <v>2928</v>
      </c>
      <c r="D2171" s="165" t="s">
        <v>2169</v>
      </c>
      <c r="E2171" s="165" t="s">
        <v>10536</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7956</v>
      </c>
      <c r="C2172" s="764">
        <f t="shared" si="33"/>
        <v>2929</v>
      </c>
      <c r="D2172" s="165" t="s">
        <v>2169</v>
      </c>
      <c r="E2172" s="165" t="s">
        <v>10537</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7957</v>
      </c>
      <c r="C2173" s="764">
        <f t="shared" si="33"/>
        <v>2930</v>
      </c>
      <c r="D2173" s="165" t="s">
        <v>2169</v>
      </c>
      <c r="E2173" s="165" t="s">
        <v>10538</v>
      </c>
      <c r="F2173" s="163">
        <v>1</v>
      </c>
      <c r="G2173" s="766"/>
      <c r="H2173" s="766">
        <v>0</v>
      </c>
      <c r="I2173" s="766">
        <v>0</v>
      </c>
      <c r="J2173" s="882">
        <v>14100.929121650373</v>
      </c>
      <c r="K2173" s="766">
        <v>14522.486117260156</v>
      </c>
      <c r="L2173" s="18" t="s">
        <v>4695</v>
      </c>
      <c r="M2173"/>
      <c r="N2173" s="409"/>
      <c r="P2173" s="409"/>
    </row>
    <row r="2174" spans="1:16">
      <c r="A2174" s="764">
        <v>2931</v>
      </c>
      <c r="B2174" s="765" t="s">
        <v>7958</v>
      </c>
      <c r="C2174" s="764">
        <f t="shared" si="33"/>
        <v>2931</v>
      </c>
      <c r="D2174" s="165" t="s">
        <v>2169</v>
      </c>
      <c r="E2174" s="165" t="s">
        <v>10539</v>
      </c>
      <c r="F2174" s="163">
        <v>1</v>
      </c>
      <c r="G2174" s="766"/>
      <c r="H2174" s="766">
        <v>0</v>
      </c>
      <c r="I2174" s="766">
        <v>0</v>
      </c>
      <c r="J2174" s="882">
        <v>13225.489475436934</v>
      </c>
      <c r="K2174" s="766">
        <v>13615.788275361298</v>
      </c>
      <c r="L2174" s="18" t="s">
        <v>4696</v>
      </c>
      <c r="M2174"/>
      <c r="N2174" s="409"/>
      <c r="P2174" s="409"/>
    </row>
    <row r="2175" spans="1:16">
      <c r="A2175" s="764">
        <v>2932</v>
      </c>
      <c r="B2175" s="765" t="s">
        <v>7960</v>
      </c>
      <c r="C2175" s="764">
        <f t="shared" si="33"/>
        <v>2932</v>
      </c>
      <c r="D2175" s="165" t="s">
        <v>2169</v>
      </c>
      <c r="E2175" s="165" t="s">
        <v>10541</v>
      </c>
      <c r="F2175" s="163">
        <v>1</v>
      </c>
      <c r="G2175" s="766"/>
      <c r="H2175" s="766">
        <v>0</v>
      </c>
      <c r="I2175" s="766">
        <v>0</v>
      </c>
      <c r="J2175" s="882">
        <v>17164.967883397421</v>
      </c>
      <c r="K2175" s="766">
        <v>17695.862618345647</v>
      </c>
      <c r="L2175" s="18" t="s">
        <v>4698</v>
      </c>
      <c r="M2175"/>
      <c r="N2175" s="409"/>
      <c r="P2175" s="409"/>
    </row>
    <row r="2176" spans="1:16">
      <c r="A2176" s="764">
        <v>2933</v>
      </c>
      <c r="B2176" s="765" t="s">
        <v>7959</v>
      </c>
      <c r="C2176" s="764">
        <f t="shared" si="33"/>
        <v>2933</v>
      </c>
      <c r="D2176" s="165" t="s">
        <v>2169</v>
      </c>
      <c r="E2176" s="165" t="s">
        <v>10540</v>
      </c>
      <c r="F2176" s="163">
        <v>1</v>
      </c>
      <c r="G2176" s="766"/>
      <c r="H2176" s="766">
        <v>0</v>
      </c>
      <c r="I2176" s="766">
        <v>0</v>
      </c>
      <c r="J2176" s="882">
        <v>16289.52823718398</v>
      </c>
      <c r="K2176" s="766">
        <v>16789.164776446785</v>
      </c>
      <c r="L2176" s="18" t="s">
        <v>4697</v>
      </c>
      <c r="M2176"/>
      <c r="N2176" s="409"/>
      <c r="P2176" s="409"/>
    </row>
    <row r="2177" spans="1:16">
      <c r="A2177" s="764">
        <v>2934</v>
      </c>
      <c r="B2177" s="765" t="s">
        <v>7961</v>
      </c>
      <c r="C2177" s="764">
        <f t="shared" si="33"/>
        <v>2934</v>
      </c>
      <c r="D2177" s="165" t="s">
        <v>2169</v>
      </c>
      <c r="E2177" s="165" t="s">
        <v>10542</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7962</v>
      </c>
      <c r="C2178" s="764">
        <f t="shared" si="33"/>
        <v>2935</v>
      </c>
      <c r="D2178" s="165" t="s">
        <v>2169</v>
      </c>
      <c r="E2178" s="165" t="s">
        <v>10543</v>
      </c>
      <c r="F2178" s="163">
        <v>1</v>
      </c>
      <c r="G2178" s="766"/>
      <c r="H2178" s="766">
        <v>0</v>
      </c>
      <c r="I2178" s="766">
        <v>9045.2307793154669</v>
      </c>
      <c r="J2178" s="882">
        <v>9224.6570065627329</v>
      </c>
      <c r="K2178" s="766">
        <v>9413.5317089679666</v>
      </c>
      <c r="L2178" s="18" t="s">
        <v>5570</v>
      </c>
      <c r="M2178"/>
      <c r="N2178" s="409"/>
      <c r="P2178" s="409"/>
    </row>
    <row r="2179" spans="1:16">
      <c r="A2179" s="764">
        <v>2936</v>
      </c>
      <c r="B2179" s="765" t="s">
        <v>7963</v>
      </c>
      <c r="C2179" s="764">
        <f t="shared" si="33"/>
        <v>2936</v>
      </c>
      <c r="D2179" s="165" t="s">
        <v>2169</v>
      </c>
      <c r="E2179" s="165" t="s">
        <v>10544</v>
      </c>
      <c r="F2179" s="163">
        <v>1</v>
      </c>
      <c r="G2179" s="766"/>
      <c r="H2179" s="766">
        <v>10274.358681943606</v>
      </c>
      <c r="I2179" s="766">
        <v>0</v>
      </c>
      <c r="J2179" s="882">
        <v>0</v>
      </c>
      <c r="K2179" s="766">
        <v>0</v>
      </c>
      <c r="L2179" s="18" t="s">
        <v>3122</v>
      </c>
      <c r="M2179"/>
      <c r="N2179" s="409"/>
      <c r="P2179" s="409"/>
    </row>
    <row r="2180" spans="1:16">
      <c r="A2180" s="764">
        <v>2937</v>
      </c>
      <c r="B2180" s="765" t="s">
        <v>7964</v>
      </c>
      <c r="C2180" s="764">
        <f t="shared" si="33"/>
        <v>2937</v>
      </c>
      <c r="D2180" s="165" t="s">
        <v>2169</v>
      </c>
      <c r="E2180" s="165" t="s">
        <v>10545</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7965</v>
      </c>
      <c r="C2181" s="764">
        <f t="shared" si="33"/>
        <v>2938</v>
      </c>
      <c r="D2181" s="165" t="s">
        <v>2169</v>
      </c>
      <c r="E2181" s="165" t="s">
        <v>10546</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7966</v>
      </c>
      <c r="C2182" s="764">
        <f t="shared" si="33"/>
        <v>2939</v>
      </c>
      <c r="D2182" s="165" t="s">
        <v>2169</v>
      </c>
      <c r="E2182" s="165" t="s">
        <v>10547</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7967</v>
      </c>
      <c r="C2183" s="764">
        <f t="shared" si="33"/>
        <v>2940</v>
      </c>
      <c r="D2183" s="165" t="s">
        <v>2169</v>
      </c>
      <c r="E2183" s="165" t="s">
        <v>10548</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7968</v>
      </c>
      <c r="C2184" s="764">
        <f t="shared" si="33"/>
        <v>2941</v>
      </c>
      <c r="D2184" s="165" t="s">
        <v>2169</v>
      </c>
      <c r="E2184" s="165" t="s">
        <v>10549</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7969</v>
      </c>
      <c r="C2185" s="764">
        <f t="shared" ref="C2185:C2248" si="34">A2185</f>
        <v>2942</v>
      </c>
      <c r="D2185" s="165" t="s">
        <v>2169</v>
      </c>
      <c r="E2185" s="165" t="s">
        <v>10550</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7970</v>
      </c>
      <c r="C2186" s="764">
        <f t="shared" si="34"/>
        <v>2943</v>
      </c>
      <c r="D2186" s="165" t="s">
        <v>2169</v>
      </c>
      <c r="E2186" s="165" t="s">
        <v>10551</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7971</v>
      </c>
      <c r="C2187" s="764">
        <f t="shared" si="34"/>
        <v>2944</v>
      </c>
      <c r="D2187" s="165" t="s">
        <v>2169</v>
      </c>
      <c r="E2187" s="165" t="s">
        <v>10552</v>
      </c>
      <c r="F2187" s="163">
        <v>1</v>
      </c>
      <c r="G2187" s="766"/>
      <c r="H2187" s="766">
        <v>0</v>
      </c>
      <c r="I2187" s="766">
        <v>0</v>
      </c>
      <c r="J2187" s="882">
        <v>15073.719470336669</v>
      </c>
      <c r="K2187" s="766">
        <v>15477.460229584589</v>
      </c>
      <c r="L2187" s="18" t="s">
        <v>4699</v>
      </c>
      <c r="M2187"/>
      <c r="N2187" s="409"/>
      <c r="P2187" s="409"/>
    </row>
    <row r="2188" spans="1:16">
      <c r="A2188" s="764">
        <v>2945</v>
      </c>
      <c r="B2188" s="765" t="s">
        <v>7972</v>
      </c>
      <c r="C2188" s="764">
        <f t="shared" si="34"/>
        <v>2945</v>
      </c>
      <c r="D2188" s="165" t="s">
        <v>2169</v>
      </c>
      <c r="E2188" s="165" t="s">
        <v>10553</v>
      </c>
      <c r="F2188" s="163">
        <v>1</v>
      </c>
      <c r="G2188" s="766"/>
      <c r="H2188" s="766">
        <v>0</v>
      </c>
      <c r="I2188" s="766">
        <v>0</v>
      </c>
      <c r="J2188" s="882">
        <v>14020.571747892243</v>
      </c>
      <c r="K2188" s="766">
        <v>14391.070810646303</v>
      </c>
      <c r="L2188" s="18" t="s">
        <v>4700</v>
      </c>
      <c r="M2188"/>
      <c r="N2188" s="409"/>
      <c r="P2188" s="409"/>
    </row>
    <row r="2189" spans="1:16">
      <c r="A2189" s="764">
        <v>2946</v>
      </c>
      <c r="B2189" s="765" t="s">
        <v>7973</v>
      </c>
      <c r="C2189" s="764">
        <f t="shared" si="34"/>
        <v>2946</v>
      </c>
      <c r="D2189" s="165" t="s">
        <v>2169</v>
      </c>
      <c r="E2189" s="165" t="s">
        <v>10554</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7974</v>
      </c>
      <c r="C2190" s="764">
        <f t="shared" si="34"/>
        <v>2947</v>
      </c>
      <c r="D2190" s="165" t="s">
        <v>2169</v>
      </c>
      <c r="E2190" s="165" t="s">
        <v>10555</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7975</v>
      </c>
      <c r="C2191" s="764">
        <f t="shared" si="34"/>
        <v>2948</v>
      </c>
      <c r="D2191" s="165" t="s">
        <v>2170</v>
      </c>
      <c r="E2191" s="165" t="s">
        <v>10556</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7976</v>
      </c>
      <c r="C2192" s="764">
        <f t="shared" si="34"/>
        <v>2949</v>
      </c>
      <c r="D2192" s="165" t="s">
        <v>2170</v>
      </c>
      <c r="E2192" s="165" t="s">
        <v>10557</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7977</v>
      </c>
      <c r="C2193" s="764">
        <f t="shared" si="34"/>
        <v>2950</v>
      </c>
      <c r="D2193" s="165" t="s">
        <v>2170</v>
      </c>
      <c r="E2193" s="165" t="s">
        <v>10558</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7978</v>
      </c>
      <c r="C2194" s="764">
        <f t="shared" si="34"/>
        <v>2951</v>
      </c>
      <c r="D2194" s="165" t="s">
        <v>2170</v>
      </c>
      <c r="E2194" s="165" t="s">
        <v>10559</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7979</v>
      </c>
      <c r="C2195" s="764">
        <f t="shared" si="34"/>
        <v>2952</v>
      </c>
      <c r="D2195" s="165" t="s">
        <v>2170</v>
      </c>
      <c r="E2195" s="165" t="s">
        <v>10560</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7980</v>
      </c>
      <c r="C2196" s="764">
        <f t="shared" si="34"/>
        <v>2953</v>
      </c>
      <c r="D2196" s="165" t="s">
        <v>2170</v>
      </c>
      <c r="E2196" s="165" t="s">
        <v>10561</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7981</v>
      </c>
      <c r="C2197" s="764">
        <f t="shared" si="34"/>
        <v>2954</v>
      </c>
      <c r="D2197" s="165" t="s">
        <v>2170</v>
      </c>
      <c r="E2197" s="165" t="s">
        <v>10562</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7982</v>
      </c>
      <c r="C2198" s="764">
        <f t="shared" si="34"/>
        <v>2955</v>
      </c>
      <c r="D2198" s="165" t="s">
        <v>2170</v>
      </c>
      <c r="E2198" s="165" t="s">
        <v>10563</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7983</v>
      </c>
      <c r="C2199" s="764">
        <f t="shared" si="34"/>
        <v>2956</v>
      </c>
      <c r="D2199" s="165" t="s">
        <v>2170</v>
      </c>
      <c r="E2199" s="165" t="s">
        <v>10564</v>
      </c>
      <c r="F2199" s="163">
        <v>1</v>
      </c>
      <c r="G2199" s="766"/>
      <c r="H2199" s="766">
        <v>0</v>
      </c>
      <c r="I2199" s="766">
        <v>0</v>
      </c>
      <c r="J2199" s="882">
        <v>0</v>
      </c>
      <c r="K2199" s="766">
        <v>21736.574766071102</v>
      </c>
      <c r="L2199" s="18" t="s">
        <v>5571</v>
      </c>
      <c r="M2199"/>
      <c r="N2199" s="409"/>
      <c r="P2199" s="409"/>
    </row>
    <row r="2200" spans="1:16">
      <c r="A2200" s="764">
        <v>2957</v>
      </c>
      <c r="B2200" s="765" t="s">
        <v>7984</v>
      </c>
      <c r="C2200" s="764">
        <f t="shared" si="34"/>
        <v>2957</v>
      </c>
      <c r="D2200" s="165" t="s">
        <v>2170</v>
      </c>
      <c r="E2200" s="165" t="s">
        <v>10565</v>
      </c>
      <c r="F2200" s="163">
        <v>1</v>
      </c>
      <c r="G2200" s="766"/>
      <c r="H2200" s="766">
        <v>0</v>
      </c>
      <c r="I2200" s="766">
        <v>0</v>
      </c>
      <c r="J2200" s="882">
        <v>12724.569394713806</v>
      </c>
      <c r="K2200" s="766">
        <v>13083.443275200965</v>
      </c>
      <c r="L2200" s="18" t="s">
        <v>4702</v>
      </c>
      <c r="M2200"/>
      <c r="N2200" s="409"/>
      <c r="P2200" s="409"/>
    </row>
    <row r="2201" spans="1:16">
      <c r="A2201" s="764">
        <v>2958</v>
      </c>
      <c r="B2201" s="765" t="s">
        <v>7985</v>
      </c>
      <c r="C2201" s="764">
        <f t="shared" si="34"/>
        <v>2958</v>
      </c>
      <c r="D2201" s="165" t="s">
        <v>2170</v>
      </c>
      <c r="E2201" s="165" t="s">
        <v>10566</v>
      </c>
      <c r="F2201" s="163">
        <v>1</v>
      </c>
      <c r="G2201" s="766"/>
      <c r="H2201" s="766">
        <v>0</v>
      </c>
      <c r="I2201" s="766">
        <v>0</v>
      </c>
      <c r="J2201" s="882">
        <v>11968.368166106824</v>
      </c>
      <c r="K2201" s="766">
        <v>12301.269864792412</v>
      </c>
      <c r="L2201" s="18" t="s">
        <v>4703</v>
      </c>
      <c r="M2201"/>
      <c r="N2201" s="409"/>
      <c r="P2201" s="409"/>
    </row>
    <row r="2202" spans="1:16">
      <c r="A2202" s="764">
        <v>2959</v>
      </c>
      <c r="B2202" s="765" t="s">
        <v>7986</v>
      </c>
      <c r="C2202" s="764">
        <f t="shared" si="34"/>
        <v>2959</v>
      </c>
      <c r="D2202" s="165" t="s">
        <v>2170</v>
      </c>
      <c r="E2202" s="165" t="s">
        <v>10567</v>
      </c>
      <c r="F2202" s="163">
        <v>1</v>
      </c>
      <c r="G2202" s="766"/>
      <c r="H2202" s="766">
        <v>0</v>
      </c>
      <c r="I2202" s="766">
        <v>0</v>
      </c>
      <c r="J2202" s="882">
        <v>13184.617716307406</v>
      </c>
      <c r="K2202" s="766">
        <v>13530.807508007749</v>
      </c>
      <c r="L2202" s="18" t="s">
        <v>4704</v>
      </c>
      <c r="M2202"/>
      <c r="N2202" s="409"/>
      <c r="P2202" s="409"/>
    </row>
    <row r="2203" spans="1:16">
      <c r="A2203" s="764">
        <v>2960</v>
      </c>
      <c r="B2203" s="765" t="s">
        <v>7987</v>
      </c>
      <c r="C2203" s="764">
        <f t="shared" si="34"/>
        <v>2960</v>
      </c>
      <c r="D2203" s="165" t="s">
        <v>2170</v>
      </c>
      <c r="E2203" s="165" t="s">
        <v>10568</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7988</v>
      </c>
      <c r="C2204" s="764">
        <f t="shared" si="34"/>
        <v>2961</v>
      </c>
      <c r="D2204" s="165" t="s">
        <v>2170</v>
      </c>
      <c r="E2204" s="165" t="s">
        <v>10569</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7990</v>
      </c>
      <c r="C2205" s="764">
        <f t="shared" si="34"/>
        <v>2962</v>
      </c>
      <c r="D2205" s="165" t="s">
        <v>2170</v>
      </c>
      <c r="E2205" s="165" t="s">
        <v>10571</v>
      </c>
      <c r="F2205" s="163">
        <v>1</v>
      </c>
      <c r="G2205" s="766"/>
      <c r="H2205" s="766">
        <v>0</v>
      </c>
      <c r="I2205" s="766">
        <v>0</v>
      </c>
      <c r="J2205" s="882">
        <v>16028.270694786052</v>
      </c>
      <c r="K2205" s="766">
        <v>16464.806803108288</v>
      </c>
      <c r="L2205" s="18" t="s">
        <v>4706</v>
      </c>
      <c r="M2205"/>
      <c r="N2205" s="409"/>
      <c r="P2205" s="409"/>
    </row>
    <row r="2206" spans="1:16">
      <c r="A2206" s="764">
        <v>2963</v>
      </c>
      <c r="B2206" s="765" t="s">
        <v>7991</v>
      </c>
      <c r="C2206" s="764">
        <f t="shared" si="34"/>
        <v>2963</v>
      </c>
      <c r="D2206" s="165" t="s">
        <v>2170</v>
      </c>
      <c r="E2206" s="165" t="s">
        <v>10572</v>
      </c>
      <c r="F2206" s="163">
        <v>1</v>
      </c>
      <c r="G2206" s="766"/>
      <c r="H2206" s="766">
        <v>0</v>
      </c>
      <c r="I2206" s="766">
        <v>0</v>
      </c>
      <c r="J2206" s="882">
        <v>15554.249528178503</v>
      </c>
      <c r="K2206" s="766">
        <v>15975.717320498357</v>
      </c>
      <c r="L2206" s="18" t="s">
        <v>4707</v>
      </c>
      <c r="M2206"/>
      <c r="N2206" s="409"/>
      <c r="P2206" s="409"/>
    </row>
    <row r="2207" spans="1:16">
      <c r="A2207" s="764">
        <v>2964</v>
      </c>
      <c r="B2207" s="765" t="s">
        <v>7989</v>
      </c>
      <c r="C2207" s="764">
        <f t="shared" si="34"/>
        <v>2964</v>
      </c>
      <c r="D2207" s="165" t="s">
        <v>2170</v>
      </c>
      <c r="E2207" s="165" t="s">
        <v>10570</v>
      </c>
      <c r="F2207" s="163">
        <v>1</v>
      </c>
      <c r="G2207" s="766"/>
      <c r="H2207" s="766">
        <v>0</v>
      </c>
      <c r="I2207" s="766">
        <v>0</v>
      </c>
      <c r="J2207" s="882">
        <v>17465.028850773513</v>
      </c>
      <c r="K2207" s="766">
        <v>17947.183173153597</v>
      </c>
      <c r="L2207" s="18" t="s">
        <v>4705</v>
      </c>
      <c r="M2207"/>
      <c r="N2207" s="409"/>
      <c r="P2207" s="409"/>
    </row>
    <row r="2208" spans="1:16">
      <c r="A2208" s="764">
        <v>2965</v>
      </c>
      <c r="B2208" s="765" t="s">
        <v>7992</v>
      </c>
      <c r="C2208" s="764">
        <f t="shared" si="34"/>
        <v>2965</v>
      </c>
      <c r="D2208" s="165" t="s">
        <v>2170</v>
      </c>
      <c r="E2208" s="165" t="s">
        <v>10573</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7993</v>
      </c>
      <c r="C2209" s="764">
        <f t="shared" si="34"/>
        <v>2966</v>
      </c>
      <c r="D2209" s="165" t="s">
        <v>2170</v>
      </c>
      <c r="E2209" s="165" t="s">
        <v>10574</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7994</v>
      </c>
      <c r="C2210" s="764">
        <f t="shared" si="34"/>
        <v>2967</v>
      </c>
      <c r="D2210" s="165" t="s">
        <v>2170</v>
      </c>
      <c r="E2210" s="165" t="s">
        <v>10575</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7995</v>
      </c>
      <c r="C2211" s="764">
        <f t="shared" si="34"/>
        <v>2968</v>
      </c>
      <c r="D2211" s="165" t="s">
        <v>2170</v>
      </c>
      <c r="E2211" s="165" t="s">
        <v>10576</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7996</v>
      </c>
      <c r="C2212" s="764">
        <f t="shared" si="34"/>
        <v>2969</v>
      </c>
      <c r="D2212" s="165" t="s">
        <v>2170</v>
      </c>
      <c r="E2212" s="165" t="s">
        <v>10577</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7997</v>
      </c>
      <c r="C2213" s="764">
        <f t="shared" si="34"/>
        <v>2970</v>
      </c>
      <c r="D2213" s="165" t="s">
        <v>2170</v>
      </c>
      <c r="E2213" s="165" t="s">
        <v>10578</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7998</v>
      </c>
      <c r="C2214" s="764">
        <f t="shared" si="34"/>
        <v>2971</v>
      </c>
      <c r="D2214" s="165" t="s">
        <v>2170</v>
      </c>
      <c r="E2214" s="165" t="s">
        <v>10579</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7999</v>
      </c>
      <c r="C2215" s="764">
        <f t="shared" si="34"/>
        <v>2972</v>
      </c>
      <c r="D2215" s="165" t="s">
        <v>2170</v>
      </c>
      <c r="E2215" s="165" t="s">
        <v>10580</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8000</v>
      </c>
      <c r="C2216" s="764">
        <f t="shared" si="34"/>
        <v>2973</v>
      </c>
      <c r="D2216" s="165" t="s">
        <v>2170</v>
      </c>
      <c r="E2216" s="165" t="s">
        <v>10581</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8001</v>
      </c>
      <c r="C2217" s="764">
        <f t="shared" si="34"/>
        <v>2974</v>
      </c>
      <c r="D2217" s="165" t="s">
        <v>2170</v>
      </c>
      <c r="E2217" s="165" t="s">
        <v>10582</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8002</v>
      </c>
      <c r="C2218" s="764">
        <f t="shared" si="34"/>
        <v>2975</v>
      </c>
      <c r="D2218" s="165" t="s">
        <v>2170</v>
      </c>
      <c r="E2218" s="165" t="s">
        <v>10583</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8003</v>
      </c>
      <c r="C2219" s="764">
        <f t="shared" si="34"/>
        <v>2976</v>
      </c>
      <c r="D2219" s="165" t="s">
        <v>2170</v>
      </c>
      <c r="E2219" s="165" t="s">
        <v>10584</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8004</v>
      </c>
      <c r="C2220" s="764">
        <f t="shared" si="34"/>
        <v>2977</v>
      </c>
      <c r="D2220" s="165" t="s">
        <v>2170</v>
      </c>
      <c r="E2220" s="165" t="s">
        <v>10585</v>
      </c>
      <c r="F2220" s="163">
        <v>1</v>
      </c>
      <c r="G2220" s="766"/>
      <c r="H2220" s="766">
        <v>0</v>
      </c>
      <c r="I2220" s="766">
        <v>0</v>
      </c>
      <c r="J2220" s="882">
        <v>27915.485348127891</v>
      </c>
      <c r="K2220" s="766">
        <v>28723.946086862899</v>
      </c>
      <c r="L2220" s="18" t="s">
        <v>4708</v>
      </c>
      <c r="M2220"/>
      <c r="N2220" s="409"/>
      <c r="P2220" s="409"/>
    </row>
    <row r="2221" spans="1:16">
      <c r="A2221" s="764">
        <v>2978</v>
      </c>
      <c r="B2221" s="765" t="s">
        <v>8005</v>
      </c>
      <c r="C2221" s="764">
        <f t="shared" si="34"/>
        <v>2978</v>
      </c>
      <c r="D2221" s="165" t="s">
        <v>2170</v>
      </c>
      <c r="E2221" s="165" t="s">
        <v>10586</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8006</v>
      </c>
      <c r="C2222" s="764">
        <f t="shared" si="34"/>
        <v>2979</v>
      </c>
      <c r="D2222" s="165" t="s">
        <v>2170</v>
      </c>
      <c r="E2222" s="165" t="s">
        <v>10587</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8007</v>
      </c>
      <c r="C2223" s="764">
        <f t="shared" si="34"/>
        <v>2980</v>
      </c>
      <c r="D2223" s="165" t="s">
        <v>2170</v>
      </c>
      <c r="E2223" s="165" t="s">
        <v>10588</v>
      </c>
      <c r="F2223" s="163">
        <v>1</v>
      </c>
      <c r="G2223" s="766"/>
      <c r="H2223" s="766">
        <v>0</v>
      </c>
      <c r="I2223" s="766">
        <v>0</v>
      </c>
      <c r="J2223" s="882">
        <v>31172.419428359455</v>
      </c>
      <c r="K2223" s="766">
        <v>32084.098648795043</v>
      </c>
      <c r="L2223" s="18" t="s">
        <v>4709</v>
      </c>
      <c r="M2223"/>
      <c r="N2223" s="409"/>
      <c r="P2223" s="409"/>
    </row>
    <row r="2224" spans="1:16">
      <c r="A2224" s="764">
        <v>2981</v>
      </c>
      <c r="B2224" s="765" t="s">
        <v>8009</v>
      </c>
      <c r="C2224" s="764">
        <f t="shared" si="34"/>
        <v>2981</v>
      </c>
      <c r="D2224" s="165" t="s">
        <v>2170</v>
      </c>
      <c r="E2224" s="165" t="s">
        <v>10590</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8008</v>
      </c>
      <c r="C2225" s="764">
        <f t="shared" si="34"/>
        <v>2982</v>
      </c>
      <c r="D2225" s="165" t="s">
        <v>2170</v>
      </c>
      <c r="E2225" s="165" t="s">
        <v>10589</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8011</v>
      </c>
      <c r="C2226" s="764">
        <f t="shared" si="34"/>
        <v>2983</v>
      </c>
      <c r="D2226" s="165" t="s">
        <v>2170</v>
      </c>
      <c r="E2226" s="165" t="s">
        <v>10592</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8012</v>
      </c>
      <c r="C2227" s="764">
        <f t="shared" si="34"/>
        <v>2984</v>
      </c>
      <c r="D2227" s="165" t="s">
        <v>2170</v>
      </c>
      <c r="E2227" s="165" t="s">
        <v>10593</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8013</v>
      </c>
      <c r="C2228" s="764">
        <f t="shared" si="34"/>
        <v>2985</v>
      </c>
      <c r="D2228" s="165" t="s">
        <v>2170</v>
      </c>
      <c r="E2228" s="165" t="s">
        <v>10594</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8010</v>
      </c>
      <c r="C2229" s="764">
        <f t="shared" si="34"/>
        <v>2986</v>
      </c>
      <c r="D2229" s="165" t="s">
        <v>2170</v>
      </c>
      <c r="E2229" s="165" t="s">
        <v>10591</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8014</v>
      </c>
      <c r="C2230" s="764">
        <f t="shared" si="34"/>
        <v>2987</v>
      </c>
      <c r="D2230" s="165" t="s">
        <v>2170</v>
      </c>
      <c r="E2230" s="165" t="s">
        <v>10595</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8015</v>
      </c>
      <c r="C2231" s="764">
        <f t="shared" si="34"/>
        <v>2988</v>
      </c>
      <c r="D2231" s="165" t="s">
        <v>2170</v>
      </c>
      <c r="E2231" s="165" t="s">
        <v>10596</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8016</v>
      </c>
      <c r="C2232" s="764">
        <f t="shared" si="34"/>
        <v>2989</v>
      </c>
      <c r="D2232" s="165" t="s">
        <v>2170</v>
      </c>
      <c r="E2232" s="165" t="s">
        <v>10597</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8017</v>
      </c>
      <c r="C2233" s="764">
        <f t="shared" si="34"/>
        <v>2990</v>
      </c>
      <c r="D2233" s="165" t="s">
        <v>2170</v>
      </c>
      <c r="E2233" s="165" t="s">
        <v>10598</v>
      </c>
      <c r="F2233" s="163">
        <v>1</v>
      </c>
      <c r="G2233" s="766"/>
      <c r="H2233" s="766">
        <v>16458.062328849697</v>
      </c>
      <c r="I2233" s="766">
        <v>0</v>
      </c>
      <c r="J2233" s="882">
        <v>0</v>
      </c>
      <c r="K2233" s="766">
        <v>0</v>
      </c>
      <c r="L2233" s="18" t="s">
        <v>1413</v>
      </c>
      <c r="M2233"/>
      <c r="N2233" s="409"/>
      <c r="P2233" s="409"/>
    </row>
    <row r="2234" spans="1:16">
      <c r="A2234" s="764">
        <v>2991</v>
      </c>
      <c r="B2234" s="765" t="s">
        <v>8018</v>
      </c>
      <c r="C2234" s="764">
        <f t="shared" si="34"/>
        <v>2991</v>
      </c>
      <c r="D2234" s="165" t="s">
        <v>2170</v>
      </c>
      <c r="E2234" s="165" t="s">
        <v>10599</v>
      </c>
      <c r="F2234" s="163">
        <v>1</v>
      </c>
      <c r="G2234" s="766"/>
      <c r="H2234" s="766">
        <v>16370.652665086183</v>
      </c>
      <c r="I2234" s="766">
        <v>0</v>
      </c>
      <c r="J2234" s="882">
        <v>0</v>
      </c>
      <c r="K2234" s="766">
        <v>0</v>
      </c>
      <c r="L2234" s="18" t="s">
        <v>1414</v>
      </c>
      <c r="M2234"/>
      <c r="N2234" s="409"/>
      <c r="P2234" s="409"/>
    </row>
    <row r="2235" spans="1:16">
      <c r="A2235" s="764">
        <v>2992</v>
      </c>
      <c r="B2235" s="765" t="s">
        <v>8019</v>
      </c>
      <c r="C2235" s="764">
        <f t="shared" si="34"/>
        <v>2992</v>
      </c>
      <c r="D2235" s="165" t="s">
        <v>2170</v>
      </c>
      <c r="E2235" s="165" t="s">
        <v>10600</v>
      </c>
      <c r="F2235" s="163">
        <v>1</v>
      </c>
      <c r="G2235" s="766"/>
      <c r="H2235" s="766">
        <v>19022.657842004111</v>
      </c>
      <c r="I2235" s="766">
        <v>0</v>
      </c>
      <c r="J2235" s="882">
        <v>0</v>
      </c>
      <c r="K2235" s="766">
        <v>0</v>
      </c>
      <c r="L2235" s="18" t="s">
        <v>1415</v>
      </c>
      <c r="M2235"/>
      <c r="N2235" s="409"/>
      <c r="P2235" s="409"/>
    </row>
    <row r="2236" spans="1:16">
      <c r="A2236" s="764">
        <v>2993</v>
      </c>
      <c r="B2236" s="765" t="s">
        <v>8020</v>
      </c>
      <c r="C2236" s="764">
        <f t="shared" si="34"/>
        <v>2993</v>
      </c>
      <c r="D2236" s="165" t="s">
        <v>2170</v>
      </c>
      <c r="E2236" s="165" t="s">
        <v>10601</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8021</v>
      </c>
      <c r="C2237" s="764">
        <f t="shared" si="34"/>
        <v>2994</v>
      </c>
      <c r="D2237" s="165" t="s">
        <v>2170</v>
      </c>
      <c r="E2237" s="165" t="s">
        <v>10602</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8022</v>
      </c>
      <c r="C2238" s="764">
        <f t="shared" si="34"/>
        <v>2995</v>
      </c>
      <c r="D2238" s="165" t="s">
        <v>2170</v>
      </c>
      <c r="E2238" s="165" t="s">
        <v>10603</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8023</v>
      </c>
      <c r="C2239" s="764">
        <f t="shared" si="34"/>
        <v>2996</v>
      </c>
      <c r="D2239" s="165" t="s">
        <v>2170</v>
      </c>
      <c r="E2239" s="165" t="s">
        <v>10604</v>
      </c>
      <c r="F2239" s="163">
        <v>1</v>
      </c>
      <c r="G2239" s="766"/>
      <c r="H2239" s="766">
        <v>20568.156183020528</v>
      </c>
      <c r="I2239" s="766">
        <v>0</v>
      </c>
      <c r="J2239" s="882">
        <v>0</v>
      </c>
      <c r="K2239" s="766">
        <v>0</v>
      </c>
      <c r="L2239" s="18" t="s">
        <v>1416</v>
      </c>
      <c r="M2239"/>
      <c r="N2239" s="409"/>
      <c r="P2239" s="409"/>
    </row>
    <row r="2240" spans="1:16">
      <c r="A2240" s="764">
        <v>2997</v>
      </c>
      <c r="B2240" s="765" t="s">
        <v>8024</v>
      </c>
      <c r="C2240" s="764">
        <f t="shared" si="34"/>
        <v>2997</v>
      </c>
      <c r="D2240" s="165" t="s">
        <v>2170</v>
      </c>
      <c r="E2240" s="165" t="s">
        <v>10605</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8025</v>
      </c>
      <c r="C2241" s="764">
        <f t="shared" si="34"/>
        <v>2998</v>
      </c>
      <c r="D2241" s="165" t="s">
        <v>2170</v>
      </c>
      <c r="E2241" s="165" t="s">
        <v>10606</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8026</v>
      </c>
      <c r="C2242" s="764">
        <f t="shared" si="34"/>
        <v>2999</v>
      </c>
      <c r="D2242" s="165" t="s">
        <v>2170</v>
      </c>
      <c r="E2242" s="165" t="s">
        <v>10607</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8027</v>
      </c>
      <c r="C2243" s="764">
        <f t="shared" si="34"/>
        <v>3000</v>
      </c>
      <c r="D2243" s="165" t="s">
        <v>2170</v>
      </c>
      <c r="E2243" s="165" t="s">
        <v>10608</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8028</v>
      </c>
      <c r="C2244" s="764">
        <f t="shared" si="34"/>
        <v>3001</v>
      </c>
      <c r="D2244" s="165" t="s">
        <v>2170</v>
      </c>
      <c r="E2244" s="165" t="s">
        <v>10609</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8029</v>
      </c>
      <c r="C2245" s="764">
        <f t="shared" si="34"/>
        <v>3002</v>
      </c>
      <c r="D2245" s="165" t="s">
        <v>2170</v>
      </c>
      <c r="E2245" s="165" t="s">
        <v>10610</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8030</v>
      </c>
      <c r="C2246" s="764">
        <f t="shared" si="34"/>
        <v>3003</v>
      </c>
      <c r="D2246" s="165" t="s">
        <v>2170</v>
      </c>
      <c r="E2246" s="165" t="s">
        <v>10611</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8031</v>
      </c>
      <c r="C2247" s="764">
        <f t="shared" si="34"/>
        <v>3004</v>
      </c>
      <c r="D2247" s="165" t="s">
        <v>2170</v>
      </c>
      <c r="E2247" s="165" t="s">
        <v>10612</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8032</v>
      </c>
      <c r="C2248" s="764">
        <f t="shared" si="34"/>
        <v>3005</v>
      </c>
      <c r="D2248" s="165" t="s">
        <v>2170</v>
      </c>
      <c r="E2248" s="165" t="s">
        <v>10613</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8033</v>
      </c>
      <c r="C2249" s="764">
        <f t="shared" ref="C2249:C2312" si="35">A2249</f>
        <v>3006</v>
      </c>
      <c r="D2249" s="165" t="s">
        <v>2170</v>
      </c>
      <c r="E2249" s="165" t="s">
        <v>10614</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8034</v>
      </c>
      <c r="C2250" s="764">
        <f t="shared" si="35"/>
        <v>3007</v>
      </c>
      <c r="D2250" s="165" t="s">
        <v>2170</v>
      </c>
      <c r="E2250" s="165" t="s">
        <v>10615</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8035</v>
      </c>
      <c r="C2251" s="764">
        <f t="shared" si="35"/>
        <v>3008</v>
      </c>
      <c r="D2251" s="165" t="s">
        <v>2170</v>
      </c>
      <c r="E2251" s="165" t="s">
        <v>10616</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8036</v>
      </c>
      <c r="C2252" s="764">
        <f t="shared" si="35"/>
        <v>3009</v>
      </c>
      <c r="D2252" s="165" t="s">
        <v>2170</v>
      </c>
      <c r="E2252" s="165" t="s">
        <v>10617</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8037</v>
      </c>
      <c r="C2253" s="764">
        <f t="shared" si="35"/>
        <v>3010</v>
      </c>
      <c r="D2253" s="165" t="s">
        <v>2170</v>
      </c>
      <c r="E2253" s="165" t="s">
        <v>10618</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8038</v>
      </c>
      <c r="C2254" s="764">
        <f t="shared" si="35"/>
        <v>3011</v>
      </c>
      <c r="D2254" s="165" t="s">
        <v>2170</v>
      </c>
      <c r="E2254" s="165" t="s">
        <v>10619</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8039</v>
      </c>
      <c r="C2255" s="764">
        <f t="shared" si="35"/>
        <v>3012</v>
      </c>
      <c r="D2255" s="165" t="s">
        <v>2170</v>
      </c>
      <c r="E2255" s="165" t="s">
        <v>10620</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8040</v>
      </c>
      <c r="C2256" s="764">
        <f t="shared" si="35"/>
        <v>3013</v>
      </c>
      <c r="D2256" s="165" t="s">
        <v>2170</v>
      </c>
      <c r="E2256" s="165" t="s">
        <v>10621</v>
      </c>
      <c r="F2256" s="163">
        <v>1</v>
      </c>
      <c r="G2256" s="766"/>
      <c r="H2256" s="766">
        <v>0</v>
      </c>
      <c r="I2256" s="766">
        <v>0</v>
      </c>
      <c r="J2256" s="882">
        <v>10486.381134023793</v>
      </c>
      <c r="K2256" s="766">
        <v>10767.078958989021</v>
      </c>
      <c r="L2256" s="18" t="s">
        <v>4711</v>
      </c>
      <c r="M2256"/>
      <c r="N2256" s="409"/>
      <c r="P2256" s="409"/>
    </row>
    <row r="2257" spans="1:16">
      <c r="A2257" s="764">
        <v>3014</v>
      </c>
      <c r="B2257" s="765" t="s">
        <v>8041</v>
      </c>
      <c r="C2257" s="764">
        <f t="shared" si="35"/>
        <v>3014</v>
      </c>
      <c r="D2257" s="165" t="s">
        <v>2170</v>
      </c>
      <c r="E2257" s="165" t="s">
        <v>10622</v>
      </c>
      <c r="F2257" s="163">
        <v>1</v>
      </c>
      <c r="G2257" s="766"/>
      <c r="H2257" s="766">
        <v>0</v>
      </c>
      <c r="I2257" s="766">
        <v>0</v>
      </c>
      <c r="J2257" s="882">
        <v>9611.444011717811</v>
      </c>
      <c r="K2257" s="766">
        <v>9862.2141585729605</v>
      </c>
      <c r="L2257" s="18" t="s">
        <v>4712</v>
      </c>
      <c r="M2257"/>
      <c r="N2257" s="409"/>
      <c r="P2257" s="409"/>
    </row>
    <row r="2258" spans="1:16">
      <c r="A2258" s="764">
        <v>3015</v>
      </c>
      <c r="B2258" s="765" t="s">
        <v>8042</v>
      </c>
      <c r="C2258" s="764">
        <f t="shared" si="35"/>
        <v>3015</v>
      </c>
      <c r="D2258" s="165" t="s">
        <v>2170</v>
      </c>
      <c r="E2258" s="165" t="s">
        <v>10623</v>
      </c>
      <c r="F2258" s="163">
        <v>1</v>
      </c>
      <c r="G2258" s="766"/>
      <c r="H2258" s="766">
        <v>0</v>
      </c>
      <c r="I2258" s="766">
        <v>0</v>
      </c>
      <c r="J2258" s="882">
        <v>0</v>
      </c>
      <c r="K2258" s="766">
        <v>12789.815609754973</v>
      </c>
      <c r="L2258" s="18" t="s">
        <v>5572</v>
      </c>
      <c r="M2258"/>
      <c r="N2258" s="409"/>
      <c r="P2258" s="409"/>
    </row>
    <row r="2259" spans="1:16">
      <c r="A2259" s="764">
        <v>3016</v>
      </c>
      <c r="B2259" s="765" t="s">
        <v>8043</v>
      </c>
      <c r="C2259" s="764">
        <f t="shared" si="35"/>
        <v>3016</v>
      </c>
      <c r="D2259" s="165" t="s">
        <v>2170</v>
      </c>
      <c r="E2259" s="165" t="s">
        <v>10624</v>
      </c>
      <c r="F2259" s="163">
        <v>1</v>
      </c>
      <c r="G2259" s="766"/>
      <c r="H2259" s="766">
        <v>0</v>
      </c>
      <c r="I2259" s="766">
        <v>0</v>
      </c>
      <c r="J2259" s="882">
        <v>0</v>
      </c>
      <c r="K2259" s="766">
        <v>12286.792103109501</v>
      </c>
      <c r="L2259" s="18" t="s">
        <v>5573</v>
      </c>
      <c r="M2259"/>
      <c r="N2259" s="409"/>
      <c r="P2259" s="409"/>
    </row>
    <row r="2260" spans="1:16">
      <c r="A2260" s="764">
        <v>3017</v>
      </c>
      <c r="B2260" s="765" t="s">
        <v>8044</v>
      </c>
      <c r="C2260" s="764">
        <f t="shared" si="35"/>
        <v>3017</v>
      </c>
      <c r="D2260" s="165" t="s">
        <v>2170</v>
      </c>
      <c r="E2260" s="165" t="s">
        <v>10625</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8045</v>
      </c>
      <c r="C2261" s="764">
        <f t="shared" si="35"/>
        <v>3018</v>
      </c>
      <c r="D2261" s="165" t="s">
        <v>2170</v>
      </c>
      <c r="E2261" s="165" t="s">
        <v>10626</v>
      </c>
      <c r="F2261" s="163">
        <v>1</v>
      </c>
      <c r="G2261" s="766"/>
      <c r="H2261" s="766">
        <v>0</v>
      </c>
      <c r="I2261" s="766">
        <v>0</v>
      </c>
      <c r="J2261" s="882">
        <v>10328.032924264846</v>
      </c>
      <c r="K2261" s="766">
        <v>10603.330954097069</v>
      </c>
      <c r="L2261" s="18" t="s">
        <v>4713</v>
      </c>
      <c r="M2261"/>
      <c r="N2261" s="409"/>
      <c r="P2261" s="409"/>
    </row>
    <row r="2262" spans="1:16">
      <c r="A2262" s="764">
        <v>3019</v>
      </c>
      <c r="B2262" s="765" t="s">
        <v>8046</v>
      </c>
      <c r="C2262" s="764">
        <f t="shared" si="35"/>
        <v>3019</v>
      </c>
      <c r="D2262" s="165" t="s">
        <v>2170</v>
      </c>
      <c r="E2262" s="165" t="s">
        <v>10627</v>
      </c>
      <c r="F2262" s="163">
        <v>1</v>
      </c>
      <c r="G2262" s="766"/>
      <c r="H2262" s="766">
        <v>0</v>
      </c>
      <c r="I2262" s="766">
        <v>0</v>
      </c>
      <c r="J2262" s="882">
        <v>11597.463594002747</v>
      </c>
      <c r="K2262" s="766">
        <v>11886.337379960338</v>
      </c>
      <c r="L2262" s="18" t="s">
        <v>4714</v>
      </c>
      <c r="M2262"/>
      <c r="N2262" s="409"/>
      <c r="P2262" s="409"/>
    </row>
    <row r="2263" spans="1:16">
      <c r="A2263" s="764">
        <v>3020</v>
      </c>
      <c r="B2263" s="765" t="s">
        <v>8047</v>
      </c>
      <c r="C2263" s="764">
        <f t="shared" si="35"/>
        <v>3020</v>
      </c>
      <c r="D2263" s="165" t="s">
        <v>2170</v>
      </c>
      <c r="E2263" s="165" t="s">
        <v>10628</v>
      </c>
      <c r="F2263" s="163">
        <v>1</v>
      </c>
      <c r="G2263" s="766"/>
      <c r="H2263" s="766">
        <v>0</v>
      </c>
      <c r="I2263" s="766">
        <v>0</v>
      </c>
      <c r="J2263" s="882">
        <v>11094.440087357276</v>
      </c>
      <c r="K2263" s="766">
        <v>11367.694126941406</v>
      </c>
      <c r="L2263" s="18" t="s">
        <v>4715</v>
      </c>
      <c r="M2263"/>
      <c r="N2263" s="409"/>
      <c r="P2263" s="409"/>
    </row>
    <row r="2264" spans="1:16">
      <c r="A2264" s="764">
        <v>3021</v>
      </c>
      <c r="B2264" s="765" t="s">
        <v>8048</v>
      </c>
      <c r="C2264" s="764">
        <f t="shared" si="35"/>
        <v>3021</v>
      </c>
      <c r="D2264" s="165" t="s">
        <v>2170</v>
      </c>
      <c r="E2264" s="165" t="s">
        <v>10629</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8049</v>
      </c>
      <c r="C2265" s="764">
        <f t="shared" si="35"/>
        <v>3022</v>
      </c>
      <c r="D2265" s="165" t="s">
        <v>2170</v>
      </c>
      <c r="E2265" s="165" t="s">
        <v>10630</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8051</v>
      </c>
      <c r="C2266" s="764">
        <f t="shared" si="35"/>
        <v>3023</v>
      </c>
      <c r="D2266" s="165" t="s">
        <v>2171</v>
      </c>
      <c r="E2266" s="165" t="s">
        <v>10632</v>
      </c>
      <c r="F2266" s="163">
        <v>2</v>
      </c>
      <c r="G2266" s="766"/>
      <c r="H2266" s="766">
        <v>0</v>
      </c>
      <c r="I2266" s="766">
        <v>29496.963956518674</v>
      </c>
      <c r="J2266" s="882">
        <v>30517.772511126226</v>
      </c>
      <c r="K2266" s="766">
        <v>0</v>
      </c>
      <c r="L2266" s="18" t="s">
        <v>4716</v>
      </c>
      <c r="M2266"/>
      <c r="N2266" s="409"/>
      <c r="P2266" s="409"/>
    </row>
    <row r="2267" spans="1:16">
      <c r="A2267" s="764">
        <v>3024</v>
      </c>
      <c r="B2267" s="765" t="s">
        <v>8052</v>
      </c>
      <c r="C2267" s="764">
        <f t="shared" si="35"/>
        <v>3024</v>
      </c>
      <c r="D2267" s="165" t="s">
        <v>2171</v>
      </c>
      <c r="E2267" s="165" t="s">
        <v>10633</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8050</v>
      </c>
      <c r="C2268" s="764">
        <f t="shared" si="35"/>
        <v>3025</v>
      </c>
      <c r="D2268" s="165" t="s">
        <v>2171</v>
      </c>
      <c r="E2268" s="165" t="s">
        <v>10631</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8054</v>
      </c>
      <c r="C2269" s="764">
        <f t="shared" si="35"/>
        <v>3026</v>
      </c>
      <c r="D2269" s="165" t="s">
        <v>2171</v>
      </c>
      <c r="E2269" s="165" t="s">
        <v>10635</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8055</v>
      </c>
      <c r="C2270" s="764">
        <f t="shared" si="35"/>
        <v>3027</v>
      </c>
      <c r="D2270" s="165" t="s">
        <v>2171</v>
      </c>
      <c r="E2270" s="165" t="s">
        <v>10636</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8053</v>
      </c>
      <c r="C2271" s="764">
        <f t="shared" si="35"/>
        <v>3028</v>
      </c>
      <c r="D2271" s="165" t="s">
        <v>2171</v>
      </c>
      <c r="E2271" s="165" t="s">
        <v>10634</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8056</v>
      </c>
      <c r="C2272" s="764">
        <f t="shared" si="35"/>
        <v>3029</v>
      </c>
      <c r="D2272" s="165" t="s">
        <v>2171</v>
      </c>
      <c r="E2272" s="165" t="s">
        <v>10637</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8057</v>
      </c>
      <c r="C2273" s="764">
        <f t="shared" si="35"/>
        <v>3030</v>
      </c>
      <c r="D2273" s="165" t="s">
        <v>2171</v>
      </c>
      <c r="E2273" s="165" t="s">
        <v>10638</v>
      </c>
      <c r="F2273" s="163">
        <v>2</v>
      </c>
      <c r="G2273" s="766"/>
      <c r="H2273" s="766">
        <v>0</v>
      </c>
      <c r="I2273" s="766">
        <v>0</v>
      </c>
      <c r="J2273" s="882">
        <v>28123.68038277977</v>
      </c>
      <c r="K2273" s="766">
        <v>29090.056509969432</v>
      </c>
      <c r="L2273" s="18" t="s">
        <v>4721</v>
      </c>
      <c r="M2273"/>
      <c r="N2273" s="409"/>
      <c r="P2273" s="409"/>
    </row>
    <row r="2274" spans="1:16">
      <c r="A2274" s="764">
        <v>3031</v>
      </c>
      <c r="B2274" s="765" t="s">
        <v>8058</v>
      </c>
      <c r="C2274" s="764">
        <f t="shared" si="35"/>
        <v>3031</v>
      </c>
      <c r="D2274" s="165" t="s">
        <v>2171</v>
      </c>
      <c r="E2274" s="165" t="s">
        <v>10639</v>
      </c>
      <c r="F2274" s="163">
        <v>2</v>
      </c>
      <c r="G2274" s="766"/>
      <c r="H2274" s="766">
        <v>0</v>
      </c>
      <c r="I2274" s="766">
        <v>0</v>
      </c>
      <c r="J2274" s="882">
        <v>31275.214767512756</v>
      </c>
      <c r="K2274" s="766">
        <v>32366.498991303481</v>
      </c>
      <c r="L2274" s="18" t="s">
        <v>4722</v>
      </c>
      <c r="M2274"/>
      <c r="N2274" s="409"/>
      <c r="P2274" s="409"/>
    </row>
    <row r="2275" spans="1:16">
      <c r="A2275" s="764">
        <v>3032</v>
      </c>
      <c r="B2275" s="765" t="s">
        <v>8060</v>
      </c>
      <c r="C2275" s="764">
        <f t="shared" si="35"/>
        <v>3032</v>
      </c>
      <c r="D2275" s="165" t="s">
        <v>2171</v>
      </c>
      <c r="E2275" s="165" t="s">
        <v>10641</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8059</v>
      </c>
      <c r="C2276" s="764">
        <f t="shared" si="35"/>
        <v>3033</v>
      </c>
      <c r="D2276" s="165" t="s">
        <v>2171</v>
      </c>
      <c r="E2276" s="165" t="s">
        <v>10640</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8061</v>
      </c>
      <c r="C2277" s="764">
        <f t="shared" si="35"/>
        <v>3034</v>
      </c>
      <c r="D2277" s="165" t="s">
        <v>2171</v>
      </c>
      <c r="E2277" s="165" t="s">
        <v>10642</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8063</v>
      </c>
      <c r="C2278" s="764">
        <f t="shared" si="35"/>
        <v>3035</v>
      </c>
      <c r="D2278" s="165" t="s">
        <v>2171</v>
      </c>
      <c r="E2278" s="165" t="s">
        <v>10644</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8062</v>
      </c>
      <c r="C2279" s="764">
        <f t="shared" si="35"/>
        <v>3036</v>
      </c>
      <c r="D2279" s="165" t="s">
        <v>2171</v>
      </c>
      <c r="E2279" s="165" t="s">
        <v>10643</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8064</v>
      </c>
      <c r="C2280" s="764">
        <f t="shared" si="35"/>
        <v>3037</v>
      </c>
      <c r="D2280" s="165" t="s">
        <v>2171</v>
      </c>
      <c r="E2280" s="165" t="s">
        <v>10645</v>
      </c>
      <c r="F2280" s="163">
        <v>2</v>
      </c>
      <c r="G2280" s="766"/>
      <c r="H2280" s="766">
        <v>0</v>
      </c>
      <c r="I2280" s="766">
        <v>31721.254195895632</v>
      </c>
      <c r="J2280" s="882">
        <v>0</v>
      </c>
      <c r="K2280" s="766">
        <v>0</v>
      </c>
      <c r="L2280" s="18" t="s">
        <v>4043</v>
      </c>
      <c r="M2280"/>
      <c r="N2280" s="409"/>
      <c r="P2280" s="409"/>
    </row>
    <row r="2281" spans="1:16">
      <c r="A2281" s="764">
        <v>3038</v>
      </c>
      <c r="B2281" s="765" t="s">
        <v>8065</v>
      </c>
      <c r="C2281" s="764">
        <f t="shared" si="35"/>
        <v>3038</v>
      </c>
      <c r="D2281" s="165" t="s">
        <v>2171</v>
      </c>
      <c r="E2281" s="165" t="s">
        <v>10646</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8066</v>
      </c>
      <c r="C2282" s="764">
        <f t="shared" si="35"/>
        <v>3039</v>
      </c>
      <c r="D2282" s="165" t="s">
        <v>2171</v>
      </c>
      <c r="E2282" s="165" t="s">
        <v>10647</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8067</v>
      </c>
      <c r="C2283" s="764">
        <f t="shared" si="35"/>
        <v>3040</v>
      </c>
      <c r="D2283" s="165" t="s">
        <v>2171</v>
      </c>
      <c r="E2283" s="165" t="s">
        <v>10648</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8068</v>
      </c>
      <c r="C2284" s="764">
        <f t="shared" si="35"/>
        <v>3041</v>
      </c>
      <c r="D2284" s="165" t="s">
        <v>2171</v>
      </c>
      <c r="E2284" s="165" t="s">
        <v>10649</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8070</v>
      </c>
      <c r="C2285" s="764">
        <f t="shared" si="35"/>
        <v>3042</v>
      </c>
      <c r="D2285" s="165" t="s">
        <v>2171</v>
      </c>
      <c r="E2285" s="165" t="s">
        <v>10651</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8069</v>
      </c>
      <c r="C2286" s="764">
        <f t="shared" si="35"/>
        <v>3043</v>
      </c>
      <c r="D2286" s="165" t="s">
        <v>2171</v>
      </c>
      <c r="E2286" s="165" t="s">
        <v>10650</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8072</v>
      </c>
      <c r="C2287" s="764">
        <f t="shared" si="35"/>
        <v>3044</v>
      </c>
      <c r="D2287" s="165" t="s">
        <v>2171</v>
      </c>
      <c r="E2287" s="165" t="s">
        <v>10653</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8073</v>
      </c>
      <c r="C2288" s="764">
        <f t="shared" si="35"/>
        <v>3045</v>
      </c>
      <c r="D2288" s="165" t="s">
        <v>2171</v>
      </c>
      <c r="E2288" s="165" t="s">
        <v>10654</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8071</v>
      </c>
      <c r="C2289" s="764">
        <f t="shared" si="35"/>
        <v>3046</v>
      </c>
      <c r="D2289" s="165" t="s">
        <v>2171</v>
      </c>
      <c r="E2289" s="165" t="s">
        <v>10652</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8075</v>
      </c>
      <c r="C2290" s="764">
        <f t="shared" si="35"/>
        <v>3047</v>
      </c>
      <c r="D2290" s="165" t="s">
        <v>2171</v>
      </c>
      <c r="E2290" s="165" t="s">
        <v>10656</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8074</v>
      </c>
      <c r="C2291" s="764">
        <f t="shared" si="35"/>
        <v>3048</v>
      </c>
      <c r="D2291" s="165" t="s">
        <v>2171</v>
      </c>
      <c r="E2291" s="165" t="s">
        <v>10655</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8076</v>
      </c>
      <c r="C2292" s="764">
        <f t="shared" si="35"/>
        <v>3049</v>
      </c>
      <c r="D2292" s="165" t="s">
        <v>2171</v>
      </c>
      <c r="E2292" s="165" t="s">
        <v>10657</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8077</v>
      </c>
      <c r="C2293" s="764">
        <f t="shared" si="35"/>
        <v>3050</v>
      </c>
      <c r="D2293" s="165" t="s">
        <v>2171</v>
      </c>
      <c r="E2293" s="165" t="s">
        <v>10658</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8078</v>
      </c>
      <c r="C2294" s="764">
        <f t="shared" si="35"/>
        <v>3051</v>
      </c>
      <c r="D2294" s="165" t="s">
        <v>2171</v>
      </c>
      <c r="E2294" s="165" t="s">
        <v>10659</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8079</v>
      </c>
      <c r="C2295" s="764">
        <f t="shared" si="35"/>
        <v>3052</v>
      </c>
      <c r="D2295" s="165" t="s">
        <v>2171</v>
      </c>
      <c r="E2295" s="165" t="s">
        <v>10660</v>
      </c>
      <c r="F2295" s="163">
        <v>1</v>
      </c>
      <c r="G2295" s="766"/>
      <c r="H2295" s="766">
        <v>0</v>
      </c>
      <c r="I2295" s="766">
        <v>0</v>
      </c>
      <c r="J2295" s="882">
        <v>0</v>
      </c>
      <c r="K2295" s="766">
        <v>30164.729493535997</v>
      </c>
      <c r="L2295" s="18" t="s">
        <v>5574</v>
      </c>
      <c r="M2295"/>
      <c r="N2295" s="409"/>
      <c r="P2295" s="409"/>
    </row>
    <row r="2296" spans="1:16">
      <c r="A2296" s="764">
        <v>3053</v>
      </c>
      <c r="B2296" s="765" t="s">
        <v>8080</v>
      </c>
      <c r="C2296" s="764">
        <f t="shared" si="35"/>
        <v>3053</v>
      </c>
      <c r="D2296" s="165" t="s">
        <v>2171</v>
      </c>
      <c r="E2296" s="165" t="s">
        <v>10661</v>
      </c>
      <c r="F2296" s="163">
        <v>1</v>
      </c>
      <c r="G2296" s="766"/>
      <c r="H2296" s="766">
        <v>0</v>
      </c>
      <c r="I2296" s="766">
        <v>0</v>
      </c>
      <c r="J2296" s="882">
        <v>0</v>
      </c>
      <c r="K2296" s="766">
        <v>28788.80943719999</v>
      </c>
      <c r="L2296" s="18" t="s">
        <v>5575</v>
      </c>
      <c r="M2296"/>
      <c r="N2296" s="409"/>
      <c r="P2296" s="409"/>
    </row>
    <row r="2297" spans="1:16">
      <c r="A2297" s="764">
        <v>3054</v>
      </c>
      <c r="B2297" s="765" t="s">
        <v>8081</v>
      </c>
      <c r="C2297" s="764">
        <f t="shared" si="35"/>
        <v>3054</v>
      </c>
      <c r="D2297" s="165" t="s">
        <v>2171</v>
      </c>
      <c r="E2297" s="165" t="s">
        <v>10662</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8082</v>
      </c>
      <c r="C2298" s="764">
        <f t="shared" si="35"/>
        <v>3055</v>
      </c>
      <c r="D2298" s="165" t="s">
        <v>2171</v>
      </c>
      <c r="E2298" s="165" t="s">
        <v>10663</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8083</v>
      </c>
      <c r="C2299" s="764">
        <f t="shared" si="35"/>
        <v>3056</v>
      </c>
      <c r="D2299" s="165" t="s">
        <v>2171</v>
      </c>
      <c r="E2299" s="165" t="s">
        <v>10664</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8084</v>
      </c>
      <c r="C2300" s="764">
        <f t="shared" si="35"/>
        <v>3057</v>
      </c>
      <c r="D2300" s="165" t="s">
        <v>2171</v>
      </c>
      <c r="E2300" s="165" t="s">
        <v>10665</v>
      </c>
      <c r="F2300" s="163">
        <v>1</v>
      </c>
      <c r="G2300" s="766"/>
      <c r="H2300" s="766">
        <v>21878.408085000006</v>
      </c>
      <c r="I2300" s="766">
        <v>0</v>
      </c>
      <c r="J2300" s="882">
        <v>0</v>
      </c>
      <c r="K2300" s="766">
        <v>0</v>
      </c>
      <c r="L2300" s="18" t="s">
        <v>3129</v>
      </c>
      <c r="M2300"/>
      <c r="N2300" s="409"/>
      <c r="P2300" s="409"/>
    </row>
    <row r="2301" spans="1:16">
      <c r="A2301" s="764">
        <v>3058</v>
      </c>
      <c r="B2301" s="765" t="s">
        <v>8085</v>
      </c>
      <c r="C2301" s="764">
        <f t="shared" si="35"/>
        <v>3058</v>
      </c>
      <c r="D2301" s="165" t="s">
        <v>2171</v>
      </c>
      <c r="E2301" s="165" t="s">
        <v>10666</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8086</v>
      </c>
      <c r="C2302" s="764">
        <f t="shared" si="35"/>
        <v>3059</v>
      </c>
      <c r="D2302" s="165" t="s">
        <v>2171</v>
      </c>
      <c r="E2302" s="165" t="s">
        <v>10667</v>
      </c>
      <c r="F2302" s="163">
        <v>1</v>
      </c>
      <c r="G2302" s="766"/>
      <c r="H2302" s="766">
        <v>19745.929459120009</v>
      </c>
      <c r="I2302" s="766">
        <v>0</v>
      </c>
      <c r="J2302" s="882">
        <v>0</v>
      </c>
      <c r="K2302" s="766">
        <v>0</v>
      </c>
      <c r="L2302" s="18" t="s">
        <v>3131</v>
      </c>
      <c r="M2302"/>
      <c r="N2302" s="409"/>
      <c r="P2302" s="409"/>
    </row>
    <row r="2303" spans="1:16">
      <c r="A2303" s="764">
        <v>3060</v>
      </c>
      <c r="B2303" s="765" t="s">
        <v>8087</v>
      </c>
      <c r="C2303" s="764">
        <f t="shared" si="35"/>
        <v>3060</v>
      </c>
      <c r="D2303" s="165" t="s">
        <v>2171</v>
      </c>
      <c r="E2303" s="165" t="s">
        <v>10668</v>
      </c>
      <c r="F2303" s="163">
        <v>1</v>
      </c>
      <c r="G2303" s="766"/>
      <c r="H2303" s="766">
        <v>24792.511284960001</v>
      </c>
      <c r="I2303" s="766">
        <v>0</v>
      </c>
      <c r="J2303" s="882">
        <v>0</v>
      </c>
      <c r="K2303" s="766">
        <v>0</v>
      </c>
      <c r="L2303" s="18" t="s">
        <v>3132</v>
      </c>
      <c r="M2303"/>
      <c r="N2303" s="409"/>
      <c r="P2303" s="409"/>
    </row>
    <row r="2304" spans="1:16">
      <c r="A2304" s="764">
        <v>3061</v>
      </c>
      <c r="B2304" s="765" t="s">
        <v>8088</v>
      </c>
      <c r="C2304" s="764">
        <f t="shared" si="35"/>
        <v>3061</v>
      </c>
      <c r="D2304" s="165" t="s">
        <v>2171</v>
      </c>
      <c r="E2304" s="165" t="s">
        <v>10669</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8089</v>
      </c>
      <c r="C2305" s="764">
        <f t="shared" si="35"/>
        <v>3062</v>
      </c>
      <c r="D2305" s="165" t="s">
        <v>2171</v>
      </c>
      <c r="E2305" s="165" t="s">
        <v>10670</v>
      </c>
      <c r="F2305" s="163">
        <v>1</v>
      </c>
      <c r="G2305" s="766"/>
      <c r="H2305" s="766">
        <v>27315.483339400002</v>
      </c>
      <c r="I2305" s="766">
        <v>0</v>
      </c>
      <c r="J2305" s="882">
        <v>0</v>
      </c>
      <c r="K2305" s="766">
        <v>0</v>
      </c>
      <c r="L2305" s="18" t="s">
        <v>3134</v>
      </c>
      <c r="M2305"/>
      <c r="N2305" s="409"/>
      <c r="P2305" s="409"/>
    </row>
    <row r="2306" spans="1:16">
      <c r="A2306" s="764">
        <v>3063</v>
      </c>
      <c r="B2306" s="765" t="s">
        <v>8090</v>
      </c>
      <c r="C2306" s="764">
        <f t="shared" si="35"/>
        <v>3063</v>
      </c>
      <c r="D2306" s="165" t="s">
        <v>2171</v>
      </c>
      <c r="E2306" s="165" t="s">
        <v>10671</v>
      </c>
      <c r="F2306" s="163">
        <v>2</v>
      </c>
      <c r="G2306" s="766"/>
      <c r="H2306" s="766">
        <v>0</v>
      </c>
      <c r="I2306" s="766">
        <v>0</v>
      </c>
      <c r="J2306" s="882">
        <v>17821.296736503173</v>
      </c>
      <c r="K2306" s="766">
        <v>18457.403483783044</v>
      </c>
      <c r="L2306" s="18" t="s">
        <v>4723</v>
      </c>
      <c r="M2306"/>
      <c r="N2306" s="409"/>
      <c r="P2306" s="409"/>
    </row>
    <row r="2307" spans="1:16">
      <c r="A2307" s="764">
        <v>3064</v>
      </c>
      <c r="B2307" s="765" t="s">
        <v>8091</v>
      </c>
      <c r="C2307" s="764">
        <f t="shared" si="35"/>
        <v>3064</v>
      </c>
      <c r="D2307" s="165" t="s">
        <v>2171</v>
      </c>
      <c r="E2307" s="165" t="s">
        <v>10672</v>
      </c>
      <c r="F2307" s="163">
        <v>2</v>
      </c>
      <c r="G2307" s="766"/>
      <c r="H2307" s="766">
        <v>0</v>
      </c>
      <c r="I2307" s="766">
        <v>0</v>
      </c>
      <c r="J2307" s="882">
        <v>16431.499475391687</v>
      </c>
      <c r="K2307" s="766">
        <v>17005.377330995641</v>
      </c>
      <c r="L2307" s="18" t="s">
        <v>4724</v>
      </c>
      <c r="M2307"/>
      <c r="N2307" s="409"/>
      <c r="P2307" s="409"/>
    </row>
    <row r="2308" spans="1:16">
      <c r="A2308" s="764">
        <v>3065</v>
      </c>
      <c r="B2308" s="765" t="s">
        <v>8092</v>
      </c>
      <c r="C2308" s="764">
        <f t="shared" si="35"/>
        <v>3065</v>
      </c>
      <c r="D2308" s="165" t="s">
        <v>2171</v>
      </c>
      <c r="E2308" s="165" t="s">
        <v>10673</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8093</v>
      </c>
      <c r="C2309" s="764">
        <f t="shared" si="35"/>
        <v>3066</v>
      </c>
      <c r="D2309" s="165" t="s">
        <v>2171</v>
      </c>
      <c r="E2309" s="165" t="s">
        <v>10674</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8094</v>
      </c>
      <c r="C2310" s="764">
        <f t="shared" si="35"/>
        <v>3067</v>
      </c>
      <c r="D2310" s="165" t="s">
        <v>2171</v>
      </c>
      <c r="E2310" s="165" t="s">
        <v>10675</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8095</v>
      </c>
      <c r="C2311" s="764">
        <f t="shared" si="35"/>
        <v>3068</v>
      </c>
      <c r="D2311" s="165" t="s">
        <v>2171</v>
      </c>
      <c r="E2311" s="165" t="s">
        <v>10676</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8096</v>
      </c>
      <c r="C2312" s="764">
        <f t="shared" si="35"/>
        <v>3069</v>
      </c>
      <c r="D2312" s="165" t="s">
        <v>2171</v>
      </c>
      <c r="E2312" s="165" t="s">
        <v>10677</v>
      </c>
      <c r="F2312" s="163">
        <v>1</v>
      </c>
      <c r="G2312" s="766"/>
      <c r="H2312" s="766">
        <v>0</v>
      </c>
      <c r="I2312" s="766">
        <v>0</v>
      </c>
      <c r="J2312" s="882">
        <v>29383.616168747685</v>
      </c>
      <c r="K2312" s="766">
        <v>30191.050778529258</v>
      </c>
      <c r="L2312" s="18" t="s">
        <v>4725</v>
      </c>
      <c r="M2312"/>
      <c r="N2312" s="409"/>
      <c r="P2312" s="409"/>
    </row>
    <row r="2313" spans="1:16">
      <c r="A2313" s="764">
        <v>3070</v>
      </c>
      <c r="B2313" s="765" t="s">
        <v>8097</v>
      </c>
      <c r="C2313" s="764">
        <f t="shared" ref="C2313:C2376" si="36">A2313</f>
        <v>3070</v>
      </c>
      <c r="D2313" s="165" t="s">
        <v>2171</v>
      </c>
      <c r="E2313" s="165" t="s">
        <v>10678</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8098</v>
      </c>
      <c r="C2314" s="764">
        <f t="shared" si="36"/>
        <v>3071</v>
      </c>
      <c r="D2314" s="165" t="s">
        <v>2171</v>
      </c>
      <c r="E2314" s="165" t="s">
        <v>10679</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8099</v>
      </c>
      <c r="C2315" s="764">
        <f t="shared" si="36"/>
        <v>3072</v>
      </c>
      <c r="D2315" s="165" t="s">
        <v>2171</v>
      </c>
      <c r="E2315" s="165" t="s">
        <v>10680</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8100</v>
      </c>
      <c r="C2316" s="764">
        <f t="shared" si="36"/>
        <v>3073</v>
      </c>
      <c r="D2316" s="165" t="s">
        <v>2171</v>
      </c>
      <c r="E2316" s="165" t="s">
        <v>10681</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8101</v>
      </c>
      <c r="C2317" s="764">
        <f t="shared" si="36"/>
        <v>3074</v>
      </c>
      <c r="D2317" s="165" t="s">
        <v>2171</v>
      </c>
      <c r="E2317" s="165" t="s">
        <v>10682</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8102</v>
      </c>
      <c r="C2318" s="764">
        <f t="shared" si="36"/>
        <v>3075</v>
      </c>
      <c r="D2318" s="165" t="s">
        <v>2171</v>
      </c>
      <c r="E2318" s="165" t="s">
        <v>10683</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8103</v>
      </c>
      <c r="C2319" s="764">
        <f t="shared" si="36"/>
        <v>3076</v>
      </c>
      <c r="D2319" s="165" t="s">
        <v>2171</v>
      </c>
      <c r="E2319" s="165" t="s">
        <v>10684</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8104</v>
      </c>
      <c r="C2320" s="764">
        <f t="shared" si="36"/>
        <v>3077</v>
      </c>
      <c r="D2320" s="165" t="s">
        <v>2171</v>
      </c>
      <c r="E2320" s="165" t="s">
        <v>10685</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8105</v>
      </c>
      <c r="C2321" s="764">
        <f t="shared" si="36"/>
        <v>3078</v>
      </c>
      <c r="D2321" s="165" t="s">
        <v>2171</v>
      </c>
      <c r="E2321" s="165" t="s">
        <v>10686</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8106</v>
      </c>
      <c r="C2322" s="764">
        <f t="shared" si="36"/>
        <v>3079</v>
      </c>
      <c r="D2322" s="165" t="s">
        <v>2171</v>
      </c>
      <c r="E2322" s="165" t="s">
        <v>10687</v>
      </c>
      <c r="F2322" s="163">
        <v>1</v>
      </c>
      <c r="G2322" s="766"/>
      <c r="H2322" s="766">
        <v>14103.038492285996</v>
      </c>
      <c r="I2322" s="766">
        <v>0</v>
      </c>
      <c r="J2322" s="882">
        <v>0</v>
      </c>
      <c r="K2322" s="766">
        <v>0</v>
      </c>
      <c r="L2322" s="18" t="s">
        <v>1448</v>
      </c>
      <c r="M2322"/>
      <c r="N2322" s="409"/>
      <c r="P2322" s="409"/>
    </row>
    <row r="2323" spans="1:16">
      <c r="A2323" s="764">
        <v>3080</v>
      </c>
      <c r="B2323" s="765" t="s">
        <v>8107</v>
      </c>
      <c r="C2323" s="764">
        <f t="shared" si="36"/>
        <v>3080</v>
      </c>
      <c r="D2323" s="165" t="s">
        <v>2171</v>
      </c>
      <c r="E2323" s="165" t="s">
        <v>10688</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8108</v>
      </c>
      <c r="C2324" s="764">
        <f t="shared" si="36"/>
        <v>3081</v>
      </c>
      <c r="D2324" s="165" t="s">
        <v>2171</v>
      </c>
      <c r="E2324" s="165" t="s">
        <v>10689</v>
      </c>
      <c r="F2324" s="163">
        <v>1</v>
      </c>
      <c r="G2324" s="766"/>
      <c r="H2324" s="766">
        <v>14500.588905495264</v>
      </c>
      <c r="I2324" s="766">
        <v>0</v>
      </c>
      <c r="J2324" s="882">
        <v>0</v>
      </c>
      <c r="K2324" s="766">
        <v>0</v>
      </c>
      <c r="L2324" s="18" t="s">
        <v>3137</v>
      </c>
      <c r="M2324"/>
      <c r="N2324" s="409"/>
      <c r="P2324" s="409"/>
    </row>
    <row r="2325" spans="1:16">
      <c r="A2325" s="764">
        <v>3082</v>
      </c>
      <c r="B2325" s="765" t="s">
        <v>8109</v>
      </c>
      <c r="C2325" s="764">
        <f t="shared" si="36"/>
        <v>3082</v>
      </c>
      <c r="D2325" s="165" t="s">
        <v>2171</v>
      </c>
      <c r="E2325" s="165" t="s">
        <v>10690</v>
      </c>
      <c r="F2325" s="163">
        <v>1</v>
      </c>
      <c r="G2325" s="766"/>
      <c r="H2325" s="766">
        <v>15528.636455107506</v>
      </c>
      <c r="I2325" s="766">
        <v>0</v>
      </c>
      <c r="J2325" s="882">
        <v>0</v>
      </c>
      <c r="K2325" s="766">
        <v>0</v>
      </c>
      <c r="L2325" s="18" t="s">
        <v>1449</v>
      </c>
      <c r="M2325"/>
      <c r="N2325" s="409"/>
      <c r="P2325" s="409"/>
    </row>
    <row r="2326" spans="1:16">
      <c r="A2326" s="764">
        <v>3083</v>
      </c>
      <c r="B2326" s="765" t="s">
        <v>8110</v>
      </c>
      <c r="C2326" s="764">
        <f t="shared" si="36"/>
        <v>3083</v>
      </c>
      <c r="D2326" s="165" t="s">
        <v>2171</v>
      </c>
      <c r="E2326" s="165" t="s">
        <v>10691</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8111</v>
      </c>
      <c r="C2327" s="764">
        <f t="shared" si="36"/>
        <v>3084</v>
      </c>
      <c r="D2327" s="165" t="s">
        <v>2171</v>
      </c>
      <c r="E2327" s="165" t="s">
        <v>10692</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8112</v>
      </c>
      <c r="C2328" s="764">
        <f t="shared" si="36"/>
        <v>3085</v>
      </c>
      <c r="D2328" s="165" t="s">
        <v>2171</v>
      </c>
      <c r="E2328" s="165" t="s">
        <v>10693</v>
      </c>
      <c r="F2328" s="163">
        <v>1</v>
      </c>
      <c r="G2328" s="766"/>
      <c r="H2328" s="766">
        <v>14074.620380119017</v>
      </c>
      <c r="I2328" s="766">
        <v>0</v>
      </c>
      <c r="J2328" s="882">
        <v>0</v>
      </c>
      <c r="K2328" s="766">
        <v>0</v>
      </c>
      <c r="L2328" s="18" t="s">
        <v>3139</v>
      </c>
      <c r="M2328"/>
      <c r="N2328" s="409"/>
      <c r="P2328" s="409"/>
    </row>
    <row r="2329" spans="1:16">
      <c r="A2329" s="764">
        <v>3086</v>
      </c>
      <c r="B2329" s="765" t="s">
        <v>8113</v>
      </c>
      <c r="C2329" s="764">
        <f t="shared" si="36"/>
        <v>3086</v>
      </c>
      <c r="D2329" s="165" t="s">
        <v>2171</v>
      </c>
      <c r="E2329" s="165" t="s">
        <v>10694</v>
      </c>
      <c r="F2329" s="163">
        <v>1</v>
      </c>
      <c r="G2329" s="766"/>
      <c r="H2329" s="766">
        <v>14500.588905495264</v>
      </c>
      <c r="I2329" s="766">
        <v>0</v>
      </c>
      <c r="J2329" s="882">
        <v>0</v>
      </c>
      <c r="K2329" s="766">
        <v>0</v>
      </c>
      <c r="L2329" s="18" t="s">
        <v>3140</v>
      </c>
      <c r="M2329"/>
      <c r="N2329" s="409"/>
      <c r="P2329" s="409"/>
    </row>
    <row r="2330" spans="1:16">
      <c r="A2330" s="764">
        <v>3087</v>
      </c>
      <c r="B2330" s="765" t="s">
        <v>8114</v>
      </c>
      <c r="C2330" s="764">
        <f t="shared" si="36"/>
        <v>3087</v>
      </c>
      <c r="D2330" s="165" t="s">
        <v>2171</v>
      </c>
      <c r="E2330" s="165" t="s">
        <v>10695</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8115</v>
      </c>
      <c r="C2331" s="764">
        <f t="shared" si="36"/>
        <v>3088</v>
      </c>
      <c r="D2331" s="165" t="s">
        <v>2171</v>
      </c>
      <c r="E2331" s="165" t="s">
        <v>10696</v>
      </c>
      <c r="F2331" s="163">
        <v>1</v>
      </c>
      <c r="G2331" s="766"/>
      <c r="H2331" s="766">
        <v>25190.617924510225</v>
      </c>
      <c r="I2331" s="766">
        <v>0</v>
      </c>
      <c r="J2331" s="882">
        <v>0</v>
      </c>
      <c r="K2331" s="766">
        <v>0</v>
      </c>
      <c r="L2331" s="18" t="s">
        <v>4726</v>
      </c>
      <c r="M2331"/>
      <c r="N2331" s="409"/>
      <c r="P2331" s="409"/>
    </row>
    <row r="2332" spans="1:16">
      <c r="A2332" s="764">
        <v>3089</v>
      </c>
      <c r="B2332" s="765" t="s">
        <v>8116</v>
      </c>
      <c r="C2332" s="764">
        <f t="shared" si="36"/>
        <v>3089</v>
      </c>
      <c r="D2332" s="165" t="s">
        <v>2171</v>
      </c>
      <c r="E2332" s="165" t="s">
        <v>10697</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8117</v>
      </c>
      <c r="C2333" s="764">
        <f t="shared" si="36"/>
        <v>3090</v>
      </c>
      <c r="D2333" s="165" t="s">
        <v>2171</v>
      </c>
      <c r="E2333" s="165" t="s">
        <v>10698</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8118</v>
      </c>
      <c r="C2334" s="764">
        <f t="shared" si="36"/>
        <v>3091</v>
      </c>
      <c r="D2334" s="165" t="s">
        <v>2171</v>
      </c>
      <c r="E2334" s="165" t="s">
        <v>10699</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8119</v>
      </c>
      <c r="C2335" s="764">
        <f t="shared" si="36"/>
        <v>3092</v>
      </c>
      <c r="D2335" s="165" t="s">
        <v>2171</v>
      </c>
      <c r="E2335" s="165" t="s">
        <v>10700</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8120</v>
      </c>
      <c r="C2336" s="764">
        <f t="shared" si="36"/>
        <v>3093</v>
      </c>
      <c r="D2336" s="165" t="s">
        <v>2171</v>
      </c>
      <c r="E2336" s="165" t="s">
        <v>10701</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8121</v>
      </c>
      <c r="C2337" s="764">
        <f t="shared" si="36"/>
        <v>3094</v>
      </c>
      <c r="D2337" s="165" t="s">
        <v>2171</v>
      </c>
      <c r="E2337" s="165" t="s">
        <v>10702</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8123</v>
      </c>
      <c r="C2338" s="764">
        <f t="shared" si="36"/>
        <v>3095</v>
      </c>
      <c r="D2338" s="165" t="s">
        <v>2171</v>
      </c>
      <c r="E2338" s="165" t="s">
        <v>10704</v>
      </c>
      <c r="F2338" s="163">
        <v>1</v>
      </c>
      <c r="G2338" s="766"/>
      <c r="H2338" s="766">
        <v>0</v>
      </c>
      <c r="I2338" s="766">
        <v>0</v>
      </c>
      <c r="J2338" s="882">
        <v>11256.164353292372</v>
      </c>
      <c r="K2338" s="766">
        <v>11521.359311449944</v>
      </c>
      <c r="L2338" s="18" t="s">
        <v>5576</v>
      </c>
      <c r="N2338" s="409"/>
      <c r="P2338" s="409"/>
    </row>
    <row r="2339" spans="1:16">
      <c r="A2339" s="764">
        <v>3096</v>
      </c>
      <c r="B2339" s="765" t="s">
        <v>8125</v>
      </c>
      <c r="C2339" s="764">
        <f t="shared" si="36"/>
        <v>3096</v>
      </c>
      <c r="D2339" s="165" t="s">
        <v>2171</v>
      </c>
      <c r="E2339" s="165" t="s">
        <v>10706</v>
      </c>
      <c r="F2339" s="163">
        <v>1</v>
      </c>
      <c r="G2339" s="766"/>
      <c r="H2339" s="766">
        <v>0</v>
      </c>
      <c r="I2339" s="766">
        <v>11818.506526844007</v>
      </c>
      <c r="J2339" s="882">
        <v>12100.323686574917</v>
      </c>
      <c r="K2339" s="766">
        <v>12396.896937931218</v>
      </c>
      <c r="L2339" s="18" t="s">
        <v>5577</v>
      </c>
      <c r="N2339" s="409"/>
      <c r="P2339" s="409"/>
    </row>
    <row r="2340" spans="1:16">
      <c r="A2340" s="764">
        <v>3097</v>
      </c>
      <c r="B2340" s="765" t="s">
        <v>8124</v>
      </c>
      <c r="C2340" s="764">
        <f t="shared" si="36"/>
        <v>3097</v>
      </c>
      <c r="D2340" s="165" t="s">
        <v>2171</v>
      </c>
      <c r="E2340" s="165" t="s">
        <v>10705</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8122</v>
      </c>
      <c r="C2341" s="764">
        <f t="shared" si="36"/>
        <v>3098</v>
      </c>
      <c r="D2341" s="165" t="s">
        <v>2171</v>
      </c>
      <c r="E2341" s="165" t="s">
        <v>10703</v>
      </c>
      <c r="F2341" s="163">
        <v>1</v>
      </c>
      <c r="G2341" s="766"/>
      <c r="H2341" s="766">
        <v>0</v>
      </c>
      <c r="I2341" s="766">
        <v>0</v>
      </c>
      <c r="J2341" s="882">
        <v>10696.967674905622</v>
      </c>
      <c r="K2341" s="766">
        <v>10945.609546673115</v>
      </c>
      <c r="L2341" s="18" t="s">
        <v>4727</v>
      </c>
      <c r="N2341" s="409"/>
      <c r="P2341" s="409"/>
    </row>
    <row r="2342" spans="1:16">
      <c r="A2342" s="764">
        <v>3099</v>
      </c>
      <c r="B2342" s="765" t="s">
        <v>8126</v>
      </c>
      <c r="C2342" s="764">
        <f t="shared" si="36"/>
        <v>3099</v>
      </c>
      <c r="D2342" s="165" t="s">
        <v>2171</v>
      </c>
      <c r="E2342" s="165" t="s">
        <v>10707</v>
      </c>
      <c r="F2342" s="163">
        <v>1</v>
      </c>
      <c r="G2342" s="766"/>
      <c r="H2342" s="766">
        <v>0</v>
      </c>
      <c r="I2342" s="766">
        <v>0</v>
      </c>
      <c r="J2342" s="882">
        <v>0</v>
      </c>
      <c r="K2342" s="766">
        <v>10602.845461711815</v>
      </c>
      <c r="L2342" s="18" t="s">
        <v>5578</v>
      </c>
      <c r="N2342" s="409"/>
      <c r="P2342" s="409"/>
    </row>
    <row r="2343" spans="1:16">
      <c r="A2343" s="764">
        <v>3100</v>
      </c>
      <c r="B2343" s="765" t="s">
        <v>8128</v>
      </c>
      <c r="C2343" s="764">
        <f t="shared" si="36"/>
        <v>3100</v>
      </c>
      <c r="D2343" s="165" t="s">
        <v>2171</v>
      </c>
      <c r="E2343" s="165" t="s">
        <v>10709</v>
      </c>
      <c r="F2343" s="163">
        <v>1</v>
      </c>
      <c r="G2343" s="766"/>
      <c r="H2343" s="766">
        <v>0</v>
      </c>
      <c r="I2343" s="766">
        <v>0</v>
      </c>
      <c r="J2343" s="882">
        <v>12961.613857633913</v>
      </c>
      <c r="K2343" s="766">
        <v>13277.228341977552</v>
      </c>
      <c r="L2343" s="18" t="s">
        <v>5579</v>
      </c>
      <c r="N2343" s="409"/>
      <c r="P2343" s="409"/>
    </row>
    <row r="2344" spans="1:16">
      <c r="A2344" s="764">
        <v>3101</v>
      </c>
      <c r="B2344" s="765" t="s">
        <v>8127</v>
      </c>
      <c r="C2344" s="764">
        <f t="shared" si="36"/>
        <v>3101</v>
      </c>
      <c r="D2344" s="165" t="s">
        <v>2171</v>
      </c>
      <c r="E2344" s="165" t="s">
        <v>10708</v>
      </c>
      <c r="F2344" s="163">
        <v>1</v>
      </c>
      <c r="G2344" s="766"/>
      <c r="H2344" s="766">
        <v>0</v>
      </c>
      <c r="I2344" s="766">
        <v>0</v>
      </c>
      <c r="J2344" s="882">
        <v>12956.04269926618</v>
      </c>
      <c r="K2344" s="766">
        <v>13271.484395651674</v>
      </c>
      <c r="L2344" s="18" t="s">
        <v>4729</v>
      </c>
      <c r="N2344" s="409"/>
      <c r="P2344" s="409"/>
    </row>
    <row r="2345" spans="1:16">
      <c r="A2345" s="764">
        <v>3102</v>
      </c>
      <c r="B2345" s="765" t="s">
        <v>8129</v>
      </c>
      <c r="C2345" s="764">
        <f t="shared" si="36"/>
        <v>3102</v>
      </c>
      <c r="D2345" s="165" t="s">
        <v>2171</v>
      </c>
      <c r="E2345" s="165" t="s">
        <v>10710</v>
      </c>
      <c r="F2345" s="163">
        <v>1</v>
      </c>
      <c r="G2345" s="766"/>
      <c r="H2345" s="766">
        <v>0</v>
      </c>
      <c r="I2345" s="766">
        <v>0</v>
      </c>
      <c r="J2345" s="882">
        <v>0</v>
      </c>
      <c r="K2345" s="766">
        <v>11566.213996754324</v>
      </c>
      <c r="L2345" s="18" t="s">
        <v>5580</v>
      </c>
      <c r="N2345" s="409"/>
      <c r="P2345" s="409"/>
    </row>
    <row r="2346" spans="1:16">
      <c r="A2346" s="764">
        <v>3103</v>
      </c>
      <c r="B2346" s="765" t="s">
        <v>8130</v>
      </c>
      <c r="C2346" s="764">
        <f t="shared" si="36"/>
        <v>3103</v>
      </c>
      <c r="D2346" s="165" t="s">
        <v>2171</v>
      </c>
      <c r="E2346" s="165" t="s">
        <v>10711</v>
      </c>
      <c r="F2346" s="163">
        <v>1</v>
      </c>
      <c r="G2346" s="766"/>
      <c r="H2346" s="766">
        <v>0</v>
      </c>
      <c r="I2346" s="766">
        <v>0</v>
      </c>
      <c r="J2346" s="882">
        <v>0</v>
      </c>
      <c r="K2346" s="766">
        <v>12136.483876693284</v>
      </c>
      <c r="L2346" s="18" t="s">
        <v>5581</v>
      </c>
      <c r="N2346" s="409"/>
      <c r="P2346" s="409"/>
    </row>
    <row r="2347" spans="1:16">
      <c r="A2347" s="764">
        <v>3104</v>
      </c>
      <c r="B2347" s="765" t="s">
        <v>8132</v>
      </c>
      <c r="C2347" s="764">
        <f t="shared" si="36"/>
        <v>3104</v>
      </c>
      <c r="D2347" s="165" t="s">
        <v>2171</v>
      </c>
      <c r="E2347" s="165" t="s">
        <v>10713</v>
      </c>
      <c r="F2347" s="163">
        <v>1</v>
      </c>
      <c r="G2347" s="766"/>
      <c r="H2347" s="766">
        <v>0</v>
      </c>
      <c r="I2347" s="766">
        <v>11843.044035559649</v>
      </c>
      <c r="J2347" s="882">
        <v>12125.586904714753</v>
      </c>
      <c r="K2347" s="766">
        <v>12422.989538270145</v>
      </c>
      <c r="L2347" s="18" t="s">
        <v>5582</v>
      </c>
      <c r="N2347" s="409"/>
      <c r="P2347" s="409"/>
    </row>
    <row r="2348" spans="1:16">
      <c r="A2348" s="764">
        <v>3105</v>
      </c>
      <c r="B2348" s="765" t="s">
        <v>8131</v>
      </c>
      <c r="C2348" s="764">
        <f t="shared" si="36"/>
        <v>3105</v>
      </c>
      <c r="D2348" s="165" t="s">
        <v>2171</v>
      </c>
      <c r="E2348" s="165" t="s">
        <v>10712</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8135</v>
      </c>
      <c r="C2349" s="764">
        <f t="shared" si="36"/>
        <v>3106</v>
      </c>
      <c r="D2349" s="165" t="s">
        <v>2171</v>
      </c>
      <c r="E2349" s="165" t="s">
        <v>10716</v>
      </c>
      <c r="F2349" s="163">
        <v>1</v>
      </c>
      <c r="G2349" s="766"/>
      <c r="H2349" s="766">
        <v>0</v>
      </c>
      <c r="I2349" s="766">
        <v>11250.627752516264</v>
      </c>
      <c r="J2349" s="882">
        <v>11515.649922715693</v>
      </c>
      <c r="K2349" s="766">
        <v>11794.633359933054</v>
      </c>
      <c r="L2349" s="18" t="s">
        <v>5583</v>
      </c>
      <c r="N2349" s="409"/>
      <c r="P2349" s="409"/>
    </row>
    <row r="2350" spans="1:16">
      <c r="A2350" s="764">
        <v>3107</v>
      </c>
      <c r="B2350" s="765" t="s">
        <v>8134</v>
      </c>
      <c r="C2350" s="764">
        <f t="shared" si="36"/>
        <v>3107</v>
      </c>
      <c r="D2350" s="165" t="s">
        <v>2171</v>
      </c>
      <c r="E2350" s="165" t="s">
        <v>10715</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8136</v>
      </c>
      <c r="C2351" s="764">
        <f t="shared" si="36"/>
        <v>3108</v>
      </c>
      <c r="D2351" s="165" t="s">
        <v>2171</v>
      </c>
      <c r="E2351" s="165" t="s">
        <v>10717</v>
      </c>
      <c r="F2351" s="163">
        <v>1</v>
      </c>
      <c r="G2351" s="766"/>
      <c r="H2351" s="766">
        <v>0</v>
      </c>
      <c r="I2351" s="766">
        <v>10658.211469472877</v>
      </c>
      <c r="J2351" s="882">
        <v>10905.712940716627</v>
      </c>
      <c r="K2351" s="766">
        <v>11166.242624004337</v>
      </c>
      <c r="L2351" s="18" t="s">
        <v>5584</v>
      </c>
      <c r="N2351" s="409"/>
      <c r="P2351" s="409"/>
    </row>
    <row r="2352" spans="1:16">
      <c r="A2352" s="764">
        <v>3109</v>
      </c>
      <c r="B2352" s="765" t="s">
        <v>8137</v>
      </c>
      <c r="C2352" s="764">
        <f t="shared" si="36"/>
        <v>3109</v>
      </c>
      <c r="D2352" s="165" t="s">
        <v>2171</v>
      </c>
      <c r="E2352" s="165" t="s">
        <v>10718</v>
      </c>
      <c r="F2352" s="163">
        <v>1</v>
      </c>
      <c r="G2352" s="766"/>
      <c r="H2352" s="766">
        <v>0</v>
      </c>
      <c r="I2352" s="766">
        <v>0</v>
      </c>
      <c r="J2352" s="882">
        <v>0</v>
      </c>
      <c r="K2352" s="766">
        <v>12197.386485230454</v>
      </c>
      <c r="L2352" s="18" t="s">
        <v>5585</v>
      </c>
      <c r="N2352" s="409"/>
      <c r="P2352" s="409"/>
    </row>
    <row r="2353" spans="1:16">
      <c r="A2353" s="764">
        <v>3110</v>
      </c>
      <c r="B2353" s="765" t="s">
        <v>8138</v>
      </c>
      <c r="C2353" s="764">
        <f t="shared" si="36"/>
        <v>3110</v>
      </c>
      <c r="D2353" s="165" t="s">
        <v>2171</v>
      </c>
      <c r="E2353" s="165" t="s">
        <v>10719</v>
      </c>
      <c r="F2353" s="163">
        <v>1</v>
      </c>
      <c r="G2353" s="766"/>
      <c r="H2353" s="766">
        <v>0</v>
      </c>
      <c r="I2353" s="766">
        <v>0</v>
      </c>
      <c r="J2353" s="882">
        <v>0</v>
      </c>
      <c r="K2353" s="766">
        <v>12767.65636516942</v>
      </c>
      <c r="L2353" s="18" t="s">
        <v>5586</v>
      </c>
      <c r="N2353" s="409"/>
      <c r="P2353" s="409"/>
    </row>
    <row r="2354" spans="1:16">
      <c r="A2354" s="764">
        <v>3111</v>
      </c>
      <c r="B2354" s="765" t="s">
        <v>8133</v>
      </c>
      <c r="C2354" s="764">
        <f t="shared" si="36"/>
        <v>3111</v>
      </c>
      <c r="D2354" s="165" t="s">
        <v>2171</v>
      </c>
      <c r="E2354" s="165" t="s">
        <v>10714</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8140</v>
      </c>
      <c r="C2355" s="764">
        <f t="shared" si="36"/>
        <v>3112</v>
      </c>
      <c r="D2355" s="165" t="s">
        <v>2171</v>
      </c>
      <c r="E2355" s="165" t="s">
        <v>10721</v>
      </c>
      <c r="F2355" s="163">
        <v>1</v>
      </c>
      <c r="G2355" s="766"/>
      <c r="H2355" s="766">
        <v>0</v>
      </c>
      <c r="I2355" s="766">
        <v>12341.338105409221</v>
      </c>
      <c r="J2355" s="882">
        <v>12638.602508598098</v>
      </c>
      <c r="K2355" s="766">
        <v>12951.52150079471</v>
      </c>
      <c r="L2355" s="18" t="s">
        <v>5587</v>
      </c>
      <c r="N2355" s="409"/>
      <c r="P2355" s="409"/>
    </row>
    <row r="2356" spans="1:16">
      <c r="A2356" s="764">
        <v>3113</v>
      </c>
      <c r="B2356" s="765" t="s">
        <v>8139</v>
      </c>
      <c r="C2356" s="764">
        <f t="shared" si="36"/>
        <v>3113</v>
      </c>
      <c r="D2356" s="165" t="s">
        <v>2171</v>
      </c>
      <c r="E2356" s="165" t="s">
        <v>10720</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8142</v>
      </c>
      <c r="C2357" s="764">
        <f t="shared" si="36"/>
        <v>3114</v>
      </c>
      <c r="D2357" s="165" t="s">
        <v>2171</v>
      </c>
      <c r="E2357" s="165" t="s">
        <v>10723</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8143</v>
      </c>
      <c r="C2358" s="764">
        <f t="shared" si="36"/>
        <v>3115</v>
      </c>
      <c r="D2358" s="165" t="s">
        <v>2171</v>
      </c>
      <c r="E2358" s="165" t="s">
        <v>10724</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8141</v>
      </c>
      <c r="C2359" s="764">
        <f t="shared" si="36"/>
        <v>3116</v>
      </c>
      <c r="D2359" s="165" t="s">
        <v>2171</v>
      </c>
      <c r="E2359" s="165" t="s">
        <v>10722</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8145</v>
      </c>
      <c r="C2360" s="764">
        <f t="shared" si="36"/>
        <v>3117</v>
      </c>
      <c r="D2360" s="165" t="s">
        <v>2171</v>
      </c>
      <c r="E2360" s="165" t="s">
        <v>10726</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8146</v>
      </c>
      <c r="C2361" s="764">
        <f t="shared" si="36"/>
        <v>3118</v>
      </c>
      <c r="D2361" s="165" t="s">
        <v>2171</v>
      </c>
      <c r="E2361" s="165" t="s">
        <v>10727</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8144</v>
      </c>
      <c r="C2362" s="764">
        <f t="shared" si="36"/>
        <v>3119</v>
      </c>
      <c r="D2362" s="165" t="s">
        <v>2171</v>
      </c>
      <c r="E2362" s="165" t="s">
        <v>10725</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8147</v>
      </c>
      <c r="C2363" s="764">
        <f t="shared" si="36"/>
        <v>3120</v>
      </c>
      <c r="D2363" s="165" t="s">
        <v>2171</v>
      </c>
      <c r="E2363" s="165" t="s">
        <v>10728</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8148</v>
      </c>
      <c r="C2364" s="764">
        <f t="shared" si="36"/>
        <v>3121</v>
      </c>
      <c r="D2364" s="165" t="s">
        <v>2171</v>
      </c>
      <c r="E2364" s="165" t="s">
        <v>10729</v>
      </c>
      <c r="F2364" s="163">
        <v>1</v>
      </c>
      <c r="G2364" s="766"/>
      <c r="H2364" s="766">
        <v>0</v>
      </c>
      <c r="I2364" s="766">
        <v>0</v>
      </c>
      <c r="J2364" s="882">
        <v>0</v>
      </c>
      <c r="K2364" s="766">
        <v>19399.140605967947</v>
      </c>
      <c r="L2364" s="18" t="s">
        <v>5588</v>
      </c>
      <c r="N2364" s="409"/>
      <c r="P2364" s="409"/>
    </row>
    <row r="2365" spans="1:16">
      <c r="A2365" s="764">
        <v>3122</v>
      </c>
      <c r="B2365" s="765" t="s">
        <v>8149</v>
      </c>
      <c r="C2365" s="764">
        <f t="shared" si="36"/>
        <v>3122</v>
      </c>
      <c r="D2365" s="165" t="s">
        <v>2171</v>
      </c>
      <c r="E2365" s="165" t="s">
        <v>10730</v>
      </c>
      <c r="F2365" s="163">
        <v>1</v>
      </c>
      <c r="G2365" s="766"/>
      <c r="H2365" s="766">
        <v>0</v>
      </c>
      <c r="I2365" s="766">
        <v>0</v>
      </c>
      <c r="J2365" s="882">
        <v>0</v>
      </c>
      <c r="K2365" s="766">
        <v>20651.779621900379</v>
      </c>
      <c r="L2365" s="18" t="s">
        <v>5589</v>
      </c>
      <c r="N2365" s="409"/>
      <c r="P2365" s="409"/>
    </row>
    <row r="2366" spans="1:16">
      <c r="A2366" s="764">
        <v>3123</v>
      </c>
      <c r="B2366" s="765" t="s">
        <v>8150</v>
      </c>
      <c r="C2366" s="764">
        <f t="shared" si="36"/>
        <v>3123</v>
      </c>
      <c r="D2366" s="165" t="s">
        <v>2171</v>
      </c>
      <c r="E2366" s="165" t="s">
        <v>10731</v>
      </c>
      <c r="F2366" s="163">
        <v>1</v>
      </c>
      <c r="G2366" s="766"/>
      <c r="H2366" s="766">
        <v>0</v>
      </c>
      <c r="I2366" s="766">
        <v>0</v>
      </c>
      <c r="J2366" s="882">
        <v>0</v>
      </c>
      <c r="K2366" s="766">
        <v>21649.801355186984</v>
      </c>
      <c r="L2366" s="18" t="s">
        <v>5590</v>
      </c>
      <c r="N2366" s="409"/>
      <c r="P2366" s="409"/>
    </row>
    <row r="2367" spans="1:16">
      <c r="A2367" s="764">
        <v>3124</v>
      </c>
      <c r="B2367" s="765" t="s">
        <v>8151</v>
      </c>
      <c r="C2367" s="764">
        <f t="shared" si="36"/>
        <v>3124</v>
      </c>
      <c r="D2367" s="165" t="s">
        <v>2171</v>
      </c>
      <c r="E2367" s="165" t="s">
        <v>10732</v>
      </c>
      <c r="F2367" s="163">
        <v>1</v>
      </c>
      <c r="G2367" s="766"/>
      <c r="H2367" s="766">
        <v>0</v>
      </c>
      <c r="I2367" s="766">
        <v>0</v>
      </c>
      <c r="J2367" s="882">
        <v>0</v>
      </c>
      <c r="K2367" s="766">
        <v>28997.375327265432</v>
      </c>
      <c r="L2367" s="18" t="s">
        <v>5591</v>
      </c>
      <c r="N2367" s="409"/>
      <c r="P2367" s="409"/>
    </row>
    <row r="2368" spans="1:16">
      <c r="A2368" s="764">
        <v>3125</v>
      </c>
      <c r="B2368" s="765" t="s">
        <v>8152</v>
      </c>
      <c r="C2368" s="764">
        <f t="shared" si="36"/>
        <v>3125</v>
      </c>
      <c r="D2368" s="165" t="s">
        <v>2171</v>
      </c>
      <c r="E2368" s="165" t="s">
        <v>10733</v>
      </c>
      <c r="F2368" s="163">
        <v>1</v>
      </c>
      <c r="G2368" s="766"/>
      <c r="H2368" s="766">
        <v>0</v>
      </c>
      <c r="I2368" s="766">
        <v>0</v>
      </c>
      <c r="J2368" s="882">
        <v>0</v>
      </c>
      <c r="K2368" s="766">
        <v>22973.345653437627</v>
      </c>
      <c r="L2368" s="18" t="s">
        <v>5592</v>
      </c>
      <c r="N2368" s="409"/>
      <c r="P2368" s="409"/>
    </row>
    <row r="2369" spans="1:16">
      <c r="A2369" s="764">
        <v>3126</v>
      </c>
      <c r="B2369" s="765" t="s">
        <v>8153</v>
      </c>
      <c r="C2369" s="764">
        <f t="shared" si="36"/>
        <v>3126</v>
      </c>
      <c r="D2369" s="165" t="s">
        <v>2171</v>
      </c>
      <c r="E2369" s="165" t="s">
        <v>10734</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8153</v>
      </c>
      <c r="C2370" s="764">
        <f t="shared" si="36"/>
        <v>3127</v>
      </c>
      <c r="D2370" s="165" t="s">
        <v>2171</v>
      </c>
      <c r="E2370" s="165" t="s">
        <v>10734</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8154</v>
      </c>
      <c r="C2371" s="764">
        <f t="shared" si="36"/>
        <v>3128</v>
      </c>
      <c r="D2371" s="165" t="s">
        <v>2171</v>
      </c>
      <c r="E2371" s="165" t="s">
        <v>10735</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8155</v>
      </c>
      <c r="C2372" s="764">
        <f t="shared" si="36"/>
        <v>3129</v>
      </c>
      <c r="D2372" s="165" t="s">
        <v>2171</v>
      </c>
      <c r="E2372" s="165" t="s">
        <v>10736</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8156</v>
      </c>
      <c r="C2373" s="764">
        <f t="shared" si="36"/>
        <v>3130</v>
      </c>
      <c r="D2373" s="165" t="s">
        <v>2171</v>
      </c>
      <c r="E2373" s="165" t="s">
        <v>10737</v>
      </c>
      <c r="F2373" s="163">
        <v>1</v>
      </c>
      <c r="G2373" s="766"/>
      <c r="H2373" s="766">
        <v>21385.351898052155</v>
      </c>
      <c r="I2373" s="766">
        <v>0</v>
      </c>
      <c r="J2373" s="882">
        <v>0</v>
      </c>
      <c r="K2373" s="766">
        <v>0</v>
      </c>
      <c r="L2373" s="18" t="s">
        <v>1465</v>
      </c>
      <c r="N2373" s="409"/>
      <c r="P2373" s="409"/>
    </row>
    <row r="2374" spans="1:16">
      <c r="A2374" s="764">
        <v>3131</v>
      </c>
      <c r="B2374" s="765" t="s">
        <v>8157</v>
      </c>
      <c r="C2374" s="764">
        <f t="shared" si="36"/>
        <v>3131</v>
      </c>
      <c r="D2374" s="165" t="s">
        <v>2171</v>
      </c>
      <c r="E2374" s="165" t="s">
        <v>10738</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8158</v>
      </c>
      <c r="C2375" s="764">
        <f t="shared" si="36"/>
        <v>3132</v>
      </c>
      <c r="D2375" s="165" t="s">
        <v>2171</v>
      </c>
      <c r="E2375" s="165" t="s">
        <v>10739</v>
      </c>
      <c r="F2375" s="163">
        <v>1</v>
      </c>
      <c r="G2375" s="766"/>
      <c r="H2375" s="766">
        <v>22268.75647981825</v>
      </c>
      <c r="I2375" s="766">
        <v>0</v>
      </c>
      <c r="J2375" s="882">
        <v>0</v>
      </c>
      <c r="K2375" s="766">
        <v>0</v>
      </c>
      <c r="L2375" s="18" t="s">
        <v>1467</v>
      </c>
      <c r="N2375" s="409"/>
      <c r="P2375" s="409"/>
    </row>
    <row r="2376" spans="1:16">
      <c r="A2376" s="764">
        <v>3133</v>
      </c>
      <c r="B2376" s="765" t="s">
        <v>8159</v>
      </c>
      <c r="C2376" s="764">
        <f t="shared" si="36"/>
        <v>3133</v>
      </c>
      <c r="D2376" s="165" t="s">
        <v>2171</v>
      </c>
      <c r="E2376" s="165" t="s">
        <v>10740</v>
      </c>
      <c r="F2376" s="163">
        <v>1</v>
      </c>
      <c r="G2376" s="766"/>
      <c r="H2376" s="766">
        <v>23324.429912405736</v>
      </c>
      <c r="I2376" s="766">
        <v>0</v>
      </c>
      <c r="J2376" s="882">
        <v>0</v>
      </c>
      <c r="K2376" s="766">
        <v>0</v>
      </c>
      <c r="L2376" s="18" t="s">
        <v>1468</v>
      </c>
      <c r="N2376" s="409"/>
      <c r="P2376" s="409"/>
    </row>
    <row r="2377" spans="1:16">
      <c r="A2377" s="764">
        <v>3134</v>
      </c>
      <c r="B2377" s="765" t="s">
        <v>8160</v>
      </c>
      <c r="C2377" s="764">
        <f t="shared" ref="C2377:C2440" si="37">A2377</f>
        <v>3134</v>
      </c>
      <c r="D2377" s="165" t="s">
        <v>2171</v>
      </c>
      <c r="E2377" s="165" t="s">
        <v>10741</v>
      </c>
      <c r="F2377" s="163">
        <v>1</v>
      </c>
      <c r="G2377" s="766"/>
      <c r="H2377" s="766">
        <v>23324.429912405736</v>
      </c>
      <c r="I2377" s="766">
        <v>0</v>
      </c>
      <c r="J2377" s="882">
        <v>0</v>
      </c>
      <c r="K2377" s="766">
        <v>0</v>
      </c>
      <c r="L2377" s="18" t="s">
        <v>1469</v>
      </c>
      <c r="N2377" s="409"/>
      <c r="P2377" s="409"/>
    </row>
    <row r="2378" spans="1:16">
      <c r="A2378" s="764">
        <v>3135</v>
      </c>
      <c r="B2378" s="765" t="s">
        <v>8161</v>
      </c>
      <c r="C2378" s="764">
        <f t="shared" si="37"/>
        <v>3135</v>
      </c>
      <c r="D2378" s="165" t="s">
        <v>2171</v>
      </c>
      <c r="E2378" s="165" t="s">
        <v>10742</v>
      </c>
      <c r="F2378" s="163">
        <v>1</v>
      </c>
      <c r="G2378" s="766"/>
      <c r="H2378" s="766">
        <v>24380.103344993215</v>
      </c>
      <c r="I2378" s="766">
        <v>0</v>
      </c>
      <c r="J2378" s="882">
        <v>0</v>
      </c>
      <c r="K2378" s="766">
        <v>0</v>
      </c>
      <c r="L2378" s="18" t="s">
        <v>1470</v>
      </c>
      <c r="N2378" s="409"/>
      <c r="P2378" s="409"/>
    </row>
    <row r="2379" spans="1:16">
      <c r="A2379" s="764">
        <v>3136</v>
      </c>
      <c r="B2379" s="765" t="s">
        <v>8163</v>
      </c>
      <c r="C2379" s="764">
        <f t="shared" si="37"/>
        <v>3136</v>
      </c>
      <c r="D2379" s="165" t="s">
        <v>2171</v>
      </c>
      <c r="E2379" s="165" t="s">
        <v>10744</v>
      </c>
      <c r="F2379" s="163">
        <v>1</v>
      </c>
      <c r="G2379" s="766"/>
      <c r="H2379" s="766">
        <v>22605.490507899714</v>
      </c>
      <c r="I2379" s="766">
        <v>0</v>
      </c>
      <c r="J2379" s="882">
        <v>0</v>
      </c>
      <c r="K2379" s="766">
        <v>0</v>
      </c>
      <c r="L2379" s="18" t="s">
        <v>4731</v>
      </c>
      <c r="N2379" s="409"/>
      <c r="P2379" s="409"/>
    </row>
    <row r="2380" spans="1:16">
      <c r="A2380" s="764">
        <v>3137</v>
      </c>
      <c r="B2380" s="765" t="s">
        <v>8162</v>
      </c>
      <c r="C2380" s="764">
        <f t="shared" si="37"/>
        <v>3137</v>
      </c>
      <c r="D2380" s="165" t="s">
        <v>2171</v>
      </c>
      <c r="E2380" s="165" t="s">
        <v>10743</v>
      </c>
      <c r="F2380" s="163">
        <v>1</v>
      </c>
      <c r="G2380" s="766"/>
      <c r="H2380" s="766">
        <v>21799.895517539062</v>
      </c>
      <c r="I2380" s="766">
        <v>0</v>
      </c>
      <c r="J2380" s="882">
        <v>0</v>
      </c>
      <c r="K2380" s="766">
        <v>0</v>
      </c>
      <c r="L2380" s="18" t="s">
        <v>4730</v>
      </c>
      <c r="N2380" s="409"/>
      <c r="P2380" s="409"/>
    </row>
    <row r="2381" spans="1:16">
      <c r="A2381" s="764">
        <v>3138</v>
      </c>
      <c r="B2381" s="765" t="s">
        <v>8164</v>
      </c>
      <c r="C2381" s="764">
        <f t="shared" si="37"/>
        <v>3138</v>
      </c>
      <c r="D2381" s="165" t="s">
        <v>2171</v>
      </c>
      <c r="E2381" s="165" t="s">
        <v>10745</v>
      </c>
      <c r="F2381" s="163">
        <v>1</v>
      </c>
      <c r="G2381" s="766"/>
      <c r="H2381" s="766">
        <v>22417.925984206086</v>
      </c>
      <c r="I2381" s="766">
        <v>0</v>
      </c>
      <c r="J2381" s="882">
        <v>0</v>
      </c>
      <c r="K2381" s="766">
        <v>0</v>
      </c>
      <c r="L2381" s="18" t="s">
        <v>4732</v>
      </c>
      <c r="N2381" s="409"/>
      <c r="P2381" s="409"/>
    </row>
    <row r="2382" spans="1:16">
      <c r="A2382" s="764">
        <v>3139</v>
      </c>
      <c r="B2382" s="765" t="s">
        <v>8165</v>
      </c>
      <c r="C2382" s="764">
        <f t="shared" si="37"/>
        <v>3139</v>
      </c>
      <c r="D2382" s="165" t="s">
        <v>2171</v>
      </c>
      <c r="E2382" s="165" t="s">
        <v>10746</v>
      </c>
      <c r="F2382" s="163">
        <v>1</v>
      </c>
      <c r="G2382" s="766"/>
      <c r="H2382" s="766">
        <v>23223.520974566734</v>
      </c>
      <c r="I2382" s="766">
        <v>0</v>
      </c>
      <c r="J2382" s="882">
        <v>0</v>
      </c>
      <c r="K2382" s="766">
        <v>0</v>
      </c>
      <c r="L2382" s="18" t="s">
        <v>4733</v>
      </c>
      <c r="N2382" s="409"/>
      <c r="P2382" s="409"/>
    </row>
    <row r="2383" spans="1:16">
      <c r="A2383" s="764">
        <v>3140</v>
      </c>
      <c r="B2383" s="765" t="s">
        <v>8168</v>
      </c>
      <c r="C2383" s="764">
        <f t="shared" si="37"/>
        <v>3140</v>
      </c>
      <c r="D2383" s="165" t="s">
        <v>2171</v>
      </c>
      <c r="E2383" s="165" t="s">
        <v>10749</v>
      </c>
      <c r="F2383" s="163">
        <v>1</v>
      </c>
      <c r="G2383" s="766"/>
      <c r="H2383" s="766">
        <v>26532.236377177596</v>
      </c>
      <c r="I2383" s="766">
        <v>0</v>
      </c>
      <c r="J2383" s="882">
        <v>0</v>
      </c>
      <c r="K2383" s="766">
        <v>0</v>
      </c>
      <c r="L2383" s="18" t="s">
        <v>4735</v>
      </c>
      <c r="N2383" s="409"/>
      <c r="P2383" s="409"/>
    </row>
    <row r="2384" spans="1:16">
      <c r="A2384" s="764">
        <v>3141</v>
      </c>
      <c r="B2384" s="765" t="s">
        <v>8167</v>
      </c>
      <c r="C2384" s="764">
        <f t="shared" si="37"/>
        <v>3141</v>
      </c>
      <c r="D2384" s="165" t="s">
        <v>2171</v>
      </c>
      <c r="E2384" s="165" t="s">
        <v>10748</v>
      </c>
      <c r="F2384" s="163">
        <v>1</v>
      </c>
      <c r="G2384" s="766"/>
      <c r="H2384" s="766">
        <v>26079.089195099728</v>
      </c>
      <c r="I2384" s="766">
        <v>0</v>
      </c>
      <c r="J2384" s="882">
        <v>0</v>
      </c>
      <c r="K2384" s="766">
        <v>0</v>
      </c>
      <c r="L2384" s="18" t="s">
        <v>4734</v>
      </c>
      <c r="N2384" s="409"/>
      <c r="P2384" s="409"/>
    </row>
    <row r="2385" spans="1:16">
      <c r="A2385" s="764">
        <v>3142</v>
      </c>
      <c r="B2385" s="765" t="s">
        <v>8166</v>
      </c>
      <c r="C2385" s="764">
        <f t="shared" si="37"/>
        <v>3142</v>
      </c>
      <c r="D2385" s="165" t="s">
        <v>2171</v>
      </c>
      <c r="E2385" s="165" t="s">
        <v>10747</v>
      </c>
      <c r="F2385" s="163">
        <v>1</v>
      </c>
      <c r="G2385" s="766"/>
      <c r="H2385" s="766">
        <v>23581.54332623411</v>
      </c>
      <c r="I2385" s="766">
        <v>0</v>
      </c>
      <c r="J2385" s="882">
        <v>0</v>
      </c>
      <c r="K2385" s="766">
        <v>0</v>
      </c>
      <c r="L2385" s="18" t="s">
        <v>1471</v>
      </c>
      <c r="N2385" s="409"/>
      <c r="P2385" s="409"/>
    </row>
    <row r="2386" spans="1:16">
      <c r="A2386" s="764">
        <v>3143</v>
      </c>
      <c r="B2386" s="765" t="s">
        <v>8169</v>
      </c>
      <c r="C2386" s="764">
        <f t="shared" si="37"/>
        <v>3143</v>
      </c>
      <c r="D2386" s="165" t="s">
        <v>2171</v>
      </c>
      <c r="E2386" s="165" t="s">
        <v>10750</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8170</v>
      </c>
      <c r="C2387" s="764">
        <f t="shared" si="37"/>
        <v>3144</v>
      </c>
      <c r="D2387" s="165" t="s">
        <v>2171</v>
      </c>
      <c r="E2387" s="165" t="s">
        <v>10751</v>
      </c>
      <c r="F2387" s="163">
        <v>1</v>
      </c>
      <c r="G2387" s="766"/>
      <c r="H2387" s="766">
        <v>27099.556466016264</v>
      </c>
      <c r="I2387" s="766">
        <v>0</v>
      </c>
      <c r="J2387" s="882">
        <v>0</v>
      </c>
      <c r="K2387" s="766">
        <v>0</v>
      </c>
      <c r="L2387" s="18" t="s">
        <v>4736</v>
      </c>
      <c r="N2387" s="409"/>
      <c r="P2387" s="409"/>
    </row>
    <row r="2388" spans="1:16">
      <c r="A2388" s="764">
        <v>3145</v>
      </c>
      <c r="B2388" s="765" t="s">
        <v>8173</v>
      </c>
      <c r="C2388" s="764">
        <f t="shared" si="37"/>
        <v>3145</v>
      </c>
      <c r="D2388" s="165" t="s">
        <v>2171</v>
      </c>
      <c r="E2388" s="165" t="s">
        <v>10754</v>
      </c>
      <c r="F2388" s="163">
        <v>1</v>
      </c>
      <c r="G2388" s="766"/>
      <c r="H2388" s="766">
        <v>0</v>
      </c>
      <c r="I2388" s="766">
        <v>0</v>
      </c>
      <c r="J2388" s="882">
        <v>0</v>
      </c>
      <c r="K2388" s="766">
        <v>28997.375327265432</v>
      </c>
      <c r="L2388" s="18" t="s">
        <v>5593</v>
      </c>
      <c r="N2388" s="409"/>
      <c r="P2388" s="409"/>
    </row>
    <row r="2389" spans="1:16">
      <c r="A2389" s="764">
        <v>3146</v>
      </c>
      <c r="B2389" s="765" t="s">
        <v>8171</v>
      </c>
      <c r="C2389" s="764">
        <f t="shared" si="37"/>
        <v>3146</v>
      </c>
      <c r="D2389" s="165" t="s">
        <v>2171</v>
      </c>
      <c r="E2389" s="165" t="s">
        <v>10752</v>
      </c>
      <c r="F2389" s="163">
        <v>1</v>
      </c>
      <c r="G2389" s="766"/>
      <c r="H2389" s="766">
        <v>27905.15145637692</v>
      </c>
      <c r="I2389" s="766">
        <v>0</v>
      </c>
      <c r="J2389" s="882">
        <v>0</v>
      </c>
      <c r="K2389" s="766">
        <v>0</v>
      </c>
      <c r="L2389" s="18" t="s">
        <v>4737</v>
      </c>
      <c r="N2389" s="409"/>
      <c r="P2389" s="409"/>
    </row>
    <row r="2390" spans="1:16">
      <c r="A2390" s="764">
        <v>3147</v>
      </c>
      <c r="B2390" s="765" t="s">
        <v>8172</v>
      </c>
      <c r="C2390" s="764">
        <f t="shared" si="37"/>
        <v>3147</v>
      </c>
      <c r="D2390" s="165" t="s">
        <v>2171</v>
      </c>
      <c r="E2390" s="165" t="s">
        <v>10753</v>
      </c>
      <c r="F2390" s="163">
        <v>1</v>
      </c>
      <c r="G2390" s="766"/>
      <c r="H2390" s="766">
        <v>28358.29863845478</v>
      </c>
      <c r="I2390" s="766">
        <v>0</v>
      </c>
      <c r="J2390" s="882">
        <v>0</v>
      </c>
      <c r="K2390" s="766">
        <v>0</v>
      </c>
      <c r="L2390" s="18" t="s">
        <v>4738</v>
      </c>
      <c r="N2390" s="409"/>
      <c r="P2390" s="409"/>
    </row>
    <row r="2391" spans="1:16">
      <c r="A2391" s="764">
        <v>3148</v>
      </c>
      <c r="B2391" s="765" t="s">
        <v>8174</v>
      </c>
      <c r="C2391" s="764">
        <f t="shared" si="37"/>
        <v>3148</v>
      </c>
      <c r="D2391" s="165" t="s">
        <v>2171</v>
      </c>
      <c r="E2391" s="165" t="s">
        <v>10755</v>
      </c>
      <c r="F2391" s="163">
        <v>1</v>
      </c>
      <c r="G2391" s="766"/>
      <c r="H2391" s="766">
        <v>0</v>
      </c>
      <c r="I2391" s="766">
        <v>0</v>
      </c>
      <c r="J2391" s="882">
        <v>0</v>
      </c>
      <c r="K2391" s="766">
        <v>29778.074333741766</v>
      </c>
      <c r="L2391" s="18" t="s">
        <v>5594</v>
      </c>
      <c r="N2391" s="409"/>
      <c r="P2391" s="409"/>
    </row>
    <row r="2392" spans="1:16">
      <c r="A2392" s="764">
        <v>3149</v>
      </c>
      <c r="B2392" s="765" t="s">
        <v>8175</v>
      </c>
      <c r="C2392" s="764">
        <f t="shared" si="37"/>
        <v>3149</v>
      </c>
      <c r="D2392" s="165" t="s">
        <v>2171</v>
      </c>
      <c r="E2392" s="165" t="s">
        <v>10756</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8177</v>
      </c>
      <c r="C2393" s="764">
        <f t="shared" si="37"/>
        <v>3150</v>
      </c>
      <c r="D2393" s="165" t="s">
        <v>2171</v>
      </c>
      <c r="E2393" s="165" t="s">
        <v>10758</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8178</v>
      </c>
      <c r="C2394" s="764">
        <f t="shared" si="37"/>
        <v>3151</v>
      </c>
      <c r="D2394" s="165" t="s">
        <v>2171</v>
      </c>
      <c r="E2394" s="165" t="s">
        <v>10759</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8179</v>
      </c>
      <c r="C2395" s="764">
        <f t="shared" si="37"/>
        <v>3152</v>
      </c>
      <c r="D2395" s="165" t="s">
        <v>2171</v>
      </c>
      <c r="E2395" s="165" t="s">
        <v>10760</v>
      </c>
      <c r="F2395" s="163">
        <v>1</v>
      </c>
      <c r="G2395" s="766"/>
      <c r="H2395" s="766">
        <v>17412.047757789544</v>
      </c>
      <c r="I2395" s="766">
        <v>0</v>
      </c>
      <c r="J2395" s="882">
        <v>0</v>
      </c>
      <c r="K2395" s="766">
        <v>0</v>
      </c>
      <c r="L2395" s="18" t="s">
        <v>1477</v>
      </c>
      <c r="N2395" s="409"/>
      <c r="P2395" s="409"/>
    </row>
    <row r="2396" spans="1:16">
      <c r="A2396" s="764">
        <v>3153</v>
      </c>
      <c r="B2396" s="765" t="s">
        <v>8180</v>
      </c>
      <c r="C2396" s="764">
        <f t="shared" si="37"/>
        <v>3153</v>
      </c>
      <c r="D2396" s="165" t="s">
        <v>2171</v>
      </c>
      <c r="E2396" s="165" t="s">
        <v>10761</v>
      </c>
      <c r="F2396" s="163">
        <v>1</v>
      </c>
      <c r="G2396" s="766"/>
      <c r="H2396" s="766">
        <v>16393.120483533676</v>
      </c>
      <c r="I2396" s="766">
        <v>0</v>
      </c>
      <c r="J2396" s="882">
        <v>0</v>
      </c>
      <c r="K2396" s="766">
        <v>0</v>
      </c>
      <c r="L2396" s="18" t="s">
        <v>1478</v>
      </c>
      <c r="N2396" s="409"/>
      <c r="P2396" s="409"/>
    </row>
    <row r="2397" spans="1:16">
      <c r="A2397" s="764">
        <v>3154</v>
      </c>
      <c r="B2397" s="765" t="s">
        <v>8176</v>
      </c>
      <c r="C2397" s="764">
        <f t="shared" si="37"/>
        <v>3154</v>
      </c>
      <c r="D2397" s="165" t="s">
        <v>2171</v>
      </c>
      <c r="E2397" s="165" t="s">
        <v>10757</v>
      </c>
      <c r="F2397" s="163">
        <v>1</v>
      </c>
      <c r="G2397" s="766"/>
      <c r="H2397" s="766">
        <v>15117.203333429869</v>
      </c>
      <c r="I2397" s="766">
        <v>0</v>
      </c>
      <c r="J2397" s="882">
        <v>0</v>
      </c>
      <c r="K2397" s="766">
        <v>0</v>
      </c>
      <c r="L2397" s="18" t="s">
        <v>1474</v>
      </c>
      <c r="N2397" s="409"/>
      <c r="P2397" s="409"/>
    </row>
    <row r="2398" spans="1:16">
      <c r="A2398" s="764">
        <v>3155</v>
      </c>
      <c r="B2398" s="765" t="s">
        <v>8181</v>
      </c>
      <c r="C2398" s="764">
        <f t="shared" si="37"/>
        <v>3155</v>
      </c>
      <c r="D2398" s="165" t="s">
        <v>2171</v>
      </c>
      <c r="E2398" s="165" t="s">
        <v>10762</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8182</v>
      </c>
      <c r="C2399" s="764">
        <f t="shared" si="37"/>
        <v>3156</v>
      </c>
      <c r="D2399" s="165" t="s">
        <v>2171</v>
      </c>
      <c r="E2399" s="165" t="s">
        <v>10763</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8183</v>
      </c>
      <c r="C2400" s="764">
        <f t="shared" si="37"/>
        <v>3157</v>
      </c>
      <c r="D2400" s="165" t="s">
        <v>2171</v>
      </c>
      <c r="E2400" s="165" t="s">
        <v>10764</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8184</v>
      </c>
      <c r="C2401" s="764">
        <f t="shared" si="37"/>
        <v>3158</v>
      </c>
      <c r="D2401" s="165" t="s">
        <v>2171</v>
      </c>
      <c r="E2401" s="165" t="s">
        <v>10765</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8185</v>
      </c>
      <c r="C2402" s="764">
        <f t="shared" si="37"/>
        <v>3159</v>
      </c>
      <c r="D2402" s="165" t="s">
        <v>2171</v>
      </c>
      <c r="E2402" s="165" t="s">
        <v>10766</v>
      </c>
      <c r="F2402" s="163">
        <v>1</v>
      </c>
      <c r="G2402" s="766"/>
      <c r="H2402" s="766">
        <v>20266.781125340098</v>
      </c>
      <c r="I2402" s="766">
        <v>0</v>
      </c>
      <c r="J2402" s="882">
        <v>0</v>
      </c>
      <c r="K2402" s="766">
        <v>0</v>
      </c>
      <c r="L2402" s="18" t="s">
        <v>3141</v>
      </c>
      <c r="N2402" s="409"/>
      <c r="P2402" s="409"/>
    </row>
    <row r="2403" spans="1:16">
      <c r="A2403" s="764">
        <v>3160</v>
      </c>
      <c r="B2403" s="765" t="s">
        <v>8186</v>
      </c>
      <c r="C2403" s="764">
        <f t="shared" si="37"/>
        <v>3160</v>
      </c>
      <c r="D2403" s="165" t="s">
        <v>2171</v>
      </c>
      <c r="E2403" s="165" t="s">
        <v>10767</v>
      </c>
      <c r="F2403" s="163">
        <v>1</v>
      </c>
      <c r="G2403" s="766"/>
      <c r="H2403" s="766">
        <v>18737.254628307994</v>
      </c>
      <c r="I2403" s="766">
        <v>0</v>
      </c>
      <c r="J2403" s="882">
        <v>0</v>
      </c>
      <c r="K2403" s="766">
        <v>0</v>
      </c>
      <c r="L2403" s="18" t="s">
        <v>3142</v>
      </c>
      <c r="N2403" s="409"/>
      <c r="P2403" s="409"/>
    </row>
    <row r="2404" spans="1:16">
      <c r="A2404" s="764">
        <v>3161</v>
      </c>
      <c r="B2404" s="765" t="s">
        <v>8187</v>
      </c>
      <c r="C2404" s="764">
        <f t="shared" si="37"/>
        <v>3161</v>
      </c>
      <c r="D2404" s="165" t="s">
        <v>2171</v>
      </c>
      <c r="E2404" s="165" t="s">
        <v>10768</v>
      </c>
      <c r="F2404" s="163">
        <v>1</v>
      </c>
      <c r="G2404" s="766"/>
      <c r="H2404" s="766">
        <v>19416.007121436021</v>
      </c>
      <c r="I2404" s="766">
        <v>0</v>
      </c>
      <c r="J2404" s="882">
        <v>0</v>
      </c>
      <c r="K2404" s="766">
        <v>0</v>
      </c>
      <c r="L2404" s="18" t="s">
        <v>3143</v>
      </c>
      <c r="N2404" s="409"/>
      <c r="P2404" s="409"/>
    </row>
    <row r="2405" spans="1:16">
      <c r="A2405" s="764">
        <v>3162</v>
      </c>
      <c r="B2405" s="765" t="s">
        <v>8188</v>
      </c>
      <c r="C2405" s="764">
        <f t="shared" si="37"/>
        <v>3162</v>
      </c>
      <c r="D2405" s="165" t="s">
        <v>2171</v>
      </c>
      <c r="E2405" s="165" t="s">
        <v>10769</v>
      </c>
      <c r="F2405" s="163">
        <v>1</v>
      </c>
      <c r="G2405" s="766"/>
      <c r="H2405" s="766">
        <v>17886.480624403917</v>
      </c>
      <c r="I2405" s="766">
        <v>0</v>
      </c>
      <c r="J2405" s="882">
        <v>0</v>
      </c>
      <c r="K2405" s="766">
        <v>0</v>
      </c>
      <c r="L2405" s="18" t="s">
        <v>3144</v>
      </c>
      <c r="N2405" s="409"/>
      <c r="P2405" s="409"/>
    </row>
    <row r="2406" spans="1:16">
      <c r="A2406" s="764">
        <v>3163</v>
      </c>
      <c r="B2406" s="765" t="s">
        <v>8189</v>
      </c>
      <c r="C2406" s="764">
        <f t="shared" si="37"/>
        <v>3163</v>
      </c>
      <c r="D2406" s="165" t="s">
        <v>2171</v>
      </c>
      <c r="E2406" s="165" t="s">
        <v>10770</v>
      </c>
      <c r="F2406" s="163">
        <v>1</v>
      </c>
      <c r="G2406" s="766"/>
      <c r="H2406" s="766">
        <v>19050.183263670177</v>
      </c>
      <c r="I2406" s="766">
        <v>0</v>
      </c>
      <c r="J2406" s="882">
        <v>0</v>
      </c>
      <c r="K2406" s="766">
        <v>0</v>
      </c>
      <c r="L2406" s="18" t="s">
        <v>3145</v>
      </c>
      <c r="N2406" s="409"/>
      <c r="P2406" s="409"/>
    </row>
    <row r="2407" spans="1:16">
      <c r="A2407" s="764">
        <v>3164</v>
      </c>
      <c r="B2407" s="765" t="s">
        <v>8190</v>
      </c>
      <c r="C2407" s="764">
        <f t="shared" si="37"/>
        <v>3164</v>
      </c>
      <c r="D2407" s="165" t="s">
        <v>2171</v>
      </c>
      <c r="E2407" s="165" t="s">
        <v>10771</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8191</v>
      </c>
      <c r="C2408" s="764">
        <f t="shared" si="37"/>
        <v>3165</v>
      </c>
      <c r="D2408" s="165" t="s">
        <v>2171</v>
      </c>
      <c r="E2408" s="165" t="s">
        <v>10772</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8192</v>
      </c>
      <c r="C2409" s="764">
        <f t="shared" si="37"/>
        <v>3166</v>
      </c>
      <c r="D2409" s="165" t="s">
        <v>2171</v>
      </c>
      <c r="E2409" s="165" t="s">
        <v>10773</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8193</v>
      </c>
      <c r="C2410" s="764">
        <f t="shared" si="37"/>
        <v>3167</v>
      </c>
      <c r="D2410" s="165" t="s">
        <v>2171</v>
      </c>
      <c r="E2410" s="165" t="s">
        <v>10774</v>
      </c>
      <c r="F2410" s="163">
        <v>1</v>
      </c>
      <c r="G2410" s="766"/>
      <c r="H2410" s="766">
        <v>25630.902520111602</v>
      </c>
      <c r="I2410" s="766">
        <v>0</v>
      </c>
      <c r="J2410" s="882">
        <v>0</v>
      </c>
      <c r="K2410" s="766">
        <v>0</v>
      </c>
      <c r="L2410" s="18" t="s">
        <v>1483</v>
      </c>
      <c r="N2410" s="409"/>
      <c r="P2410" s="409"/>
    </row>
    <row r="2411" spans="1:16">
      <c r="A2411" s="764">
        <v>3168</v>
      </c>
      <c r="B2411" s="765" t="s">
        <v>8194</v>
      </c>
      <c r="C2411" s="764">
        <f t="shared" si="37"/>
        <v>3168</v>
      </c>
      <c r="D2411" s="165" t="s">
        <v>2171</v>
      </c>
      <c r="E2411" s="165" t="s">
        <v>10775</v>
      </c>
      <c r="F2411" s="163">
        <v>1</v>
      </c>
      <c r="G2411" s="766"/>
      <c r="H2411" s="766">
        <v>23868.140950070119</v>
      </c>
      <c r="I2411" s="766">
        <v>0</v>
      </c>
      <c r="J2411" s="882">
        <v>0</v>
      </c>
      <c r="K2411" s="766">
        <v>0</v>
      </c>
      <c r="L2411" s="18" t="s">
        <v>1484</v>
      </c>
      <c r="N2411" s="409"/>
      <c r="P2411" s="409"/>
    </row>
    <row r="2412" spans="1:16">
      <c r="A2412" s="764">
        <v>3169</v>
      </c>
      <c r="B2412" s="765" t="s">
        <v>8195</v>
      </c>
      <c r="C2412" s="764">
        <f t="shared" si="37"/>
        <v>3169</v>
      </c>
      <c r="D2412" s="165" t="s">
        <v>2171</v>
      </c>
      <c r="E2412" s="165" t="s">
        <v>10776</v>
      </c>
      <c r="F2412" s="163">
        <v>1</v>
      </c>
      <c r="G2412" s="766"/>
      <c r="H2412" s="766">
        <v>21763.614754962618</v>
      </c>
      <c r="I2412" s="766">
        <v>0</v>
      </c>
      <c r="J2412" s="882">
        <v>0</v>
      </c>
      <c r="K2412" s="766">
        <v>0</v>
      </c>
      <c r="L2412" s="18" t="s">
        <v>1485</v>
      </c>
      <c r="N2412" s="409"/>
      <c r="P2412" s="409"/>
    </row>
    <row r="2413" spans="1:16">
      <c r="A2413" s="764">
        <v>3170</v>
      </c>
      <c r="B2413" s="765" t="s">
        <v>8196</v>
      </c>
      <c r="C2413" s="764">
        <f t="shared" si="37"/>
        <v>3170</v>
      </c>
      <c r="D2413" s="165" t="s">
        <v>2171</v>
      </c>
      <c r="E2413" s="165" t="s">
        <v>10777</v>
      </c>
      <c r="F2413" s="163">
        <v>1</v>
      </c>
      <c r="G2413" s="766"/>
      <c r="H2413" s="766">
        <v>20342.262395813952</v>
      </c>
      <c r="I2413" s="766">
        <v>0</v>
      </c>
      <c r="J2413" s="882">
        <v>0</v>
      </c>
      <c r="K2413" s="766">
        <v>0</v>
      </c>
      <c r="L2413" s="18" t="s">
        <v>1486</v>
      </c>
      <c r="N2413" s="409"/>
      <c r="P2413" s="409"/>
    </row>
    <row r="2414" spans="1:16">
      <c r="A2414" s="764">
        <v>3171</v>
      </c>
      <c r="B2414" s="765" t="s">
        <v>8197</v>
      </c>
      <c r="C2414" s="764">
        <f t="shared" si="37"/>
        <v>3171</v>
      </c>
      <c r="D2414" s="165" t="s">
        <v>2171</v>
      </c>
      <c r="E2414" s="165" t="s">
        <v>10778</v>
      </c>
      <c r="F2414" s="163">
        <v>1</v>
      </c>
      <c r="G2414" s="766"/>
      <c r="H2414" s="766">
        <v>22587.41794034759</v>
      </c>
      <c r="I2414" s="766">
        <v>0</v>
      </c>
      <c r="J2414" s="882">
        <v>0</v>
      </c>
      <c r="K2414" s="766">
        <v>0</v>
      </c>
      <c r="L2414" s="18" t="s">
        <v>1487</v>
      </c>
      <c r="N2414" s="409"/>
      <c r="P2414" s="409"/>
    </row>
    <row r="2415" spans="1:16">
      <c r="A2415" s="764">
        <v>3172</v>
      </c>
      <c r="B2415" s="765" t="s">
        <v>8198</v>
      </c>
      <c r="C2415" s="764">
        <f t="shared" si="37"/>
        <v>3172</v>
      </c>
      <c r="D2415" s="165" t="s">
        <v>2171</v>
      </c>
      <c r="E2415" s="165" t="s">
        <v>10779</v>
      </c>
      <c r="F2415" s="163">
        <v>1</v>
      </c>
      <c r="G2415" s="766"/>
      <c r="H2415" s="766">
        <v>21160.749773793967</v>
      </c>
      <c r="I2415" s="766">
        <v>0</v>
      </c>
      <c r="J2415" s="882">
        <v>0</v>
      </c>
      <c r="K2415" s="766">
        <v>0</v>
      </c>
      <c r="L2415" s="18" t="s">
        <v>1488</v>
      </c>
      <c r="N2415" s="409"/>
      <c r="P2415" s="409"/>
    </row>
    <row r="2416" spans="1:16">
      <c r="A2416" s="764">
        <v>3173</v>
      </c>
      <c r="B2416" s="765" t="s">
        <v>8199</v>
      </c>
      <c r="C2416" s="764">
        <f t="shared" si="37"/>
        <v>3173</v>
      </c>
      <c r="D2416" s="165" t="s">
        <v>2171</v>
      </c>
      <c r="E2416" s="165" t="s">
        <v>10780</v>
      </c>
      <c r="F2416" s="163">
        <v>1</v>
      </c>
      <c r="G2416" s="766"/>
      <c r="H2416" s="766">
        <v>0</v>
      </c>
      <c r="I2416" s="766">
        <v>0</v>
      </c>
      <c r="J2416" s="882">
        <v>0</v>
      </c>
      <c r="K2416" s="766">
        <v>21322.418041588149</v>
      </c>
      <c r="L2416" s="18" t="s">
        <v>5595</v>
      </c>
      <c r="N2416" s="409"/>
      <c r="P2416" s="409"/>
    </row>
    <row r="2417" spans="1:16">
      <c r="A2417" s="764">
        <v>3174</v>
      </c>
      <c r="B2417" s="765" t="s">
        <v>8200</v>
      </c>
      <c r="C2417" s="764">
        <f t="shared" si="37"/>
        <v>3174</v>
      </c>
      <c r="D2417" s="165" t="s">
        <v>2171</v>
      </c>
      <c r="E2417" s="165" t="s">
        <v>10781</v>
      </c>
      <c r="F2417" s="163">
        <v>1</v>
      </c>
      <c r="G2417" s="766"/>
      <c r="H2417" s="766">
        <v>0</v>
      </c>
      <c r="I2417" s="766">
        <v>0</v>
      </c>
      <c r="J2417" s="882">
        <v>0</v>
      </c>
      <c r="K2417" s="766">
        <v>20122.180475270139</v>
      </c>
      <c r="L2417" s="18" t="s">
        <v>5596</v>
      </c>
      <c r="N2417" s="409"/>
      <c r="P2417" s="409"/>
    </row>
    <row r="2418" spans="1:16">
      <c r="A2418" s="764">
        <v>3175</v>
      </c>
      <c r="B2418" s="765" t="s">
        <v>8202</v>
      </c>
      <c r="C2418" s="764">
        <f t="shared" si="37"/>
        <v>3175</v>
      </c>
      <c r="D2418" s="165" t="s">
        <v>2171</v>
      </c>
      <c r="E2418" s="165" t="s">
        <v>10783</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8203</v>
      </c>
      <c r="C2419" s="764">
        <f t="shared" si="37"/>
        <v>3176</v>
      </c>
      <c r="D2419" s="165" t="s">
        <v>2171</v>
      </c>
      <c r="E2419" s="165" t="s">
        <v>10784</v>
      </c>
      <c r="F2419" s="163">
        <v>1</v>
      </c>
      <c r="G2419" s="766"/>
      <c r="H2419" s="766">
        <v>0</v>
      </c>
      <c r="I2419" s="766">
        <v>0</v>
      </c>
      <c r="J2419" s="882">
        <v>26964.657541173681</v>
      </c>
      <c r="K2419" s="766">
        <v>27794.282330273669</v>
      </c>
      <c r="L2419" s="18" t="s">
        <v>4740</v>
      </c>
      <c r="N2419" s="409"/>
      <c r="P2419" s="409"/>
    </row>
    <row r="2420" spans="1:16">
      <c r="A2420" s="764">
        <v>3177</v>
      </c>
      <c r="B2420" s="765" t="s">
        <v>8201</v>
      </c>
      <c r="C2420" s="764">
        <f t="shared" si="37"/>
        <v>3177</v>
      </c>
      <c r="D2420" s="165" t="s">
        <v>2171</v>
      </c>
      <c r="E2420" s="165" t="s">
        <v>10782</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8204</v>
      </c>
      <c r="C2421" s="764">
        <f t="shared" si="37"/>
        <v>3178</v>
      </c>
      <c r="D2421" s="165" t="s">
        <v>2171</v>
      </c>
      <c r="E2421" s="165" t="s">
        <v>10785</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8205</v>
      </c>
      <c r="C2422" s="764">
        <f t="shared" si="37"/>
        <v>3179</v>
      </c>
      <c r="D2422" s="165" t="s">
        <v>2171</v>
      </c>
      <c r="E2422" s="165" t="s">
        <v>10786</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8206</v>
      </c>
      <c r="C2423" s="764">
        <f t="shared" si="37"/>
        <v>3180</v>
      </c>
      <c r="D2423" s="165" t="s">
        <v>2171</v>
      </c>
      <c r="E2423" s="165" t="s">
        <v>10787</v>
      </c>
      <c r="F2423" s="163">
        <v>1</v>
      </c>
      <c r="G2423" s="766"/>
      <c r="H2423" s="766">
        <v>28411.471399485654</v>
      </c>
      <c r="I2423" s="766">
        <v>0</v>
      </c>
      <c r="J2423" s="882">
        <v>0</v>
      </c>
      <c r="K2423" s="766">
        <v>0</v>
      </c>
      <c r="L2423" s="18" t="s">
        <v>3151</v>
      </c>
      <c r="N2423" s="409"/>
      <c r="P2423" s="409"/>
    </row>
    <row r="2424" spans="1:16">
      <c r="A2424" s="764">
        <v>3181</v>
      </c>
      <c r="B2424" s="765" t="s">
        <v>8207</v>
      </c>
      <c r="C2424" s="764">
        <f t="shared" si="37"/>
        <v>3181</v>
      </c>
      <c r="D2424" s="165" t="s">
        <v>2171</v>
      </c>
      <c r="E2424" s="165" t="s">
        <v>10788</v>
      </c>
      <c r="F2424" s="163">
        <v>1</v>
      </c>
      <c r="G2424" s="766"/>
      <c r="H2424" s="766">
        <v>29693.752826937216</v>
      </c>
      <c r="I2424" s="766">
        <v>0</v>
      </c>
      <c r="J2424" s="882">
        <v>0</v>
      </c>
      <c r="K2424" s="766">
        <v>0</v>
      </c>
      <c r="L2424" s="18" t="s">
        <v>3152</v>
      </c>
      <c r="N2424" s="409"/>
      <c r="P2424" s="409"/>
    </row>
    <row r="2425" spans="1:16">
      <c r="A2425" s="764">
        <v>3182</v>
      </c>
      <c r="B2425" s="765" t="s">
        <v>8208</v>
      </c>
      <c r="C2425" s="764">
        <f t="shared" si="37"/>
        <v>3182</v>
      </c>
      <c r="D2425" s="165" t="s">
        <v>2171</v>
      </c>
      <c r="E2425" s="165" t="s">
        <v>10789</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8209</v>
      </c>
      <c r="C2426" s="764">
        <f t="shared" si="37"/>
        <v>3183</v>
      </c>
      <c r="D2426" s="165" t="s">
        <v>2171</v>
      </c>
      <c r="E2426" s="165" t="s">
        <v>10790</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8210</v>
      </c>
      <c r="C2427" s="764">
        <f t="shared" si="37"/>
        <v>3184</v>
      </c>
      <c r="D2427" s="165" t="s">
        <v>2171</v>
      </c>
      <c r="E2427" s="165" t="s">
        <v>10791</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8211</v>
      </c>
      <c r="C2428" s="764">
        <f t="shared" si="37"/>
        <v>3185</v>
      </c>
      <c r="D2428" s="165" t="s">
        <v>2171</v>
      </c>
      <c r="E2428" s="165" t="s">
        <v>10792</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8212</v>
      </c>
      <c r="C2429" s="764">
        <f t="shared" si="37"/>
        <v>3186</v>
      </c>
      <c r="D2429" s="165" t="s">
        <v>2171</v>
      </c>
      <c r="E2429" s="165" t="s">
        <v>10793</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8213</v>
      </c>
      <c r="C2430" s="764">
        <f t="shared" si="37"/>
        <v>3187</v>
      </c>
      <c r="D2430" s="165" t="s">
        <v>2171</v>
      </c>
      <c r="E2430" s="165" t="s">
        <v>10794</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8214</v>
      </c>
      <c r="C2431" s="764">
        <f t="shared" si="37"/>
        <v>3188</v>
      </c>
      <c r="D2431" s="165" t="s">
        <v>2171</v>
      </c>
      <c r="E2431" s="165" t="s">
        <v>10795</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8215</v>
      </c>
      <c r="C2432" s="764">
        <f t="shared" si="37"/>
        <v>3189</v>
      </c>
      <c r="D2432" s="165" t="s">
        <v>2171</v>
      </c>
      <c r="E2432" s="165" t="s">
        <v>10796</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8216</v>
      </c>
      <c r="C2433" s="764">
        <f t="shared" si="37"/>
        <v>3190</v>
      </c>
      <c r="D2433" s="165" t="s">
        <v>2171</v>
      </c>
      <c r="E2433" s="165" t="s">
        <v>10797</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8217</v>
      </c>
      <c r="C2434" s="764">
        <f t="shared" si="37"/>
        <v>3191</v>
      </c>
      <c r="D2434" s="165" t="s">
        <v>2171</v>
      </c>
      <c r="E2434" s="165" t="s">
        <v>10798</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8218</v>
      </c>
      <c r="C2435" s="764">
        <f t="shared" si="37"/>
        <v>3192</v>
      </c>
      <c r="D2435" s="165" t="s">
        <v>2171</v>
      </c>
      <c r="E2435" s="165" t="s">
        <v>10799</v>
      </c>
      <c r="F2435" s="163">
        <v>1</v>
      </c>
      <c r="G2435" s="766"/>
      <c r="H2435" s="766">
        <v>0</v>
      </c>
      <c r="I2435" s="766">
        <v>0</v>
      </c>
      <c r="J2435" s="882">
        <v>0</v>
      </c>
      <c r="K2435" s="766">
        <v>21944.884753943279</v>
      </c>
      <c r="L2435" s="18" t="s">
        <v>5597</v>
      </c>
      <c r="N2435" s="409"/>
      <c r="P2435" s="409"/>
    </row>
    <row r="2436" spans="1:16">
      <c r="A2436" s="764">
        <v>3193</v>
      </c>
      <c r="B2436" s="765" t="s">
        <v>8219</v>
      </c>
      <c r="C2436" s="764">
        <f t="shared" si="37"/>
        <v>3193</v>
      </c>
      <c r="D2436" s="165" t="s">
        <v>2171</v>
      </c>
      <c r="E2436" s="165" t="s">
        <v>10800</v>
      </c>
      <c r="F2436" s="163">
        <v>1</v>
      </c>
      <c r="G2436" s="766"/>
      <c r="H2436" s="766">
        <v>0</v>
      </c>
      <c r="I2436" s="766">
        <v>0</v>
      </c>
      <c r="J2436" s="882">
        <v>0</v>
      </c>
      <c r="K2436" s="766">
        <v>20744.647187625276</v>
      </c>
      <c r="L2436" s="18" t="s">
        <v>5598</v>
      </c>
      <c r="N2436" s="409"/>
      <c r="P2436" s="409"/>
    </row>
    <row r="2437" spans="1:16">
      <c r="A2437" s="764">
        <v>3194</v>
      </c>
      <c r="B2437" s="765" t="s">
        <v>8220</v>
      </c>
      <c r="C2437" s="764">
        <f t="shared" si="37"/>
        <v>3194</v>
      </c>
      <c r="D2437" s="165" t="s">
        <v>2171</v>
      </c>
      <c r="E2437" s="165" t="s">
        <v>10801</v>
      </c>
      <c r="F2437" s="163">
        <v>1</v>
      </c>
      <c r="G2437" s="766"/>
      <c r="H2437" s="766">
        <v>0</v>
      </c>
      <c r="I2437" s="766">
        <v>0</v>
      </c>
      <c r="J2437" s="882">
        <v>0</v>
      </c>
      <c r="K2437" s="766">
        <v>23155.886662853562</v>
      </c>
      <c r="L2437" s="18" t="s">
        <v>5599</v>
      </c>
      <c r="N2437" s="409"/>
      <c r="P2437" s="409"/>
    </row>
    <row r="2438" spans="1:16">
      <c r="A2438" s="764">
        <v>3195</v>
      </c>
      <c r="B2438" s="765" t="s">
        <v>8221</v>
      </c>
      <c r="C2438" s="764">
        <f t="shared" si="37"/>
        <v>3195</v>
      </c>
      <c r="D2438" s="165" t="s">
        <v>2171</v>
      </c>
      <c r="E2438" s="165" t="s">
        <v>10802</v>
      </c>
      <c r="F2438" s="163">
        <v>1</v>
      </c>
      <c r="G2438" s="766"/>
      <c r="H2438" s="766">
        <v>0</v>
      </c>
      <c r="I2438" s="766">
        <v>0</v>
      </c>
      <c r="J2438" s="882">
        <v>0</v>
      </c>
      <c r="K2438" s="766">
        <v>21956.8192064221</v>
      </c>
      <c r="L2438" s="18" t="s">
        <v>5600</v>
      </c>
      <c r="N2438" s="409"/>
      <c r="P2438" s="409"/>
    </row>
    <row r="2439" spans="1:16">
      <c r="A2439" s="764">
        <v>3196</v>
      </c>
      <c r="B2439" s="765" t="s">
        <v>8222</v>
      </c>
      <c r="C2439" s="764">
        <f t="shared" si="37"/>
        <v>3196</v>
      </c>
      <c r="D2439" s="165" t="s">
        <v>2171</v>
      </c>
      <c r="E2439" s="165" t="s">
        <v>10803</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8223</v>
      </c>
      <c r="C2440" s="764">
        <f t="shared" si="37"/>
        <v>3197</v>
      </c>
      <c r="D2440" s="165" t="s">
        <v>2171</v>
      </c>
      <c r="E2440" s="165" t="s">
        <v>10804</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8224</v>
      </c>
      <c r="C2441" s="764">
        <f t="shared" ref="C2441:C2504" si="38">A2441</f>
        <v>3198</v>
      </c>
      <c r="D2441" s="165" t="s">
        <v>2171</v>
      </c>
      <c r="E2441" s="165" t="s">
        <v>10805</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8225</v>
      </c>
      <c r="C2442" s="764">
        <f t="shared" si="38"/>
        <v>3199</v>
      </c>
      <c r="D2442" s="165" t="s">
        <v>2171</v>
      </c>
      <c r="E2442" s="165" t="s">
        <v>10806</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8226</v>
      </c>
      <c r="C2443" s="764">
        <f t="shared" si="38"/>
        <v>3200</v>
      </c>
      <c r="D2443" s="165" t="s">
        <v>2171</v>
      </c>
      <c r="E2443" s="165" t="s">
        <v>10807</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8227</v>
      </c>
      <c r="C2444" s="764">
        <f t="shared" si="38"/>
        <v>3201</v>
      </c>
      <c r="D2444" s="165" t="s">
        <v>2171</v>
      </c>
      <c r="E2444" s="165" t="s">
        <v>10808</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8228</v>
      </c>
      <c r="C2445" s="764">
        <f t="shared" si="38"/>
        <v>3202</v>
      </c>
      <c r="D2445" s="165" t="s">
        <v>2171</v>
      </c>
      <c r="E2445" s="165" t="s">
        <v>10809</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8229</v>
      </c>
      <c r="C2446" s="764">
        <f t="shared" si="38"/>
        <v>3203</v>
      </c>
      <c r="D2446" s="165" t="s">
        <v>2171</v>
      </c>
      <c r="E2446" s="165" t="s">
        <v>10810</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8230</v>
      </c>
      <c r="C2447" s="764">
        <f t="shared" si="38"/>
        <v>3204</v>
      </c>
      <c r="D2447" s="165" t="s">
        <v>2171</v>
      </c>
      <c r="E2447" s="165" t="s">
        <v>10811</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8231</v>
      </c>
      <c r="C2448" s="764">
        <f t="shared" si="38"/>
        <v>3205</v>
      </c>
      <c r="D2448" s="165" t="s">
        <v>2171</v>
      </c>
      <c r="E2448" s="165" t="s">
        <v>10812</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8232</v>
      </c>
      <c r="C2449" s="764">
        <f t="shared" si="38"/>
        <v>3206</v>
      </c>
      <c r="D2449" s="165" t="s">
        <v>2171</v>
      </c>
      <c r="E2449" s="165" t="s">
        <v>10813</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8233</v>
      </c>
      <c r="C2450" s="764">
        <f t="shared" si="38"/>
        <v>3207</v>
      </c>
      <c r="D2450" s="165" t="s">
        <v>2171</v>
      </c>
      <c r="E2450" s="165" t="s">
        <v>10814</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8234</v>
      </c>
      <c r="C2451" s="764">
        <f t="shared" si="38"/>
        <v>3208</v>
      </c>
      <c r="D2451" s="165" t="s">
        <v>2171</v>
      </c>
      <c r="E2451" s="165" t="s">
        <v>10815</v>
      </c>
      <c r="F2451" s="163">
        <v>1</v>
      </c>
      <c r="G2451" s="766"/>
      <c r="H2451" s="766">
        <v>27448.182357807684</v>
      </c>
      <c r="I2451" s="766">
        <v>0</v>
      </c>
      <c r="J2451" s="882">
        <v>0</v>
      </c>
      <c r="K2451" s="766">
        <v>0</v>
      </c>
      <c r="L2451" s="18" t="s">
        <v>1501</v>
      </c>
      <c r="N2451" s="409"/>
      <c r="P2451" s="409"/>
    </row>
    <row r="2452" spans="1:16">
      <c r="A2452" s="764">
        <v>3209</v>
      </c>
      <c r="B2452" s="765" t="s">
        <v>8235</v>
      </c>
      <c r="C2452" s="764">
        <f t="shared" si="38"/>
        <v>3209</v>
      </c>
      <c r="D2452" s="165" t="s">
        <v>2171</v>
      </c>
      <c r="E2452" s="165" t="s">
        <v>10816</v>
      </c>
      <c r="F2452" s="163">
        <v>1</v>
      </c>
      <c r="G2452" s="766"/>
      <c r="H2452" s="766">
        <v>0</v>
      </c>
      <c r="I2452" s="766">
        <v>0</v>
      </c>
      <c r="J2452" s="882">
        <v>0</v>
      </c>
      <c r="K2452" s="766">
        <v>20588.562549127364</v>
      </c>
      <c r="L2452" s="18" t="s">
        <v>5601</v>
      </c>
      <c r="N2452" s="409"/>
      <c r="P2452" s="409"/>
    </row>
    <row r="2453" spans="1:16">
      <c r="A2453" s="764">
        <v>3210</v>
      </c>
      <c r="B2453" s="765" t="s">
        <v>8236</v>
      </c>
      <c r="C2453" s="764">
        <f t="shared" si="38"/>
        <v>3210</v>
      </c>
      <c r="D2453" s="165" t="s">
        <v>2171</v>
      </c>
      <c r="E2453" s="165" t="s">
        <v>10817</v>
      </c>
      <c r="F2453" s="163">
        <v>1</v>
      </c>
      <c r="G2453" s="766"/>
      <c r="H2453" s="766">
        <v>0</v>
      </c>
      <c r="I2453" s="766">
        <v>0</v>
      </c>
      <c r="J2453" s="882">
        <v>0</v>
      </c>
      <c r="K2453" s="766">
        <v>19388.324982809358</v>
      </c>
      <c r="L2453" s="18" t="s">
        <v>5602</v>
      </c>
      <c r="N2453" s="409"/>
      <c r="P2453" s="409"/>
    </row>
    <row r="2454" spans="1:16">
      <c r="A2454" s="764">
        <v>3211</v>
      </c>
      <c r="B2454" s="765" t="s">
        <v>8237</v>
      </c>
      <c r="C2454" s="764">
        <f t="shared" si="38"/>
        <v>3211</v>
      </c>
      <c r="D2454" s="165" t="s">
        <v>2171</v>
      </c>
      <c r="E2454" s="165" t="s">
        <v>10818</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8238</v>
      </c>
      <c r="C2455" s="764">
        <f t="shared" si="38"/>
        <v>3212</v>
      </c>
      <c r="D2455" s="165" t="s">
        <v>2171</v>
      </c>
      <c r="E2455" s="165" t="s">
        <v>10819</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8239</v>
      </c>
      <c r="C2456" s="764">
        <f t="shared" si="38"/>
        <v>3213</v>
      </c>
      <c r="D2456" s="165" t="s">
        <v>2171</v>
      </c>
      <c r="E2456" s="165" t="s">
        <v>10820</v>
      </c>
      <c r="F2456" s="163">
        <v>1</v>
      </c>
      <c r="G2456" s="766"/>
      <c r="H2456" s="766">
        <v>0</v>
      </c>
      <c r="I2456" s="766">
        <v>0</v>
      </c>
      <c r="J2456" s="882">
        <v>0</v>
      </c>
      <c r="K2456" s="766">
        <v>59756.576446400009</v>
      </c>
      <c r="L2456" s="18" t="s">
        <v>5603</v>
      </c>
      <c r="N2456" s="409"/>
      <c r="P2456" s="409"/>
    </row>
    <row r="2457" spans="1:16">
      <c r="A2457" s="764">
        <v>3214</v>
      </c>
      <c r="B2457" s="765" t="s">
        <v>8240</v>
      </c>
      <c r="C2457" s="764">
        <f t="shared" si="38"/>
        <v>3214</v>
      </c>
      <c r="D2457" s="165" t="s">
        <v>2171</v>
      </c>
      <c r="E2457" s="165" t="s">
        <v>10821</v>
      </c>
      <c r="F2457" s="163">
        <v>1</v>
      </c>
      <c r="G2457" s="766"/>
      <c r="H2457" s="766">
        <v>16206.354706920009</v>
      </c>
      <c r="I2457" s="766">
        <v>0</v>
      </c>
      <c r="J2457" s="882">
        <v>0</v>
      </c>
      <c r="K2457" s="766">
        <v>0</v>
      </c>
      <c r="L2457" s="18" t="s">
        <v>1502</v>
      </c>
      <c r="N2457" s="409"/>
      <c r="P2457" s="409"/>
    </row>
    <row r="2458" spans="1:16">
      <c r="A2458" s="764">
        <v>3215</v>
      </c>
      <c r="B2458" s="765" t="s">
        <v>8241</v>
      </c>
      <c r="C2458" s="764">
        <f t="shared" si="38"/>
        <v>3215</v>
      </c>
      <c r="D2458" s="165" t="s">
        <v>2171</v>
      </c>
      <c r="E2458" s="165" t="s">
        <v>10822</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8242</v>
      </c>
      <c r="C2459" s="764">
        <f t="shared" si="38"/>
        <v>3216</v>
      </c>
      <c r="D2459" s="165" t="s">
        <v>2171</v>
      </c>
      <c r="E2459" s="165" t="s">
        <v>10823</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8243</v>
      </c>
      <c r="C2460" s="764">
        <f t="shared" si="38"/>
        <v>3217</v>
      </c>
      <c r="D2460" s="165" t="s">
        <v>2171</v>
      </c>
      <c r="E2460" s="165" t="s">
        <v>10824</v>
      </c>
      <c r="F2460" s="163">
        <v>1</v>
      </c>
      <c r="G2460" s="766"/>
      <c r="H2460" s="766">
        <v>0</v>
      </c>
      <c r="I2460" s="766">
        <v>0</v>
      </c>
      <c r="J2460" s="882">
        <v>23952.260741178961</v>
      </c>
      <c r="K2460" s="766">
        <v>24766.665384219581</v>
      </c>
      <c r="L2460" s="18" t="s">
        <v>5604</v>
      </c>
      <c r="N2460" s="409"/>
      <c r="P2460" s="409"/>
    </row>
    <row r="2461" spans="1:16">
      <c r="A2461" s="764">
        <v>3218</v>
      </c>
      <c r="B2461" s="765" t="s">
        <v>8244</v>
      </c>
      <c r="C2461" s="764">
        <f t="shared" si="38"/>
        <v>3218</v>
      </c>
      <c r="D2461" s="165" t="s">
        <v>2171</v>
      </c>
      <c r="E2461" s="165" t="s">
        <v>10825</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8245</v>
      </c>
      <c r="C2462" s="764">
        <f t="shared" si="38"/>
        <v>3219</v>
      </c>
      <c r="D2462" s="165" t="s">
        <v>2171</v>
      </c>
      <c r="E2462" s="165" t="s">
        <v>10826</v>
      </c>
      <c r="F2462" s="163">
        <v>1</v>
      </c>
      <c r="G2462" s="766"/>
      <c r="H2462" s="766">
        <v>28578.21926747663</v>
      </c>
      <c r="I2462" s="766">
        <v>0</v>
      </c>
      <c r="J2462" s="882">
        <v>0</v>
      </c>
      <c r="K2462" s="766">
        <v>0</v>
      </c>
      <c r="L2462" s="18" t="s">
        <v>1505</v>
      </c>
      <c r="N2462" s="409"/>
      <c r="P2462" s="409"/>
    </row>
    <row r="2463" spans="1:16">
      <c r="A2463" s="764">
        <v>3220</v>
      </c>
      <c r="B2463" s="765" t="s">
        <v>8246</v>
      </c>
      <c r="C2463" s="764">
        <f t="shared" si="38"/>
        <v>3220</v>
      </c>
      <c r="D2463" s="165" t="s">
        <v>2171</v>
      </c>
      <c r="E2463" s="165" t="s">
        <v>10827</v>
      </c>
      <c r="F2463" s="163">
        <v>1</v>
      </c>
      <c r="G2463" s="766"/>
      <c r="H2463" s="766">
        <v>37762.043237355698</v>
      </c>
      <c r="I2463" s="766">
        <v>0</v>
      </c>
      <c r="J2463" s="882">
        <v>0</v>
      </c>
      <c r="K2463" s="766">
        <v>0</v>
      </c>
      <c r="L2463" s="18" t="s">
        <v>1506</v>
      </c>
      <c r="N2463" s="409"/>
      <c r="P2463" s="409"/>
    </row>
    <row r="2464" spans="1:16">
      <c r="A2464" s="764">
        <v>3221</v>
      </c>
      <c r="B2464" s="765" t="s">
        <v>8247</v>
      </c>
      <c r="C2464" s="764">
        <f t="shared" si="38"/>
        <v>3221</v>
      </c>
      <c r="D2464" s="165" t="s">
        <v>2171</v>
      </c>
      <c r="E2464" s="165" t="s">
        <v>10828</v>
      </c>
      <c r="F2464" s="163">
        <v>1</v>
      </c>
      <c r="G2464" s="766"/>
      <c r="H2464" s="766">
        <v>33981.600940846154</v>
      </c>
      <c r="I2464" s="766">
        <v>0</v>
      </c>
      <c r="J2464" s="882">
        <v>0</v>
      </c>
      <c r="K2464" s="766">
        <v>0</v>
      </c>
      <c r="L2464" s="18" t="s">
        <v>1507</v>
      </c>
      <c r="N2464" s="409"/>
      <c r="P2464" s="409"/>
    </row>
    <row r="2465" spans="1:16">
      <c r="A2465" s="764">
        <v>3222</v>
      </c>
      <c r="B2465" s="765" t="s">
        <v>8248</v>
      </c>
      <c r="C2465" s="764">
        <f t="shared" si="38"/>
        <v>3222</v>
      </c>
      <c r="D2465" s="165" t="s">
        <v>2171</v>
      </c>
      <c r="E2465" s="165" t="s">
        <v>10829</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8249</v>
      </c>
      <c r="C2466" s="764">
        <f t="shared" si="38"/>
        <v>3223</v>
      </c>
      <c r="D2466" s="165" t="s">
        <v>2171</v>
      </c>
      <c r="E2466" s="165" t="s">
        <v>10830</v>
      </c>
      <c r="F2466" s="163">
        <v>1</v>
      </c>
      <c r="G2466" s="766"/>
      <c r="H2466" s="766">
        <v>21070.458447327015</v>
      </c>
      <c r="I2466" s="766">
        <v>0</v>
      </c>
      <c r="J2466" s="882">
        <v>0</v>
      </c>
      <c r="K2466" s="766">
        <v>0</v>
      </c>
      <c r="L2466" s="18" t="s">
        <v>3156</v>
      </c>
      <c r="N2466" s="409"/>
      <c r="P2466" s="409"/>
    </row>
    <row r="2467" spans="1:16">
      <c r="A2467" s="764">
        <v>3224</v>
      </c>
      <c r="B2467" s="765" t="s">
        <v>8250</v>
      </c>
      <c r="C2467" s="764">
        <f t="shared" si="38"/>
        <v>3224</v>
      </c>
      <c r="D2467" s="165" t="s">
        <v>2171</v>
      </c>
      <c r="E2467" s="165" t="s">
        <v>10831</v>
      </c>
      <c r="F2467" s="163">
        <v>1</v>
      </c>
      <c r="G2467" s="766"/>
      <c r="H2467" s="766">
        <v>0</v>
      </c>
      <c r="I2467" s="766">
        <v>0</v>
      </c>
      <c r="J2467" s="882">
        <v>0</v>
      </c>
      <c r="K2467" s="766">
        <v>21681.40053362363</v>
      </c>
      <c r="L2467" s="18" t="s">
        <v>5605</v>
      </c>
      <c r="N2467" s="409"/>
      <c r="P2467" s="409"/>
    </row>
    <row r="2468" spans="1:16">
      <c r="A2468" s="764">
        <v>3225</v>
      </c>
      <c r="B2468" s="765" t="s">
        <v>8251</v>
      </c>
      <c r="C2468" s="764">
        <f t="shared" si="38"/>
        <v>3225</v>
      </c>
      <c r="D2468" s="165" t="s">
        <v>2171</v>
      </c>
      <c r="E2468" s="165" t="s">
        <v>10832</v>
      </c>
      <c r="F2468" s="163">
        <v>1</v>
      </c>
      <c r="G2468" s="766"/>
      <c r="H2468" s="766">
        <v>0</v>
      </c>
      <c r="I2468" s="766">
        <v>0</v>
      </c>
      <c r="J2468" s="882">
        <v>24187.99216881605</v>
      </c>
      <c r="K2468" s="766">
        <v>25011.269916470275</v>
      </c>
      <c r="L2468" s="18" t="s">
        <v>4748</v>
      </c>
      <c r="N2468" s="409"/>
      <c r="P2468" s="409"/>
    </row>
    <row r="2469" spans="1:16">
      <c r="A2469" s="764">
        <v>3226</v>
      </c>
      <c r="B2469" s="765" t="s">
        <v>8252</v>
      </c>
      <c r="C2469" s="764">
        <f t="shared" si="38"/>
        <v>3226</v>
      </c>
      <c r="D2469" s="165" t="s">
        <v>2171</v>
      </c>
      <c r="E2469" s="165" t="s">
        <v>10833</v>
      </c>
      <c r="F2469" s="163">
        <v>1</v>
      </c>
      <c r="G2469" s="766"/>
      <c r="H2469" s="766">
        <v>22989.738775032412</v>
      </c>
      <c r="I2469" s="766">
        <v>0</v>
      </c>
      <c r="J2469" s="882">
        <v>0</v>
      </c>
      <c r="K2469" s="766">
        <v>0</v>
      </c>
      <c r="L2469" s="18" t="s">
        <v>3157</v>
      </c>
      <c r="N2469" s="409"/>
      <c r="P2469" s="409"/>
    </row>
    <row r="2470" spans="1:16">
      <c r="A2470" s="764">
        <v>3227</v>
      </c>
      <c r="B2470" s="765" t="s">
        <v>8253</v>
      </c>
      <c r="C2470" s="764">
        <f t="shared" si="38"/>
        <v>3227</v>
      </c>
      <c r="D2470" s="165" t="s">
        <v>2171</v>
      </c>
      <c r="E2470" s="165" t="s">
        <v>10834</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8254</v>
      </c>
      <c r="C2471" s="764">
        <f t="shared" si="38"/>
        <v>3228</v>
      </c>
      <c r="D2471" s="165" t="s">
        <v>2171</v>
      </c>
      <c r="E2471" s="165" t="s">
        <v>10835</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8255</v>
      </c>
      <c r="C2472" s="764">
        <f t="shared" si="38"/>
        <v>3229</v>
      </c>
      <c r="D2472" s="165" t="s">
        <v>2171</v>
      </c>
      <c r="E2472" s="165" t="s">
        <v>10836</v>
      </c>
      <c r="F2472" s="163">
        <v>1</v>
      </c>
      <c r="G2472" s="766"/>
      <c r="H2472" s="766">
        <v>27300.915006634925</v>
      </c>
      <c r="I2472" s="766">
        <v>0</v>
      </c>
      <c r="J2472" s="882">
        <v>0</v>
      </c>
      <c r="K2472" s="766">
        <v>0</v>
      </c>
      <c r="L2472" s="18" t="s">
        <v>3160</v>
      </c>
      <c r="N2472" s="409"/>
      <c r="P2472" s="409"/>
    </row>
    <row r="2473" spans="1:16">
      <c r="A2473" s="764">
        <v>3230</v>
      </c>
      <c r="B2473" s="765" t="s">
        <v>8258</v>
      </c>
      <c r="C2473" s="764">
        <f t="shared" si="38"/>
        <v>3230</v>
      </c>
      <c r="D2473" s="165" t="s">
        <v>2171</v>
      </c>
      <c r="E2473" s="165" t="s">
        <v>10839</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8259</v>
      </c>
      <c r="C2474" s="764">
        <f t="shared" si="38"/>
        <v>3231</v>
      </c>
      <c r="D2474" s="165" t="s">
        <v>2171</v>
      </c>
      <c r="E2474" s="165" t="s">
        <v>10840</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8256</v>
      </c>
      <c r="C2475" s="764">
        <f t="shared" si="38"/>
        <v>3232</v>
      </c>
      <c r="D2475" s="165" t="s">
        <v>2171</v>
      </c>
      <c r="E2475" s="165" t="s">
        <v>10837</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8257</v>
      </c>
      <c r="C2476" s="764">
        <f t="shared" si="38"/>
        <v>3233</v>
      </c>
      <c r="D2476" s="165" t="s">
        <v>2171</v>
      </c>
      <c r="E2476" s="165" t="s">
        <v>10838</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8260</v>
      </c>
      <c r="C2477" s="764">
        <f t="shared" si="38"/>
        <v>3234</v>
      </c>
      <c r="D2477" s="165" t="s">
        <v>2171</v>
      </c>
      <c r="E2477" s="165" t="s">
        <v>10841</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8262</v>
      </c>
      <c r="C2478" s="764">
        <f t="shared" si="38"/>
        <v>3235</v>
      </c>
      <c r="D2478" s="165" t="s">
        <v>2171</v>
      </c>
      <c r="E2478" s="165" t="s">
        <v>10843</v>
      </c>
      <c r="F2478" s="163">
        <v>1</v>
      </c>
      <c r="G2478" s="766"/>
      <c r="H2478" s="766">
        <v>0</v>
      </c>
      <c r="I2478" s="766">
        <v>0</v>
      </c>
      <c r="J2478" s="882">
        <v>0</v>
      </c>
      <c r="K2478" s="766">
        <v>13534.492416255358</v>
      </c>
      <c r="L2478" s="18" t="s">
        <v>5606</v>
      </c>
      <c r="N2478" s="409"/>
      <c r="P2478" s="409"/>
    </row>
    <row r="2479" spans="1:16">
      <c r="A2479" s="764">
        <v>3236</v>
      </c>
      <c r="B2479" s="765" t="s">
        <v>8263</v>
      </c>
      <c r="C2479" s="764">
        <f t="shared" si="38"/>
        <v>3236</v>
      </c>
      <c r="D2479" s="165" t="s">
        <v>2171</v>
      </c>
      <c r="E2479" s="165" t="s">
        <v>10844</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8264</v>
      </c>
      <c r="C2480" s="764">
        <f t="shared" si="38"/>
        <v>3237</v>
      </c>
      <c r="D2480" s="165" t="s">
        <v>2171</v>
      </c>
      <c r="E2480" s="165" t="s">
        <v>10845</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8265</v>
      </c>
      <c r="C2481" s="764">
        <f t="shared" si="38"/>
        <v>3238</v>
      </c>
      <c r="D2481" s="165" t="s">
        <v>2171</v>
      </c>
      <c r="E2481" s="165" t="s">
        <v>10846</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8266</v>
      </c>
      <c r="C2482" s="764">
        <f t="shared" si="38"/>
        <v>3239</v>
      </c>
      <c r="D2482" s="165" t="s">
        <v>2171</v>
      </c>
      <c r="E2482" s="165" t="s">
        <v>10847</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8261</v>
      </c>
      <c r="C2483" s="764">
        <f t="shared" si="38"/>
        <v>3240</v>
      </c>
      <c r="D2483" s="165" t="s">
        <v>2171</v>
      </c>
      <c r="E2483" s="165" t="s">
        <v>10842</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8267</v>
      </c>
      <c r="C2484" s="764">
        <f t="shared" si="38"/>
        <v>3241</v>
      </c>
      <c r="D2484" s="165" t="s">
        <v>2171</v>
      </c>
      <c r="E2484" s="165" t="s">
        <v>10848</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8268</v>
      </c>
      <c r="C2485" s="764">
        <f t="shared" si="38"/>
        <v>3242</v>
      </c>
      <c r="D2485" s="165" t="s">
        <v>2171</v>
      </c>
      <c r="E2485" s="165" t="s">
        <v>10849</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8269</v>
      </c>
      <c r="C2486" s="764">
        <f t="shared" si="38"/>
        <v>3243</v>
      </c>
      <c r="D2486" s="165" t="s">
        <v>2171</v>
      </c>
      <c r="E2486" s="165" t="s">
        <v>10850</v>
      </c>
      <c r="F2486" s="163">
        <v>1</v>
      </c>
      <c r="G2486" s="766"/>
      <c r="H2486" s="766">
        <v>19706.673544274268</v>
      </c>
      <c r="I2486" s="766">
        <v>0</v>
      </c>
      <c r="J2486" s="882">
        <v>0</v>
      </c>
      <c r="K2486" s="766">
        <v>0</v>
      </c>
      <c r="L2486" s="18" t="s">
        <v>1513</v>
      </c>
      <c r="N2486" s="409"/>
      <c r="P2486" s="409"/>
    </row>
    <row r="2487" spans="1:16">
      <c r="A2487" s="764">
        <v>3244</v>
      </c>
      <c r="B2487" s="765" t="s">
        <v>8270</v>
      </c>
      <c r="C2487" s="764">
        <f t="shared" si="38"/>
        <v>3244</v>
      </c>
      <c r="D2487" s="165" t="s">
        <v>2171</v>
      </c>
      <c r="E2487" s="165" t="s">
        <v>10851</v>
      </c>
      <c r="F2487" s="163">
        <v>1</v>
      </c>
      <c r="G2487" s="766"/>
      <c r="H2487" s="766">
        <v>17935.008296298685</v>
      </c>
      <c r="I2487" s="766">
        <v>0</v>
      </c>
      <c r="J2487" s="882">
        <v>0</v>
      </c>
      <c r="K2487" s="766">
        <v>0</v>
      </c>
      <c r="L2487" s="18" t="s">
        <v>1514</v>
      </c>
      <c r="N2487" s="409"/>
      <c r="P2487" s="409"/>
    </row>
    <row r="2488" spans="1:16">
      <c r="A2488" s="764">
        <v>3245</v>
      </c>
      <c r="B2488" s="765" t="s">
        <v>8271</v>
      </c>
      <c r="C2488" s="764">
        <f t="shared" si="38"/>
        <v>3245</v>
      </c>
      <c r="D2488" s="165" t="s">
        <v>2171</v>
      </c>
      <c r="E2488" s="165" t="s">
        <v>10852</v>
      </c>
      <c r="F2488" s="163">
        <v>2</v>
      </c>
      <c r="G2488" s="766"/>
      <c r="H2488" s="766">
        <v>0</v>
      </c>
      <c r="I2488" s="766">
        <v>0</v>
      </c>
      <c r="J2488" s="882">
        <v>0</v>
      </c>
      <c r="K2488" s="766">
        <v>25004.760544190769</v>
      </c>
      <c r="L2488" s="18" t="s">
        <v>5607</v>
      </c>
      <c r="N2488" s="409"/>
      <c r="P2488" s="409"/>
    </row>
    <row r="2489" spans="1:16">
      <c r="A2489" s="764">
        <v>3246</v>
      </c>
      <c r="B2489" s="765" t="s">
        <v>8272</v>
      </c>
      <c r="C2489" s="764">
        <f t="shared" si="38"/>
        <v>3246</v>
      </c>
      <c r="D2489" s="165" t="s">
        <v>2171</v>
      </c>
      <c r="E2489" s="165" t="s">
        <v>10853</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8274</v>
      </c>
      <c r="C2490" s="764">
        <f t="shared" si="38"/>
        <v>3247</v>
      </c>
      <c r="D2490" s="165" t="s">
        <v>2171</v>
      </c>
      <c r="E2490" s="165" t="s">
        <v>10855</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8273</v>
      </c>
      <c r="C2491" s="764">
        <f t="shared" si="38"/>
        <v>3248</v>
      </c>
      <c r="D2491" s="165" t="s">
        <v>2171</v>
      </c>
      <c r="E2491" s="165" t="s">
        <v>10854</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8275</v>
      </c>
      <c r="C2492" s="764">
        <f t="shared" si="38"/>
        <v>3249</v>
      </c>
      <c r="D2492" s="165" t="s">
        <v>2171</v>
      </c>
      <c r="E2492" s="165" t="s">
        <v>10856</v>
      </c>
      <c r="F2492" s="163">
        <v>2</v>
      </c>
      <c r="G2492" s="766"/>
      <c r="H2492" s="766">
        <v>0</v>
      </c>
      <c r="I2492" s="766">
        <v>0</v>
      </c>
      <c r="J2492" s="882">
        <v>0</v>
      </c>
      <c r="K2492" s="766">
        <v>22061.616405714674</v>
      </c>
      <c r="L2492" s="18" t="s">
        <v>5608</v>
      </c>
      <c r="N2492" s="409"/>
      <c r="P2492" s="409"/>
    </row>
    <row r="2493" spans="1:16">
      <c r="A2493" s="764">
        <v>3250</v>
      </c>
      <c r="B2493" s="765" t="s">
        <v>8276</v>
      </c>
      <c r="C2493" s="764">
        <f t="shared" si="38"/>
        <v>3250</v>
      </c>
      <c r="D2493" s="165" t="s">
        <v>2171</v>
      </c>
      <c r="E2493" s="165" t="s">
        <v>10857</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8277</v>
      </c>
      <c r="C2494" s="764">
        <f t="shared" si="38"/>
        <v>3251</v>
      </c>
      <c r="D2494" s="165" t="s">
        <v>2171</v>
      </c>
      <c r="E2494" s="165" t="s">
        <v>10858</v>
      </c>
      <c r="F2494" s="163">
        <v>1</v>
      </c>
      <c r="G2494" s="766"/>
      <c r="H2494" s="766">
        <v>27930.953321546913</v>
      </c>
      <c r="I2494" s="766">
        <v>0</v>
      </c>
      <c r="J2494" s="882">
        <v>0</v>
      </c>
      <c r="K2494" s="766">
        <v>0</v>
      </c>
      <c r="L2494" s="18" t="s">
        <v>3161</v>
      </c>
      <c r="N2494" s="409"/>
      <c r="P2494" s="409"/>
    </row>
    <row r="2495" spans="1:16">
      <c r="A2495" s="764">
        <v>3252</v>
      </c>
      <c r="B2495" s="765" t="s">
        <v>8278</v>
      </c>
      <c r="C2495" s="764">
        <f t="shared" si="38"/>
        <v>3252</v>
      </c>
      <c r="D2495" s="165" t="s">
        <v>2171</v>
      </c>
      <c r="E2495" s="165" t="s">
        <v>10859</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8279</v>
      </c>
      <c r="C2496" s="764">
        <f t="shared" si="38"/>
        <v>3253</v>
      </c>
      <c r="D2496" s="165" t="s">
        <v>2171</v>
      </c>
      <c r="E2496" s="165" t="s">
        <v>10860</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8280</v>
      </c>
      <c r="C2497" s="764">
        <f t="shared" si="38"/>
        <v>3254</v>
      </c>
      <c r="D2497" s="165" t="s">
        <v>2171</v>
      </c>
      <c r="E2497" s="165" t="s">
        <v>10861</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8281</v>
      </c>
      <c r="C2498" s="764">
        <f t="shared" si="38"/>
        <v>3255</v>
      </c>
      <c r="D2498" s="165" t="s">
        <v>2171</v>
      </c>
      <c r="E2498" s="165" t="s">
        <v>10862</v>
      </c>
      <c r="F2498" s="163">
        <v>1</v>
      </c>
      <c r="G2498" s="766"/>
      <c r="H2498" s="766">
        <v>26175.207913801041</v>
      </c>
      <c r="I2498" s="766">
        <v>0</v>
      </c>
      <c r="J2498" s="882">
        <v>0</v>
      </c>
      <c r="K2498" s="766">
        <v>0</v>
      </c>
      <c r="L2498" s="18" t="s">
        <v>3163</v>
      </c>
      <c r="N2498" s="409"/>
      <c r="P2498" s="409"/>
    </row>
    <row r="2499" spans="1:16">
      <c r="A2499" s="764">
        <v>3256</v>
      </c>
      <c r="B2499" s="765" t="s">
        <v>8282</v>
      </c>
      <c r="C2499" s="764">
        <f t="shared" si="38"/>
        <v>3256</v>
      </c>
      <c r="D2499" s="165" t="s">
        <v>2171</v>
      </c>
      <c r="E2499" s="165" t="s">
        <v>10863</v>
      </c>
      <c r="F2499" s="163">
        <v>1</v>
      </c>
      <c r="G2499" s="766"/>
      <c r="H2499" s="766">
        <v>0</v>
      </c>
      <c r="I2499" s="766">
        <v>0</v>
      </c>
      <c r="J2499" s="882">
        <v>0</v>
      </c>
      <c r="K2499" s="766">
        <v>28491.933624439029</v>
      </c>
      <c r="L2499" s="18" t="s">
        <v>5609</v>
      </c>
      <c r="N2499" s="409"/>
      <c r="P2499" s="409"/>
    </row>
    <row r="2500" spans="1:16">
      <c r="A2500" s="764">
        <v>3257</v>
      </c>
      <c r="B2500" s="765" t="s">
        <v>8283</v>
      </c>
      <c r="C2500" s="764">
        <f t="shared" si="38"/>
        <v>3257</v>
      </c>
      <c r="D2500" s="165" t="s">
        <v>2171</v>
      </c>
      <c r="E2500" s="165" t="s">
        <v>10864</v>
      </c>
      <c r="F2500" s="163">
        <v>1</v>
      </c>
      <c r="G2500" s="766"/>
      <c r="H2500" s="766">
        <v>0</v>
      </c>
      <c r="I2500" s="766">
        <v>0</v>
      </c>
      <c r="J2500" s="882">
        <v>0</v>
      </c>
      <c r="K2500" s="766">
        <v>29477.039587687072</v>
      </c>
      <c r="L2500" s="18" t="s">
        <v>5610</v>
      </c>
      <c r="N2500" s="409"/>
      <c r="P2500" s="409"/>
    </row>
    <row r="2501" spans="1:16">
      <c r="A2501" s="764">
        <v>3258</v>
      </c>
      <c r="B2501" s="765" t="s">
        <v>8284</v>
      </c>
      <c r="C2501" s="764">
        <f t="shared" si="38"/>
        <v>3258</v>
      </c>
      <c r="D2501" s="165" t="s">
        <v>2171</v>
      </c>
      <c r="E2501" s="165" t="s">
        <v>10865</v>
      </c>
      <c r="F2501" s="163">
        <v>1</v>
      </c>
      <c r="G2501" s="766"/>
      <c r="H2501" s="766">
        <v>0</v>
      </c>
      <c r="I2501" s="766">
        <v>0</v>
      </c>
      <c r="J2501" s="882">
        <v>0</v>
      </c>
      <c r="K2501" s="766">
        <v>30636.248926933651</v>
      </c>
      <c r="L2501" s="18" t="s">
        <v>5611</v>
      </c>
      <c r="N2501" s="409"/>
      <c r="P2501" s="409"/>
    </row>
    <row r="2502" spans="1:16">
      <c r="A2502" s="764">
        <v>3259</v>
      </c>
      <c r="B2502" s="765" t="s">
        <v>8285</v>
      </c>
      <c r="C2502" s="764">
        <f t="shared" si="38"/>
        <v>3259</v>
      </c>
      <c r="D2502" s="165" t="s">
        <v>2171</v>
      </c>
      <c r="E2502" s="165" t="s">
        <v>10866</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8286</v>
      </c>
      <c r="C2503" s="764">
        <f t="shared" si="38"/>
        <v>3260</v>
      </c>
      <c r="D2503" s="165" t="s">
        <v>2171</v>
      </c>
      <c r="E2503" s="165" t="s">
        <v>10867</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8287</v>
      </c>
      <c r="C2504" s="764">
        <f t="shared" si="38"/>
        <v>3261</v>
      </c>
      <c r="D2504" s="165" t="s">
        <v>2171</v>
      </c>
      <c r="E2504" s="165" t="s">
        <v>10868</v>
      </c>
      <c r="F2504" s="163">
        <v>1</v>
      </c>
      <c r="G2504" s="766"/>
      <c r="H2504" s="766">
        <v>0</v>
      </c>
      <c r="I2504" s="766">
        <v>0</v>
      </c>
      <c r="J2504" s="882">
        <v>45249.133178470154</v>
      </c>
      <c r="K2504" s="766">
        <v>46684.256368149378</v>
      </c>
      <c r="L2504" s="18" t="s">
        <v>4750</v>
      </c>
      <c r="N2504" s="409"/>
      <c r="P2504" s="409"/>
    </row>
    <row r="2505" spans="1:16">
      <c r="A2505" s="764">
        <v>3262</v>
      </c>
      <c r="B2505" s="765" t="s">
        <v>8288</v>
      </c>
      <c r="C2505" s="764">
        <f t="shared" ref="C2505:C2568" si="39">A2505</f>
        <v>3262</v>
      </c>
      <c r="D2505" s="165" t="s">
        <v>2171</v>
      </c>
      <c r="E2505" s="165" t="s">
        <v>10869</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8289</v>
      </c>
      <c r="C2506" s="764">
        <f t="shared" si="39"/>
        <v>3263</v>
      </c>
      <c r="D2506" s="165" t="s">
        <v>2171</v>
      </c>
      <c r="E2506" s="165" t="s">
        <v>10870</v>
      </c>
      <c r="F2506" s="163">
        <v>1</v>
      </c>
      <c r="G2506" s="766"/>
      <c r="H2506" s="766">
        <v>30982.239162567297</v>
      </c>
      <c r="I2506" s="766">
        <v>0</v>
      </c>
      <c r="J2506" s="882">
        <v>0</v>
      </c>
      <c r="K2506" s="766">
        <v>0</v>
      </c>
      <c r="L2506" s="18" t="s">
        <v>1522</v>
      </c>
      <c r="N2506" s="409"/>
      <c r="P2506" s="409"/>
    </row>
    <row r="2507" spans="1:16">
      <c r="A2507" s="764">
        <v>3264</v>
      </c>
      <c r="B2507" s="765" t="s">
        <v>8290</v>
      </c>
      <c r="C2507" s="764">
        <f t="shared" si="39"/>
        <v>3264</v>
      </c>
      <c r="D2507" s="165" t="s">
        <v>2171</v>
      </c>
      <c r="E2507" s="165" t="s">
        <v>10871</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8291</v>
      </c>
      <c r="C2508" s="764">
        <f t="shared" si="39"/>
        <v>3265</v>
      </c>
      <c r="D2508" s="165" t="s">
        <v>2171</v>
      </c>
      <c r="E2508" s="165" t="s">
        <v>10872</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8292</v>
      </c>
      <c r="C2509" s="764">
        <f t="shared" si="39"/>
        <v>3266</v>
      </c>
      <c r="D2509" s="165" t="s">
        <v>2171</v>
      </c>
      <c r="E2509" s="165" t="s">
        <v>10873</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8293</v>
      </c>
      <c r="C2510" s="764">
        <f t="shared" si="39"/>
        <v>3267</v>
      </c>
      <c r="D2510" s="165" t="s">
        <v>2171</v>
      </c>
      <c r="E2510" s="165" t="s">
        <v>10874</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8294</v>
      </c>
      <c r="C2511" s="764">
        <f t="shared" si="39"/>
        <v>3268</v>
      </c>
      <c r="D2511" s="165" t="s">
        <v>2171</v>
      </c>
      <c r="E2511" s="165" t="s">
        <v>10875</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8295</v>
      </c>
      <c r="C2512" s="764">
        <f t="shared" si="39"/>
        <v>3269</v>
      </c>
      <c r="D2512" s="165" t="s">
        <v>2171</v>
      </c>
      <c r="E2512" s="165" t="s">
        <v>10876</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8296</v>
      </c>
      <c r="C2513" s="764">
        <f t="shared" si="39"/>
        <v>3270</v>
      </c>
      <c r="D2513" s="165" t="s">
        <v>2171</v>
      </c>
      <c r="E2513" s="165" t="s">
        <v>10877</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8297</v>
      </c>
      <c r="C2514" s="764">
        <f t="shared" si="39"/>
        <v>3271</v>
      </c>
      <c r="D2514" s="165" t="s">
        <v>2171</v>
      </c>
      <c r="E2514" s="165" t="s">
        <v>10878</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8298</v>
      </c>
      <c r="C2515" s="764">
        <f t="shared" si="39"/>
        <v>3272</v>
      </c>
      <c r="D2515" s="165" t="s">
        <v>2171</v>
      </c>
      <c r="E2515" s="165" t="s">
        <v>10879</v>
      </c>
      <c r="F2515" s="163">
        <v>1</v>
      </c>
      <c r="G2515" s="766"/>
      <c r="H2515" s="766">
        <v>36614.265986853497</v>
      </c>
      <c r="I2515" s="766">
        <v>40306.005552637282</v>
      </c>
      <c r="J2515" s="882">
        <v>0</v>
      </c>
      <c r="K2515" s="766">
        <v>0</v>
      </c>
      <c r="L2515" s="18" t="s">
        <v>4758</v>
      </c>
      <c r="N2515" s="409"/>
      <c r="P2515" s="409"/>
    </row>
    <row r="2516" spans="1:16">
      <c r="A2516" s="764">
        <v>3273</v>
      </c>
      <c r="B2516" s="765" t="s">
        <v>8299</v>
      </c>
      <c r="C2516" s="764">
        <f t="shared" si="39"/>
        <v>3273</v>
      </c>
      <c r="D2516" s="165" t="s">
        <v>2171</v>
      </c>
      <c r="E2516" s="165" t="s">
        <v>10880</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8300</v>
      </c>
      <c r="C2517" s="764">
        <f t="shared" si="39"/>
        <v>3274</v>
      </c>
      <c r="D2517" s="165" t="s">
        <v>2171</v>
      </c>
      <c r="E2517" s="165" t="s">
        <v>10881</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8302</v>
      </c>
      <c r="C2518" s="764">
        <f t="shared" si="39"/>
        <v>3275</v>
      </c>
      <c r="D2518" s="165" t="s">
        <v>2171</v>
      </c>
      <c r="E2518" s="165" t="s">
        <v>10883</v>
      </c>
      <c r="F2518" s="163">
        <v>2</v>
      </c>
      <c r="G2518" s="766"/>
      <c r="H2518" s="766">
        <v>0</v>
      </c>
      <c r="I2518" s="766">
        <v>0</v>
      </c>
      <c r="J2518" s="882">
        <v>28459.445401722031</v>
      </c>
      <c r="K2518" s="766">
        <v>0</v>
      </c>
      <c r="L2518" s="18" t="s">
        <v>4761</v>
      </c>
      <c r="N2518" s="409"/>
      <c r="P2518" s="409"/>
    </row>
    <row r="2519" spans="1:16">
      <c r="A2519" s="764">
        <v>3276</v>
      </c>
      <c r="B2519" s="765" t="s">
        <v>8303</v>
      </c>
      <c r="C2519" s="764">
        <f t="shared" si="39"/>
        <v>3276</v>
      </c>
      <c r="D2519" s="165" t="s">
        <v>2171</v>
      </c>
      <c r="E2519" s="165" t="s">
        <v>10884</v>
      </c>
      <c r="F2519" s="163">
        <v>2</v>
      </c>
      <c r="G2519" s="766"/>
      <c r="H2519" s="766">
        <v>0</v>
      </c>
      <c r="I2519" s="766">
        <v>0</v>
      </c>
      <c r="J2519" s="882">
        <v>29401.708483022489</v>
      </c>
      <c r="K2519" s="766">
        <v>0</v>
      </c>
      <c r="L2519" s="18" t="s">
        <v>4762</v>
      </c>
      <c r="N2519" s="409"/>
      <c r="P2519" s="409"/>
    </row>
    <row r="2520" spans="1:16">
      <c r="A2520" s="764">
        <v>3277</v>
      </c>
      <c r="B2520" s="765" t="s">
        <v>8305</v>
      </c>
      <c r="C2520" s="764">
        <f t="shared" si="39"/>
        <v>3277</v>
      </c>
      <c r="D2520" s="165" t="s">
        <v>2171</v>
      </c>
      <c r="E2520" s="165" t="s">
        <v>10886</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8304</v>
      </c>
      <c r="C2521" s="764">
        <f t="shared" si="39"/>
        <v>3278</v>
      </c>
      <c r="D2521" s="165" t="s">
        <v>2171</v>
      </c>
      <c r="E2521" s="165" t="s">
        <v>10885</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8301</v>
      </c>
      <c r="C2522" s="764">
        <f t="shared" si="39"/>
        <v>3279</v>
      </c>
      <c r="D2522" s="165" t="s">
        <v>2171</v>
      </c>
      <c r="E2522" s="165" t="s">
        <v>10882</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8307</v>
      </c>
      <c r="C2523" s="764">
        <f t="shared" si="39"/>
        <v>3280</v>
      </c>
      <c r="D2523" s="165" t="s">
        <v>2171</v>
      </c>
      <c r="E2523" s="165" t="s">
        <v>10888</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8306</v>
      </c>
      <c r="C2524" s="764">
        <f t="shared" si="39"/>
        <v>3281</v>
      </c>
      <c r="D2524" s="165" t="s">
        <v>2171</v>
      </c>
      <c r="E2524" s="165" t="s">
        <v>10887</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8308</v>
      </c>
      <c r="C2525" s="764">
        <f t="shared" si="39"/>
        <v>3282</v>
      </c>
      <c r="D2525" s="165" t="s">
        <v>2171</v>
      </c>
      <c r="E2525" s="165" t="s">
        <v>10889</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8310</v>
      </c>
      <c r="C2526" s="764">
        <f t="shared" si="39"/>
        <v>3283</v>
      </c>
      <c r="D2526" s="165" t="s">
        <v>2171</v>
      </c>
      <c r="E2526" s="165" t="s">
        <v>10891</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8312</v>
      </c>
      <c r="C2527" s="764">
        <f t="shared" si="39"/>
        <v>3284</v>
      </c>
      <c r="D2527" s="165" t="s">
        <v>2171</v>
      </c>
      <c r="E2527" s="165" t="s">
        <v>10893</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8311</v>
      </c>
      <c r="C2528" s="764">
        <f t="shared" si="39"/>
        <v>3285</v>
      </c>
      <c r="D2528" s="165" t="s">
        <v>2171</v>
      </c>
      <c r="E2528" s="165" t="s">
        <v>10892</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8313</v>
      </c>
      <c r="C2529" s="764">
        <f t="shared" si="39"/>
        <v>3286</v>
      </c>
      <c r="D2529" s="165" t="s">
        <v>2171</v>
      </c>
      <c r="E2529" s="165" t="s">
        <v>10894</v>
      </c>
      <c r="F2529" s="163">
        <v>1</v>
      </c>
      <c r="G2529" s="766"/>
      <c r="H2529" s="766">
        <v>0</v>
      </c>
      <c r="I2529" s="766">
        <v>0</v>
      </c>
      <c r="J2529" s="882">
        <v>18330.969394680007</v>
      </c>
      <c r="K2529" s="766">
        <v>18720.822004440004</v>
      </c>
      <c r="L2529" s="18" t="s">
        <v>4767</v>
      </c>
      <c r="N2529" s="409"/>
      <c r="P2529" s="409"/>
    </row>
    <row r="2530" spans="1:16">
      <c r="A2530" s="764">
        <v>3287</v>
      </c>
      <c r="B2530" s="765" t="s">
        <v>8314</v>
      </c>
      <c r="C2530" s="764">
        <f t="shared" si="39"/>
        <v>3287</v>
      </c>
      <c r="D2530" s="165" t="s">
        <v>2171</v>
      </c>
      <c r="E2530" s="165" t="s">
        <v>10895</v>
      </c>
      <c r="F2530" s="163">
        <v>1</v>
      </c>
      <c r="G2530" s="766"/>
      <c r="H2530" s="766">
        <v>0</v>
      </c>
      <c r="I2530" s="766">
        <v>0</v>
      </c>
      <c r="J2530" s="882">
        <v>19514.424159680006</v>
      </c>
      <c r="K2530" s="766">
        <v>19933.237600880002</v>
      </c>
      <c r="L2530" s="18" t="s">
        <v>4768</v>
      </c>
      <c r="N2530" s="409"/>
      <c r="P2530" s="409"/>
    </row>
    <row r="2531" spans="1:16">
      <c r="A2531" s="764">
        <v>3288</v>
      </c>
      <c r="B2531" s="765" t="s">
        <v>8315</v>
      </c>
      <c r="C2531" s="764">
        <f t="shared" si="39"/>
        <v>3288</v>
      </c>
      <c r="D2531" s="165" t="s">
        <v>2171</v>
      </c>
      <c r="E2531" s="165" t="s">
        <v>10896</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8317</v>
      </c>
      <c r="C2532" s="764">
        <f t="shared" si="39"/>
        <v>3289</v>
      </c>
      <c r="D2532" s="165" t="s">
        <v>2171</v>
      </c>
      <c r="E2532" s="165" t="s">
        <v>10898</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8316</v>
      </c>
      <c r="C2533" s="764">
        <f t="shared" si="39"/>
        <v>3290</v>
      </c>
      <c r="D2533" s="165" t="s">
        <v>2171</v>
      </c>
      <c r="E2533" s="165" t="s">
        <v>10897</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8309</v>
      </c>
      <c r="C2534" s="764">
        <f t="shared" si="39"/>
        <v>3291</v>
      </c>
      <c r="D2534" s="165" t="s">
        <v>2171</v>
      </c>
      <c r="E2534" s="165" t="s">
        <v>10890</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8319</v>
      </c>
      <c r="C2535" s="764">
        <f t="shared" si="39"/>
        <v>3292</v>
      </c>
      <c r="D2535" s="165" t="s">
        <v>2171</v>
      </c>
      <c r="E2535" s="165" t="s">
        <v>10900</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8321</v>
      </c>
      <c r="C2536" s="764">
        <f t="shared" si="39"/>
        <v>3293</v>
      </c>
      <c r="D2536" s="165" t="s">
        <v>2171</v>
      </c>
      <c r="E2536" s="165" t="s">
        <v>10902</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8320</v>
      </c>
      <c r="C2537" s="764">
        <f t="shared" si="39"/>
        <v>3294</v>
      </c>
      <c r="D2537" s="165" t="s">
        <v>2171</v>
      </c>
      <c r="E2537" s="165" t="s">
        <v>10901</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8318</v>
      </c>
      <c r="C2538" s="764">
        <f t="shared" si="39"/>
        <v>3295</v>
      </c>
      <c r="D2538" s="165" t="s">
        <v>2171</v>
      </c>
      <c r="E2538" s="165" t="s">
        <v>10899</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8322</v>
      </c>
      <c r="C2539" s="764">
        <f t="shared" si="39"/>
        <v>3296</v>
      </c>
      <c r="D2539" s="165" t="s">
        <v>2171</v>
      </c>
      <c r="E2539" s="165" t="s">
        <v>10903</v>
      </c>
      <c r="F2539" s="163">
        <v>1</v>
      </c>
      <c r="G2539" s="766"/>
      <c r="H2539" s="766">
        <v>0</v>
      </c>
      <c r="I2539" s="766">
        <v>0</v>
      </c>
      <c r="J2539" s="882">
        <v>15470.060835563385</v>
      </c>
      <c r="K2539" s="766">
        <v>15913.286949067415</v>
      </c>
      <c r="L2539" s="18" t="s">
        <v>4772</v>
      </c>
      <c r="N2539" s="409"/>
      <c r="P2539" s="409"/>
    </row>
    <row r="2540" spans="1:16">
      <c r="A2540" s="764">
        <v>3297</v>
      </c>
      <c r="B2540" s="765" t="s">
        <v>8323</v>
      </c>
      <c r="C2540" s="764">
        <f t="shared" si="39"/>
        <v>3297</v>
      </c>
      <c r="D2540" s="165" t="s">
        <v>2171</v>
      </c>
      <c r="E2540" s="165" t="s">
        <v>10904</v>
      </c>
      <c r="F2540" s="163">
        <v>1</v>
      </c>
      <c r="G2540" s="766"/>
      <c r="H2540" s="766">
        <v>0</v>
      </c>
      <c r="I2540" s="766">
        <v>0</v>
      </c>
      <c r="J2540" s="882">
        <v>14172.709161391638</v>
      </c>
      <c r="K2540" s="766">
        <v>14572.31486838357</v>
      </c>
      <c r="L2540" s="18" t="s">
        <v>4773</v>
      </c>
      <c r="N2540" s="409"/>
      <c r="P2540" s="409"/>
    </row>
    <row r="2541" spans="1:16">
      <c r="A2541" s="764">
        <v>3298</v>
      </c>
      <c r="B2541" s="765" t="s">
        <v>8324</v>
      </c>
      <c r="C2541" s="764">
        <f t="shared" si="39"/>
        <v>3298</v>
      </c>
      <c r="D2541" s="165" t="s">
        <v>2171</v>
      </c>
      <c r="E2541" s="165" t="s">
        <v>10905</v>
      </c>
      <c r="F2541" s="163">
        <v>1</v>
      </c>
      <c r="G2541" s="766"/>
      <c r="H2541" s="766">
        <v>0</v>
      </c>
      <c r="I2541" s="766">
        <v>0</v>
      </c>
      <c r="J2541" s="882">
        <v>16308.097598828866</v>
      </c>
      <c r="K2541" s="766">
        <v>16779.458409496885</v>
      </c>
      <c r="L2541" s="18" t="s">
        <v>4774</v>
      </c>
      <c r="N2541" s="409"/>
      <c r="P2541" s="409"/>
    </row>
    <row r="2542" spans="1:16">
      <c r="A2542" s="764">
        <v>3299</v>
      </c>
      <c r="B2542" s="765" t="s">
        <v>8325</v>
      </c>
      <c r="C2542" s="764">
        <f t="shared" si="39"/>
        <v>3299</v>
      </c>
      <c r="D2542" s="165" t="s">
        <v>2171</v>
      </c>
      <c r="E2542" s="165" t="s">
        <v>10906</v>
      </c>
      <c r="F2542" s="163">
        <v>1</v>
      </c>
      <c r="G2542" s="766"/>
      <c r="H2542" s="766">
        <v>0</v>
      </c>
      <c r="I2542" s="766">
        <v>0</v>
      </c>
      <c r="J2542" s="882">
        <v>15013.366837130196</v>
      </c>
      <c r="K2542" s="766">
        <v>15441.200248549467</v>
      </c>
      <c r="L2542" s="18" t="s">
        <v>4775</v>
      </c>
      <c r="N2542" s="409"/>
      <c r="P2542" s="409"/>
    </row>
    <row r="2543" spans="1:16">
      <c r="A2543" s="764">
        <v>3300</v>
      </c>
      <c r="B2543" s="765" t="s">
        <v>8326</v>
      </c>
      <c r="C2543" s="764">
        <f t="shared" si="39"/>
        <v>3300</v>
      </c>
      <c r="D2543" s="165" t="s">
        <v>2171</v>
      </c>
      <c r="E2543" s="165" t="s">
        <v>10907</v>
      </c>
      <c r="F2543" s="163">
        <v>1</v>
      </c>
      <c r="G2543" s="766"/>
      <c r="H2543" s="766">
        <v>0</v>
      </c>
      <c r="I2543" s="766">
        <v>0</v>
      </c>
      <c r="J2543" s="882">
        <v>18180.084332722134</v>
      </c>
      <c r="K2543" s="766">
        <v>18714.411060679464</v>
      </c>
      <c r="L2543" s="18" t="s">
        <v>4776</v>
      </c>
      <c r="N2543" s="409"/>
      <c r="P2543" s="409"/>
    </row>
    <row r="2544" spans="1:16">
      <c r="A2544" s="764">
        <v>3301</v>
      </c>
      <c r="B2544" s="765" t="s">
        <v>8327</v>
      </c>
      <c r="C2544" s="764">
        <f t="shared" si="39"/>
        <v>3301</v>
      </c>
      <c r="D2544" s="165" t="s">
        <v>2171</v>
      </c>
      <c r="E2544" s="165" t="s">
        <v>10908</v>
      </c>
      <c r="F2544" s="163">
        <v>1</v>
      </c>
      <c r="G2544" s="766"/>
      <c r="H2544" s="766">
        <v>0</v>
      </c>
      <c r="I2544" s="766">
        <v>0</v>
      </c>
      <c r="J2544" s="882">
        <v>16885.353571023461</v>
      </c>
      <c r="K2544" s="766">
        <v>17376.15289973206</v>
      </c>
      <c r="L2544" s="18" t="s">
        <v>4777</v>
      </c>
      <c r="N2544" s="409"/>
      <c r="P2544" s="409"/>
    </row>
    <row r="2545" spans="1:16">
      <c r="A2545" s="764">
        <v>3302</v>
      </c>
      <c r="B2545" s="765" t="s">
        <v>8328</v>
      </c>
      <c r="C2545" s="764">
        <f t="shared" si="39"/>
        <v>3302</v>
      </c>
      <c r="D2545" s="165" t="s">
        <v>2171</v>
      </c>
      <c r="E2545" s="165" t="s">
        <v>10909</v>
      </c>
      <c r="F2545" s="163">
        <v>1</v>
      </c>
      <c r="G2545" s="766"/>
      <c r="H2545" s="766">
        <v>0</v>
      </c>
      <c r="I2545" s="766">
        <v>0</v>
      </c>
      <c r="J2545" s="882">
        <v>17386.603081498917</v>
      </c>
      <c r="K2545" s="766">
        <v>17894.236724874216</v>
      </c>
      <c r="L2545" s="18" t="s">
        <v>4778</v>
      </c>
      <c r="N2545" s="409"/>
      <c r="P2545" s="409"/>
    </row>
    <row r="2546" spans="1:16">
      <c r="A2546" s="764">
        <v>3303</v>
      </c>
      <c r="B2546" s="765" t="s">
        <v>8329</v>
      </c>
      <c r="C2546" s="764">
        <f t="shared" si="39"/>
        <v>3303</v>
      </c>
      <c r="D2546" s="165" t="s">
        <v>2171</v>
      </c>
      <c r="E2546" s="165" t="s">
        <v>10910</v>
      </c>
      <c r="F2546" s="163">
        <v>1</v>
      </c>
      <c r="G2546" s="766"/>
      <c r="H2546" s="766">
        <v>0</v>
      </c>
      <c r="I2546" s="766">
        <v>0</v>
      </c>
      <c r="J2546" s="882">
        <v>16000.140383242649</v>
      </c>
      <c r="K2546" s="766">
        <v>16461.177387678588</v>
      </c>
      <c r="L2546" s="18" t="s">
        <v>4779</v>
      </c>
      <c r="N2546" s="409"/>
      <c r="P2546" s="409"/>
    </row>
    <row r="2547" spans="1:16">
      <c r="A2547" s="764">
        <v>3304</v>
      </c>
      <c r="B2547" s="765" t="s">
        <v>8330</v>
      </c>
      <c r="C2547" s="764">
        <f t="shared" si="39"/>
        <v>3304</v>
      </c>
      <c r="D2547" s="165" t="s">
        <v>2171</v>
      </c>
      <c r="E2547" s="165" t="s">
        <v>10911</v>
      </c>
      <c r="F2547" s="163">
        <v>1</v>
      </c>
      <c r="G2547" s="766"/>
      <c r="H2547" s="766">
        <v>0</v>
      </c>
      <c r="I2547" s="766">
        <v>0</v>
      </c>
      <c r="J2547" s="882">
        <v>19114.439629373097</v>
      </c>
      <c r="K2547" s="766">
        <v>19680.156308711732</v>
      </c>
      <c r="L2547" s="18" t="s">
        <v>4780</v>
      </c>
      <c r="N2547" s="409"/>
      <c r="P2547" s="409"/>
    </row>
    <row r="2548" spans="1:16">
      <c r="A2548" s="764">
        <v>3305</v>
      </c>
      <c r="B2548" s="765" t="s">
        <v>8331</v>
      </c>
      <c r="C2548" s="764">
        <f t="shared" si="39"/>
        <v>3305</v>
      </c>
      <c r="D2548" s="165" t="s">
        <v>2171</v>
      </c>
      <c r="E2548" s="165" t="s">
        <v>10912</v>
      </c>
      <c r="F2548" s="163">
        <v>1</v>
      </c>
      <c r="G2548" s="766"/>
      <c r="H2548" s="766">
        <v>0</v>
      </c>
      <c r="I2548" s="766">
        <v>0</v>
      </c>
      <c r="J2548" s="882">
        <v>17819.708867674432</v>
      </c>
      <c r="K2548" s="766">
        <v>18341.898147764321</v>
      </c>
      <c r="L2548" s="18" t="s">
        <v>4781</v>
      </c>
      <c r="N2548" s="409"/>
      <c r="P2548" s="409"/>
    </row>
    <row r="2549" spans="1:16">
      <c r="A2549" s="764">
        <v>3306</v>
      </c>
      <c r="B2549" s="765" t="s">
        <v>8332</v>
      </c>
      <c r="C2549" s="764">
        <f t="shared" si="39"/>
        <v>3306</v>
      </c>
      <c r="D2549" s="165" t="s">
        <v>2171</v>
      </c>
      <c r="E2549" s="165" t="s">
        <v>10913</v>
      </c>
      <c r="F2549" s="163">
        <v>1</v>
      </c>
      <c r="G2549" s="766"/>
      <c r="H2549" s="766">
        <v>0</v>
      </c>
      <c r="I2549" s="766">
        <v>0</v>
      </c>
      <c r="J2549" s="882">
        <v>0</v>
      </c>
      <c r="K2549" s="766">
        <v>15306.253805996241</v>
      </c>
      <c r="L2549" s="18" t="s">
        <v>5612</v>
      </c>
      <c r="N2549" s="409"/>
      <c r="P2549" s="409"/>
    </row>
    <row r="2550" spans="1:16">
      <c r="A2550" s="764">
        <v>3307</v>
      </c>
      <c r="B2550" s="765" t="s">
        <v>8333</v>
      </c>
      <c r="C2550" s="764">
        <f t="shared" si="39"/>
        <v>3307</v>
      </c>
      <c r="D2550" s="165" t="s">
        <v>2171</v>
      </c>
      <c r="E2550" s="165" t="s">
        <v>10914</v>
      </c>
      <c r="F2550" s="163">
        <v>1</v>
      </c>
      <c r="G2550" s="766"/>
      <c r="H2550" s="766">
        <v>0</v>
      </c>
      <c r="I2550" s="766">
        <v>0</v>
      </c>
      <c r="J2550" s="882">
        <v>0</v>
      </c>
      <c r="K2550" s="766">
        <v>13982.693007093758</v>
      </c>
      <c r="L2550" s="18" t="s">
        <v>5613</v>
      </c>
      <c r="N2550" s="409"/>
      <c r="P2550" s="409"/>
    </row>
    <row r="2551" spans="1:16">
      <c r="A2551" s="764">
        <v>3308</v>
      </c>
      <c r="B2551" s="765" t="s">
        <v>8334</v>
      </c>
      <c r="C2551" s="764">
        <f t="shared" si="39"/>
        <v>3308</v>
      </c>
      <c r="D2551" s="165" t="s">
        <v>2171</v>
      </c>
      <c r="E2551" s="165" t="s">
        <v>10915</v>
      </c>
      <c r="F2551" s="163">
        <v>1</v>
      </c>
      <c r="G2551" s="766"/>
      <c r="H2551" s="766">
        <v>0</v>
      </c>
      <c r="I2551" s="766">
        <v>0</v>
      </c>
      <c r="J2551" s="882">
        <v>15781.949419859218</v>
      </c>
      <c r="K2551" s="766">
        <v>16235.638850490352</v>
      </c>
      <c r="L2551" s="18" t="s">
        <v>4782</v>
      </c>
      <c r="N2551" s="409"/>
      <c r="P2551" s="409"/>
    </row>
    <row r="2552" spans="1:16">
      <c r="A2552" s="764">
        <v>3309</v>
      </c>
      <c r="B2552" s="765" t="s">
        <v>8335</v>
      </c>
      <c r="C2552" s="764">
        <f t="shared" si="39"/>
        <v>3309</v>
      </c>
      <c r="D2552" s="165" t="s">
        <v>2171</v>
      </c>
      <c r="E2552" s="165" t="s">
        <v>10916</v>
      </c>
      <c r="F2552" s="163">
        <v>1</v>
      </c>
      <c r="G2552" s="766"/>
      <c r="H2552" s="766">
        <v>0</v>
      </c>
      <c r="I2552" s="766">
        <v>0</v>
      </c>
      <c r="J2552" s="882">
        <v>14487.218658160544</v>
      </c>
      <c r="K2552" s="766">
        <v>14897.380689542935</v>
      </c>
      <c r="L2552" s="18" t="s">
        <v>4783</v>
      </c>
      <c r="N2552" s="409"/>
      <c r="P2552" s="409"/>
    </row>
    <row r="2553" spans="1:16">
      <c r="A2553" s="764">
        <v>3310</v>
      </c>
      <c r="B2553" s="765" t="s">
        <v>8336</v>
      </c>
      <c r="C2553" s="764">
        <f t="shared" si="39"/>
        <v>3310</v>
      </c>
      <c r="D2553" s="165" t="s">
        <v>2171</v>
      </c>
      <c r="E2553" s="165" t="s">
        <v>10917</v>
      </c>
      <c r="F2553" s="163">
        <v>1</v>
      </c>
      <c r="G2553" s="766"/>
      <c r="H2553" s="766">
        <v>0</v>
      </c>
      <c r="I2553" s="766">
        <v>0</v>
      </c>
      <c r="J2553" s="882">
        <v>17509.785967733405</v>
      </c>
      <c r="K2553" s="766">
        <v>18021.558434327872</v>
      </c>
      <c r="L2553" s="18" t="s">
        <v>4784</v>
      </c>
      <c r="N2553" s="409"/>
      <c r="P2553" s="409"/>
    </row>
    <row r="2554" spans="1:16">
      <c r="A2554" s="764">
        <v>3311</v>
      </c>
      <c r="B2554" s="765" t="s">
        <v>8337</v>
      </c>
      <c r="C2554" s="764">
        <f t="shared" si="39"/>
        <v>3311</v>
      </c>
      <c r="D2554" s="165" t="s">
        <v>2171</v>
      </c>
      <c r="E2554" s="165" t="s">
        <v>10918</v>
      </c>
      <c r="F2554" s="163">
        <v>1</v>
      </c>
      <c r="G2554" s="766"/>
      <c r="H2554" s="766">
        <v>0</v>
      </c>
      <c r="I2554" s="766">
        <v>0</v>
      </c>
      <c r="J2554" s="882">
        <v>16215.055206034733</v>
      </c>
      <c r="K2554" s="766">
        <v>16683.300273380457</v>
      </c>
      <c r="L2554" s="18" t="s">
        <v>4785</v>
      </c>
      <c r="N2554" s="409"/>
      <c r="P2554" s="409"/>
    </row>
    <row r="2555" spans="1:16">
      <c r="A2555" s="764">
        <v>3312</v>
      </c>
      <c r="B2555" s="765" t="s">
        <v>8338</v>
      </c>
      <c r="C2555" s="764">
        <f t="shared" si="39"/>
        <v>3312</v>
      </c>
      <c r="D2555" s="165" t="s">
        <v>2172</v>
      </c>
      <c r="E2555" s="165" t="s">
        <v>10919</v>
      </c>
      <c r="F2555" s="163">
        <v>1</v>
      </c>
      <c r="G2555" s="766"/>
      <c r="H2555" s="766">
        <v>14121.965001600007</v>
      </c>
      <c r="I2555" s="766">
        <v>0</v>
      </c>
      <c r="J2555" s="882">
        <v>0</v>
      </c>
      <c r="K2555" s="766">
        <v>0</v>
      </c>
      <c r="L2555" s="18" t="s">
        <v>4786</v>
      </c>
      <c r="N2555" s="409"/>
      <c r="P2555" s="409"/>
    </row>
    <row r="2556" spans="1:16">
      <c r="A2556" s="764">
        <v>3313</v>
      </c>
      <c r="B2556" s="765" t="s">
        <v>8339</v>
      </c>
      <c r="C2556" s="764">
        <f t="shared" si="39"/>
        <v>3313</v>
      </c>
      <c r="D2556" s="165" t="s">
        <v>2172</v>
      </c>
      <c r="E2556" s="165" t="s">
        <v>10920</v>
      </c>
      <c r="F2556" s="163">
        <v>1</v>
      </c>
      <c r="G2556" s="766"/>
      <c r="H2556" s="766">
        <v>14932.555624800001</v>
      </c>
      <c r="I2556" s="766">
        <v>0</v>
      </c>
      <c r="J2556" s="882">
        <v>0</v>
      </c>
      <c r="K2556" s="766">
        <v>0</v>
      </c>
      <c r="L2556" s="18" t="s">
        <v>1536</v>
      </c>
      <c r="N2556" s="409"/>
      <c r="P2556" s="409"/>
    </row>
    <row r="2557" spans="1:16">
      <c r="A2557" s="764">
        <v>3314</v>
      </c>
      <c r="B2557" s="765" t="s">
        <v>8340</v>
      </c>
      <c r="C2557" s="764">
        <f t="shared" si="39"/>
        <v>3314</v>
      </c>
      <c r="D2557" s="165" t="s">
        <v>2172</v>
      </c>
      <c r="E2557" s="165" t="s">
        <v>10921</v>
      </c>
      <c r="F2557" s="163">
        <v>1</v>
      </c>
      <c r="G2557" s="766"/>
      <c r="H2557" s="766">
        <v>0</v>
      </c>
      <c r="I2557" s="766">
        <v>15054.518419200003</v>
      </c>
      <c r="J2557" s="882">
        <v>0</v>
      </c>
      <c r="K2557" s="766">
        <v>0</v>
      </c>
      <c r="L2557" s="18" t="s">
        <v>4083</v>
      </c>
      <c r="N2557" s="409"/>
      <c r="P2557" s="409"/>
    </row>
    <row r="2558" spans="1:16">
      <c r="A2558" s="764">
        <v>3315</v>
      </c>
      <c r="B2558" s="765" t="s">
        <v>8341</v>
      </c>
      <c r="C2558" s="764">
        <f t="shared" si="39"/>
        <v>3315</v>
      </c>
      <c r="D2558" s="165" t="s">
        <v>2172</v>
      </c>
      <c r="E2558" s="165" t="s">
        <v>10922</v>
      </c>
      <c r="F2558" s="163">
        <v>1</v>
      </c>
      <c r="G2558" s="766"/>
      <c r="H2558" s="766">
        <v>12920.025619200002</v>
      </c>
      <c r="I2558" s="766">
        <v>0</v>
      </c>
      <c r="J2558" s="882">
        <v>0</v>
      </c>
      <c r="K2558" s="766">
        <v>0</v>
      </c>
      <c r="L2558" s="18" t="s">
        <v>4787</v>
      </c>
      <c r="N2558" s="409"/>
      <c r="P2558" s="409"/>
    </row>
    <row r="2559" spans="1:16">
      <c r="A2559" s="764">
        <v>3316</v>
      </c>
      <c r="B2559" s="765" t="s">
        <v>8342</v>
      </c>
      <c r="C2559" s="764">
        <f t="shared" si="39"/>
        <v>3316</v>
      </c>
      <c r="D2559" s="165" t="s">
        <v>2172</v>
      </c>
      <c r="E2559" s="165" t="s">
        <v>10923</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8343</v>
      </c>
      <c r="C2560" s="764">
        <f t="shared" si="39"/>
        <v>3317</v>
      </c>
      <c r="D2560" s="165" t="s">
        <v>2172</v>
      </c>
      <c r="E2560" s="165" t="s">
        <v>10924</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8344</v>
      </c>
      <c r="C2561" s="764">
        <f t="shared" si="39"/>
        <v>3318</v>
      </c>
      <c r="D2561" s="165" t="s">
        <v>2172</v>
      </c>
      <c r="E2561" s="165" t="s">
        <v>10925</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8345</v>
      </c>
      <c r="C2562" s="764">
        <f t="shared" si="39"/>
        <v>3319</v>
      </c>
      <c r="D2562" s="165" t="s">
        <v>2172</v>
      </c>
      <c r="E2562" s="165" t="s">
        <v>10926</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8346</v>
      </c>
      <c r="C2563" s="764">
        <f t="shared" si="39"/>
        <v>3320</v>
      </c>
      <c r="D2563" s="165" t="s">
        <v>2172</v>
      </c>
      <c r="E2563" s="165" t="s">
        <v>10927</v>
      </c>
      <c r="F2563" s="163">
        <v>1</v>
      </c>
      <c r="G2563" s="766"/>
      <c r="H2563" s="766">
        <v>17929.530604000003</v>
      </c>
      <c r="I2563" s="766">
        <v>0</v>
      </c>
      <c r="J2563" s="882">
        <v>0</v>
      </c>
      <c r="K2563" s="766">
        <v>0</v>
      </c>
      <c r="L2563" s="18" t="s">
        <v>3164</v>
      </c>
      <c r="N2563" s="409"/>
      <c r="P2563" s="409"/>
    </row>
    <row r="2564" spans="1:16">
      <c r="A2564" s="764">
        <v>3321</v>
      </c>
      <c r="B2564" s="765" t="s">
        <v>8347</v>
      </c>
      <c r="C2564" s="764">
        <f t="shared" si="39"/>
        <v>3321</v>
      </c>
      <c r="D2564" s="165" t="s">
        <v>2172</v>
      </c>
      <c r="E2564" s="165" t="s">
        <v>10928</v>
      </c>
      <c r="F2564" s="163">
        <v>1</v>
      </c>
      <c r="G2564" s="766"/>
      <c r="H2564" s="766">
        <v>18946.305183600005</v>
      </c>
      <c r="I2564" s="766">
        <v>0</v>
      </c>
      <c r="J2564" s="882">
        <v>0</v>
      </c>
      <c r="K2564" s="766">
        <v>0</v>
      </c>
      <c r="L2564" s="18" t="s">
        <v>4866</v>
      </c>
      <c r="N2564" s="409"/>
      <c r="P2564" s="409"/>
    </row>
    <row r="2565" spans="1:16">
      <c r="A2565" s="764">
        <v>3322</v>
      </c>
      <c r="B2565" s="765" t="s">
        <v>8349</v>
      </c>
      <c r="C2565" s="764">
        <f t="shared" si="39"/>
        <v>3322</v>
      </c>
      <c r="D2565" s="165" t="s">
        <v>2172</v>
      </c>
      <c r="E2565" s="165" t="s">
        <v>10930</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8348</v>
      </c>
      <c r="C2566" s="764">
        <f t="shared" si="39"/>
        <v>3323</v>
      </c>
      <c r="D2566" s="165" t="s">
        <v>2172</v>
      </c>
      <c r="E2566" s="165" t="s">
        <v>10929</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8350</v>
      </c>
      <c r="C2567" s="764">
        <f t="shared" si="39"/>
        <v>3324</v>
      </c>
      <c r="D2567" s="165" t="s">
        <v>2172</v>
      </c>
      <c r="E2567" s="165" t="s">
        <v>10931</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8351</v>
      </c>
      <c r="C2568" s="764">
        <f t="shared" si="39"/>
        <v>3325</v>
      </c>
      <c r="D2568" s="165" t="s">
        <v>2172</v>
      </c>
      <c r="E2568" s="165" t="s">
        <v>10932</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8352</v>
      </c>
      <c r="C2569" s="764">
        <f t="shared" ref="C2569:C2602" si="40">A2569</f>
        <v>3326</v>
      </c>
      <c r="D2569" s="165" t="s">
        <v>2172</v>
      </c>
      <c r="E2569" s="165" t="s">
        <v>10933</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8353</v>
      </c>
      <c r="C2570" s="764">
        <f t="shared" si="40"/>
        <v>3327</v>
      </c>
      <c r="D2570" s="165" t="s">
        <v>2172</v>
      </c>
      <c r="E2570" s="165" t="s">
        <v>10934</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8354</v>
      </c>
      <c r="C2571" s="764">
        <f t="shared" si="40"/>
        <v>3328</v>
      </c>
      <c r="D2571" s="165" t="s">
        <v>2172</v>
      </c>
      <c r="E2571" s="165" t="s">
        <v>10935</v>
      </c>
      <c r="F2571" s="163">
        <v>1</v>
      </c>
      <c r="G2571" s="766"/>
      <c r="H2571" s="766">
        <v>0</v>
      </c>
      <c r="I2571" s="766">
        <v>0</v>
      </c>
      <c r="J2571" s="882">
        <v>21920.647368000002</v>
      </c>
      <c r="K2571" s="766">
        <v>22569.0146824</v>
      </c>
      <c r="L2571" s="18" t="s">
        <v>4788</v>
      </c>
      <c r="N2571" s="409"/>
      <c r="P2571" s="409"/>
    </row>
    <row r="2572" spans="1:16">
      <c r="A2572" s="764">
        <v>3329</v>
      </c>
      <c r="B2572" s="765" t="s">
        <v>8355</v>
      </c>
      <c r="C2572" s="764">
        <f t="shared" si="40"/>
        <v>3329</v>
      </c>
      <c r="D2572" s="165" t="s">
        <v>2172</v>
      </c>
      <c r="E2572" s="165" t="s">
        <v>10936</v>
      </c>
      <c r="F2572" s="163">
        <v>1</v>
      </c>
      <c r="G2572" s="766"/>
      <c r="H2572" s="766">
        <v>0</v>
      </c>
      <c r="I2572" s="766">
        <v>0</v>
      </c>
      <c r="J2572" s="882">
        <v>22632.144968000001</v>
      </c>
      <c r="K2572" s="766">
        <v>23303.998640000005</v>
      </c>
      <c r="L2572" s="18" t="s">
        <v>4789</v>
      </c>
      <c r="N2572" s="409"/>
      <c r="P2572" s="409"/>
    </row>
    <row r="2573" spans="1:16">
      <c r="A2573" s="764">
        <v>3330</v>
      </c>
      <c r="B2573" s="765" t="s">
        <v>8356</v>
      </c>
      <c r="C2573" s="764">
        <f t="shared" si="40"/>
        <v>3330</v>
      </c>
      <c r="D2573" s="165" t="s">
        <v>2172</v>
      </c>
      <c r="E2573" s="165" t="s">
        <v>10937</v>
      </c>
      <c r="F2573" s="163">
        <v>1</v>
      </c>
      <c r="G2573" s="766"/>
      <c r="H2573" s="766">
        <v>0</v>
      </c>
      <c r="I2573" s="766">
        <v>0</v>
      </c>
      <c r="J2573" s="882">
        <v>25406.985608000006</v>
      </c>
      <c r="K2573" s="766">
        <v>26170.478236000006</v>
      </c>
      <c r="L2573" s="18" t="s">
        <v>4790</v>
      </c>
      <c r="N2573" s="409"/>
      <c r="P2573" s="409"/>
    </row>
    <row r="2574" spans="1:16">
      <c r="A2574" s="764">
        <v>3331</v>
      </c>
      <c r="B2574" s="765" t="s">
        <v>8357</v>
      </c>
      <c r="C2574" s="764">
        <f t="shared" si="40"/>
        <v>3331</v>
      </c>
      <c r="D2574" s="165" t="s">
        <v>2172</v>
      </c>
      <c r="E2574" s="165" t="s">
        <v>10938</v>
      </c>
      <c r="F2574" s="163">
        <v>1</v>
      </c>
      <c r="G2574" s="766"/>
      <c r="H2574" s="766">
        <v>25584.860008000003</v>
      </c>
      <c r="I2574" s="766">
        <v>0</v>
      </c>
      <c r="J2574" s="882">
        <v>0</v>
      </c>
      <c r="K2574" s="766">
        <v>0</v>
      </c>
      <c r="L2574" s="18" t="s">
        <v>4791</v>
      </c>
      <c r="N2574" s="409"/>
      <c r="P2574" s="409"/>
    </row>
    <row r="2575" spans="1:16">
      <c r="A2575" s="764">
        <v>3332</v>
      </c>
      <c r="B2575" s="765" t="s">
        <v>8358</v>
      </c>
      <c r="C2575" s="764">
        <f t="shared" si="40"/>
        <v>3332</v>
      </c>
      <c r="D2575" s="165" t="s">
        <v>2172</v>
      </c>
      <c r="E2575" s="165" t="s">
        <v>10939</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8359</v>
      </c>
      <c r="C2576" s="764">
        <f t="shared" si="40"/>
        <v>3333</v>
      </c>
      <c r="D2576" s="165" t="s">
        <v>2172</v>
      </c>
      <c r="E2576" s="165" t="s">
        <v>10940</v>
      </c>
      <c r="F2576" s="163">
        <v>1</v>
      </c>
      <c r="G2576" s="766"/>
      <c r="H2576" s="766">
        <v>0</v>
      </c>
      <c r="I2576" s="766">
        <v>0</v>
      </c>
      <c r="J2576" s="882">
        <v>32877.710407999999</v>
      </c>
      <c r="K2576" s="766">
        <v>33887.896593599995</v>
      </c>
      <c r="L2576" s="18" t="s">
        <v>4792</v>
      </c>
      <c r="N2576" s="409"/>
      <c r="P2576" s="409"/>
    </row>
    <row r="2577" spans="1:16">
      <c r="A2577" s="764">
        <v>3334</v>
      </c>
      <c r="B2577" s="765" t="s">
        <v>8360</v>
      </c>
      <c r="C2577" s="764">
        <f t="shared" si="40"/>
        <v>3334</v>
      </c>
      <c r="D2577" s="165" t="s">
        <v>2172</v>
      </c>
      <c r="E2577" s="165" t="s">
        <v>10941</v>
      </c>
      <c r="F2577" s="163">
        <v>1</v>
      </c>
      <c r="G2577" s="766"/>
      <c r="H2577" s="766">
        <v>0</v>
      </c>
      <c r="I2577" s="766">
        <v>0</v>
      </c>
      <c r="J2577" s="882">
        <v>0</v>
      </c>
      <c r="K2577" s="766">
        <v>20750.233816000007</v>
      </c>
      <c r="L2577" s="18" t="s">
        <v>5614</v>
      </c>
      <c r="N2577" s="409"/>
      <c r="P2577" s="409"/>
    </row>
    <row r="2578" spans="1:16">
      <c r="A2578" s="764">
        <v>3335</v>
      </c>
      <c r="B2578" s="765" t="s">
        <v>8361</v>
      </c>
      <c r="C2578" s="764">
        <f t="shared" si="40"/>
        <v>3335</v>
      </c>
      <c r="D2578" s="165" t="s">
        <v>2172</v>
      </c>
      <c r="E2578" s="165" t="s">
        <v>10942</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8362</v>
      </c>
      <c r="C2579" s="764">
        <f t="shared" si="40"/>
        <v>3336</v>
      </c>
      <c r="D2579" s="165" t="s">
        <v>2172</v>
      </c>
      <c r="E2579" s="165" t="s">
        <v>10943</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8363</v>
      </c>
      <c r="C2580" s="764">
        <f t="shared" si="40"/>
        <v>3337</v>
      </c>
      <c r="D2580" s="165" t="s">
        <v>2172</v>
      </c>
      <c r="E2580" s="165" t="s">
        <v>10944</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8364</v>
      </c>
      <c r="C2581" s="764">
        <f t="shared" si="40"/>
        <v>3338</v>
      </c>
      <c r="D2581" s="165" t="s">
        <v>2172</v>
      </c>
      <c r="E2581" s="165" t="s">
        <v>10945</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8365</v>
      </c>
      <c r="C2582" s="764">
        <f t="shared" si="40"/>
        <v>3339</v>
      </c>
      <c r="D2582" s="165" t="s">
        <v>2172</v>
      </c>
      <c r="E2582" s="165" t="s">
        <v>10946</v>
      </c>
      <c r="F2582" s="163">
        <v>1</v>
      </c>
      <c r="G2582" s="766"/>
      <c r="H2582" s="766">
        <v>0</v>
      </c>
      <c r="I2582" s="766">
        <v>0</v>
      </c>
      <c r="J2582" s="882">
        <v>17224.763208000008</v>
      </c>
      <c r="K2582" s="766">
        <v>17718.051120000004</v>
      </c>
      <c r="L2582" s="18" t="s">
        <v>4793</v>
      </c>
      <c r="N2582" s="409"/>
      <c r="P2582" s="409"/>
    </row>
    <row r="2583" spans="1:16">
      <c r="A2583" s="764">
        <v>3340</v>
      </c>
      <c r="B2583" s="765" t="s">
        <v>8366</v>
      </c>
      <c r="C2583" s="764">
        <f t="shared" si="40"/>
        <v>3340</v>
      </c>
      <c r="D2583" s="165" t="s">
        <v>2172</v>
      </c>
      <c r="E2583" s="165" t="s">
        <v>10947</v>
      </c>
      <c r="F2583" s="163">
        <v>1</v>
      </c>
      <c r="G2583" s="766"/>
      <c r="H2583" s="766">
        <v>0</v>
      </c>
      <c r="I2583" s="766">
        <v>0</v>
      </c>
      <c r="J2583" s="882">
        <v>18469.884008000005</v>
      </c>
      <c r="K2583" s="766">
        <v>19004.291646400005</v>
      </c>
      <c r="L2583" s="18" t="s">
        <v>4794</v>
      </c>
      <c r="N2583" s="409"/>
      <c r="P2583" s="409"/>
    </row>
    <row r="2584" spans="1:16">
      <c r="A2584" s="764">
        <v>3341</v>
      </c>
      <c r="B2584" s="765" t="s">
        <v>8367</v>
      </c>
      <c r="C2584" s="764">
        <f t="shared" si="40"/>
        <v>3341</v>
      </c>
      <c r="D2584" s="165" t="s">
        <v>2172</v>
      </c>
      <c r="E2584" s="165" t="s">
        <v>10948</v>
      </c>
      <c r="F2584" s="163">
        <v>1</v>
      </c>
      <c r="G2584" s="766"/>
      <c r="H2584" s="766">
        <v>0</v>
      </c>
      <c r="I2584" s="766">
        <v>0</v>
      </c>
      <c r="J2584" s="882">
        <v>16157.516808000006</v>
      </c>
      <c r="K2584" s="766">
        <v>16615.562783200006</v>
      </c>
      <c r="L2584" s="18" t="s">
        <v>4795</v>
      </c>
      <c r="N2584" s="409"/>
      <c r="P2584" s="409"/>
    </row>
    <row r="2585" spans="1:16">
      <c r="A2585" s="764">
        <v>3342</v>
      </c>
      <c r="B2585" s="765" t="s">
        <v>8368</v>
      </c>
      <c r="C2585" s="764">
        <f t="shared" si="40"/>
        <v>3342</v>
      </c>
      <c r="D2585" s="165" t="s">
        <v>2172</v>
      </c>
      <c r="E2585" s="165" t="s">
        <v>10949</v>
      </c>
      <c r="F2585" s="163">
        <v>1</v>
      </c>
      <c r="G2585" s="766"/>
      <c r="H2585" s="766">
        <v>0</v>
      </c>
      <c r="I2585" s="766">
        <v>0</v>
      </c>
      <c r="J2585" s="882">
        <v>15446.019208000005</v>
      </c>
      <c r="K2585" s="766">
        <v>15880.578825600005</v>
      </c>
      <c r="L2585" s="18" t="s">
        <v>4796</v>
      </c>
      <c r="N2585" s="409"/>
      <c r="P2585" s="409"/>
    </row>
    <row r="2586" spans="1:16">
      <c r="A2586" s="764">
        <v>3343</v>
      </c>
      <c r="B2586" s="765" t="s">
        <v>8369</v>
      </c>
      <c r="C2586" s="764">
        <f t="shared" si="40"/>
        <v>3343</v>
      </c>
      <c r="D2586" s="165" t="s">
        <v>2172</v>
      </c>
      <c r="E2586" s="165" t="s">
        <v>10950</v>
      </c>
      <c r="F2586" s="163">
        <v>1</v>
      </c>
      <c r="G2586" s="766"/>
      <c r="H2586" s="766">
        <v>0</v>
      </c>
      <c r="I2586" s="766">
        <v>0</v>
      </c>
      <c r="J2586" s="882">
        <v>17046.888808000007</v>
      </c>
      <c r="K2586" s="766">
        <v>17534.298930400011</v>
      </c>
      <c r="L2586" s="18" t="s">
        <v>4797</v>
      </c>
      <c r="N2586" s="409"/>
      <c r="P2586" s="409"/>
    </row>
    <row r="2587" spans="1:16">
      <c r="A2587" s="764">
        <v>3344</v>
      </c>
      <c r="B2587" s="765" t="s">
        <v>8370</v>
      </c>
      <c r="C2587" s="764">
        <f t="shared" si="40"/>
        <v>3344</v>
      </c>
      <c r="D2587" s="165" t="s">
        <v>2172</v>
      </c>
      <c r="E2587" s="165" t="s">
        <v>10951</v>
      </c>
      <c r="F2587" s="163">
        <v>1</v>
      </c>
      <c r="G2587" s="766"/>
      <c r="H2587" s="766">
        <v>0</v>
      </c>
      <c r="I2587" s="766">
        <v>0</v>
      </c>
      <c r="J2587" s="882">
        <v>19715.004808000005</v>
      </c>
      <c r="K2587" s="766">
        <v>20290.532172800005</v>
      </c>
      <c r="L2587" s="18" t="s">
        <v>4798</v>
      </c>
      <c r="N2587" s="409"/>
      <c r="P2587" s="409"/>
    </row>
    <row r="2588" spans="1:16">
      <c r="A2588" s="764">
        <v>3345</v>
      </c>
      <c r="B2588" s="765" t="s">
        <v>8371</v>
      </c>
      <c r="C2588" s="764">
        <f t="shared" si="40"/>
        <v>3345</v>
      </c>
      <c r="D2588" s="165" t="s">
        <v>2172</v>
      </c>
      <c r="E2588" s="165" t="s">
        <v>10952</v>
      </c>
      <c r="F2588" s="163">
        <v>1</v>
      </c>
      <c r="G2588" s="766"/>
      <c r="H2588" s="766">
        <v>0</v>
      </c>
      <c r="I2588" s="766">
        <v>0</v>
      </c>
      <c r="J2588" s="882">
        <v>23341.323843999999</v>
      </c>
      <c r="K2588" s="766">
        <v>24050.50272</v>
      </c>
      <c r="L2588" s="18" t="s">
        <v>4799</v>
      </c>
      <c r="N2588" s="409"/>
      <c r="P2588" s="409"/>
    </row>
    <row r="2589" spans="1:16">
      <c r="A2589" s="764">
        <v>3346</v>
      </c>
      <c r="B2589" s="765" t="s">
        <v>8372</v>
      </c>
      <c r="C2589" s="764">
        <f t="shared" si="40"/>
        <v>3346</v>
      </c>
      <c r="D2589" s="165" t="s">
        <v>2172</v>
      </c>
      <c r="E2589" s="165" t="s">
        <v>10953</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8373</v>
      </c>
      <c r="C2590" s="764">
        <f t="shared" si="40"/>
        <v>3347</v>
      </c>
      <c r="D2590" s="165" t="s">
        <v>2172</v>
      </c>
      <c r="E2590" s="165" t="s">
        <v>10954</v>
      </c>
      <c r="F2590" s="163">
        <v>1</v>
      </c>
      <c r="G2590" s="766"/>
      <c r="H2590" s="766">
        <v>0</v>
      </c>
      <c r="I2590" s="766">
        <v>0</v>
      </c>
      <c r="J2590" s="882">
        <v>21956.222248000002</v>
      </c>
      <c r="K2590" s="766">
        <v>22605.755200000007</v>
      </c>
      <c r="L2590" s="18" t="s">
        <v>4800</v>
      </c>
      <c r="N2590" s="409"/>
      <c r="P2590" s="409"/>
    </row>
    <row r="2591" spans="1:16">
      <c r="A2591" s="764">
        <v>3348</v>
      </c>
      <c r="B2591" s="765" t="s">
        <v>8374</v>
      </c>
      <c r="C2591" s="764">
        <f t="shared" si="40"/>
        <v>3348</v>
      </c>
      <c r="D2591" s="165" t="s">
        <v>2172</v>
      </c>
      <c r="E2591" s="165" t="s">
        <v>10955</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8375</v>
      </c>
      <c r="C2592" s="764">
        <f t="shared" si="40"/>
        <v>3349</v>
      </c>
      <c r="D2592" s="165" t="s">
        <v>2172</v>
      </c>
      <c r="E2592" s="165" t="s">
        <v>10956</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8376</v>
      </c>
      <c r="C2593" s="764">
        <f t="shared" si="40"/>
        <v>3350</v>
      </c>
      <c r="D2593" s="165" t="s">
        <v>2172</v>
      </c>
      <c r="E2593" s="165" t="s">
        <v>10957</v>
      </c>
      <c r="F2593" s="163">
        <v>1</v>
      </c>
      <c r="G2593" s="766"/>
      <c r="H2593" s="766">
        <v>0</v>
      </c>
      <c r="I2593" s="766">
        <v>0</v>
      </c>
      <c r="J2593" s="882">
        <v>22916.744008000005</v>
      </c>
      <c r="K2593" s="766">
        <v>23597.997183200005</v>
      </c>
      <c r="L2593" s="18" t="s">
        <v>4801</v>
      </c>
      <c r="N2593" s="409"/>
      <c r="P2593" s="409"/>
    </row>
    <row r="2594" spans="1:16">
      <c r="A2594" s="764">
        <v>3351</v>
      </c>
      <c r="B2594" s="765" t="s">
        <v>8377</v>
      </c>
      <c r="C2594" s="764">
        <f t="shared" si="40"/>
        <v>3351</v>
      </c>
      <c r="D2594" s="165" t="s">
        <v>2172</v>
      </c>
      <c r="E2594" s="165" t="s">
        <v>10958</v>
      </c>
      <c r="F2594" s="163">
        <v>1</v>
      </c>
      <c r="G2594" s="766"/>
      <c r="H2594" s="766">
        <v>0</v>
      </c>
      <c r="I2594" s="766">
        <v>23880.823256</v>
      </c>
      <c r="J2594" s="882">
        <v>24593.920658400006</v>
      </c>
      <c r="K2594" s="766">
        <v>25344.541671200008</v>
      </c>
      <c r="L2594" s="18" t="s">
        <v>4097</v>
      </c>
      <c r="N2594" s="409"/>
      <c r="P2594" s="409"/>
    </row>
    <row r="2595" spans="1:16">
      <c r="A2595" s="764">
        <v>3352</v>
      </c>
      <c r="B2595" s="765" t="s">
        <v>8378</v>
      </c>
      <c r="C2595" s="764">
        <f t="shared" si="40"/>
        <v>3352</v>
      </c>
      <c r="D2595" s="165" t="s">
        <v>2172</v>
      </c>
      <c r="E2595" s="165" t="s">
        <v>10959</v>
      </c>
      <c r="F2595" s="163">
        <v>1</v>
      </c>
      <c r="G2595" s="766"/>
      <c r="H2595" s="766">
        <v>0</v>
      </c>
      <c r="I2595" s="766">
        <v>0</v>
      </c>
      <c r="J2595" s="882">
        <v>25406.985608000006</v>
      </c>
      <c r="K2595" s="766">
        <v>26170.478236000006</v>
      </c>
      <c r="L2595" s="18" t="s">
        <v>4802</v>
      </c>
      <c r="N2595" s="409"/>
      <c r="P2595" s="409"/>
    </row>
    <row r="2596" spans="1:16">
      <c r="A2596" s="764">
        <v>3353</v>
      </c>
      <c r="B2596" s="765" t="s">
        <v>8379</v>
      </c>
      <c r="C2596" s="764">
        <f t="shared" si="40"/>
        <v>3353</v>
      </c>
      <c r="D2596" s="165" t="s">
        <v>2172</v>
      </c>
      <c r="E2596" s="165" t="s">
        <v>10960</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8380</v>
      </c>
      <c r="C2597" s="764">
        <f t="shared" si="40"/>
        <v>3354</v>
      </c>
      <c r="D2597" s="165" t="s">
        <v>2172</v>
      </c>
      <c r="E2597" s="165" t="s">
        <v>10961</v>
      </c>
      <c r="F2597" s="163">
        <v>1</v>
      </c>
      <c r="G2597" s="766"/>
      <c r="H2597" s="766">
        <v>0</v>
      </c>
      <c r="I2597" s="766">
        <v>0</v>
      </c>
      <c r="J2597" s="882">
        <v>23983.990408000005</v>
      </c>
      <c r="K2597" s="766">
        <v>24700.485520000002</v>
      </c>
      <c r="L2597" s="18" t="s">
        <v>4803</v>
      </c>
      <c r="N2597" s="409"/>
      <c r="P2597" s="409"/>
    </row>
    <row r="2598" spans="1:16">
      <c r="A2598" s="764">
        <v>3355</v>
      </c>
      <c r="B2598" s="765" t="s">
        <v>8381</v>
      </c>
      <c r="C2598" s="764">
        <f t="shared" si="40"/>
        <v>3355</v>
      </c>
      <c r="D2598" s="165" t="s">
        <v>2172</v>
      </c>
      <c r="E2598" s="165" t="s">
        <v>10962</v>
      </c>
      <c r="F2598" s="163">
        <v>1</v>
      </c>
      <c r="G2598" s="766"/>
      <c r="H2598" s="766">
        <v>24409.7879192</v>
      </c>
      <c r="I2598" s="766">
        <v>0</v>
      </c>
      <c r="J2598" s="882">
        <v>0</v>
      </c>
      <c r="K2598" s="766">
        <v>0</v>
      </c>
      <c r="L2598" s="18" t="s">
        <v>2117</v>
      </c>
      <c r="N2598" s="409"/>
      <c r="P2598" s="409"/>
    </row>
    <row r="2599" spans="1:16">
      <c r="A2599" s="764">
        <v>3356</v>
      </c>
      <c r="B2599" s="765" t="s">
        <v>8382</v>
      </c>
      <c r="C2599" s="764">
        <f t="shared" si="40"/>
        <v>3356</v>
      </c>
      <c r="D2599" s="165" t="s">
        <v>2172</v>
      </c>
      <c r="E2599" s="165" t="s">
        <v>10963</v>
      </c>
      <c r="F2599" s="163">
        <v>1</v>
      </c>
      <c r="G2599" s="766"/>
      <c r="H2599" s="766">
        <v>24733.544545599998</v>
      </c>
      <c r="I2599" s="766">
        <v>0</v>
      </c>
      <c r="J2599" s="882">
        <v>0</v>
      </c>
      <c r="K2599" s="766">
        <v>0</v>
      </c>
      <c r="L2599" s="18" t="s">
        <v>2118</v>
      </c>
      <c r="N2599" s="409"/>
      <c r="P2599" s="409"/>
    </row>
    <row r="2600" spans="1:16">
      <c r="A2600" s="764">
        <v>3357</v>
      </c>
      <c r="B2600" s="765" t="s">
        <v>8383</v>
      </c>
      <c r="C2600" s="764">
        <f t="shared" si="40"/>
        <v>3357</v>
      </c>
      <c r="D2600" s="165" t="s">
        <v>2172</v>
      </c>
      <c r="E2600" s="165" t="s">
        <v>10964</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8384</v>
      </c>
      <c r="C2601" s="764">
        <f t="shared" si="40"/>
        <v>3358</v>
      </c>
      <c r="D2601" s="165" t="s">
        <v>2172</v>
      </c>
      <c r="E2601" s="165" t="s">
        <v>10965</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8385</v>
      </c>
      <c r="C2602" s="764">
        <f t="shared" si="40"/>
        <v>3359</v>
      </c>
      <c r="D2602" s="165" t="s">
        <v>2172</v>
      </c>
      <c r="E2602" s="165" t="s">
        <v>10966</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N2645" s="409"/>
      <c r="P2645" s="409"/>
    </row>
    <row r="2646" spans="14:16">
      <c r="N2646" s="409"/>
      <c r="P2646" s="409"/>
    </row>
    <row r="2647" spans="14:16">
      <c r="N2647" s="409"/>
      <c r="P2647" s="409"/>
    </row>
    <row r="2648" spans="14:16">
      <c r="P2648" s="409"/>
    </row>
    <row r="2649" spans="14:16">
      <c r="P2649" s="409"/>
    </row>
    <row r="2650" spans="14:16">
      <c r="P2650" s="409"/>
    </row>
    <row r="2651" spans="14:16">
      <c r="P2651" s="409"/>
    </row>
    <row r="2652" spans="14:16">
      <c r="P2652" s="409"/>
    </row>
    <row r="2653" spans="14:16">
      <c r="P2653" s="409"/>
    </row>
    <row r="2654" spans="14:16">
      <c r="P2654" s="409"/>
    </row>
    <row r="2655" spans="14:16">
      <c r="P2655" s="409"/>
    </row>
    <row r="2656" spans="14:16">
      <c r="P2656" s="409"/>
    </row>
    <row r="2657" spans="16:16">
      <c r="P2657" s="409"/>
    </row>
    <row r="2658" spans="16:16">
      <c r="P2658" s="409"/>
    </row>
    <row r="2659" spans="16:16">
      <c r="P2659" s="409"/>
    </row>
    <row r="2660" spans="16:16">
      <c r="P2660" s="409"/>
    </row>
    <row r="2661" spans="16:16">
      <c r="P2661" s="409"/>
    </row>
    <row r="2662" spans="16:16">
      <c r="P2662" s="409"/>
    </row>
    <row r="2663" spans="16:16">
      <c r="P2663" s="409"/>
    </row>
    <row r="2664" spans="16:16">
      <c r="P2664" s="409"/>
    </row>
    <row r="2665" spans="16:16">
      <c r="P2665" s="409"/>
    </row>
    <row r="2666" spans="16:16">
      <c r="P2666" s="409"/>
    </row>
    <row r="2667" spans="16:16">
      <c r="P2667" s="409"/>
    </row>
    <row r="2668" spans="16:16">
      <c r="P2668" s="409"/>
    </row>
    <row r="2669" spans="16:16">
      <c r="P2669" s="409"/>
    </row>
    <row r="2670" spans="16:16">
      <c r="P2670" s="409"/>
    </row>
    <row r="2671" spans="16:16">
      <c r="P2671" s="409"/>
    </row>
    <row r="2672" spans="16:16">
      <c r="P2672" s="409"/>
    </row>
    <row r="2673" spans="16:16">
      <c r="P2673" s="409"/>
    </row>
    <row r="2674" spans="16:16">
      <c r="P2674" s="409"/>
    </row>
    <row r="2675" spans="16:16">
      <c r="P2675" s="409"/>
    </row>
    <row r="2676" spans="16:16">
      <c r="P2676" s="409"/>
    </row>
    <row r="2677" spans="16:16">
      <c r="P2677" s="409"/>
    </row>
    <row r="2678" spans="16:16">
      <c r="P2678" s="409"/>
    </row>
    <row r="2679" spans="16:16">
      <c r="P2679" s="409"/>
    </row>
    <row r="2680" spans="16:16">
      <c r="P2680" s="409"/>
    </row>
    <row r="2681" spans="16:16">
      <c r="P2681" s="409"/>
    </row>
    <row r="2682" spans="16:16">
      <c r="P2682" s="409"/>
    </row>
    <row r="2683" spans="16:16">
      <c r="P2683" s="409"/>
    </row>
    <row r="2684" spans="16:16">
      <c r="P2684" s="409"/>
    </row>
    <row r="2685" spans="16:16">
      <c r="P2685" s="409"/>
    </row>
    <row r="2686" spans="16:16">
      <c r="P2686" s="409"/>
    </row>
    <row r="2687" spans="16:16">
      <c r="P2687" s="409"/>
    </row>
    <row r="2688" spans="16: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row r="2727" spans="16:16">
      <c r="P2727" s="409"/>
    </row>
    <row r="2728" spans="16:16">
      <c r="P2728" s="409"/>
    </row>
    <row r="2729" spans="16:16">
      <c r="P2729"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 workbookViewId="1"/>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10971</v>
      </c>
      <c r="C1" s="350" t="s">
        <v>445</v>
      </c>
      <c r="D1" s="453" t="s">
        <v>446</v>
      </c>
      <c r="E1" s="454" t="s">
        <v>2139</v>
      </c>
      <c r="F1" s="350" t="s">
        <v>500</v>
      </c>
      <c r="G1" s="350" t="s">
        <v>502</v>
      </c>
    </row>
    <row r="2" spans="1:9">
      <c r="A2">
        <f>VLOOKUP(C2,'C. Auto'!$B$15:$C$778,2,FALSE)</f>
        <v>762</v>
      </c>
      <c r="B2" s="852" t="s">
        <v>5196</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10967</v>
      </c>
      <c r="G4" s="854">
        <v>3.7609999999999998E-2</v>
      </c>
      <c r="H4" s="853"/>
      <c r="I4" s="853"/>
    </row>
    <row r="5" spans="1:9">
      <c r="A5" s="853">
        <f>VLOOKUP(C5,'C. Auto'!$B$15:$C$778,2,FALSE)</f>
        <v>737</v>
      </c>
      <c r="B5" s="852" t="s">
        <v>5256</v>
      </c>
      <c r="C5" s="853" t="str">
        <f t="shared" si="0"/>
        <v>VW, Jetta Live</v>
      </c>
      <c r="D5" s="853">
        <f t="shared" si="1"/>
        <v>737</v>
      </c>
      <c r="E5" s="853" t="s">
        <v>2242</v>
      </c>
      <c r="F5" s="851" t="s">
        <v>5239</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10968</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5775</v>
      </c>
      <c r="C17" s="853" t="str">
        <f t="shared" si="0"/>
        <v>Seat, Toledo Entry</v>
      </c>
      <c r="D17" s="853">
        <f t="shared" si="1"/>
        <v>644</v>
      </c>
      <c r="E17" s="851" t="s">
        <v>2234</v>
      </c>
      <c r="F17" s="851" t="s">
        <v>5750</v>
      </c>
      <c r="G17" s="854">
        <v>4.6037000000000002E-2</v>
      </c>
      <c r="H17" s="853"/>
      <c r="I17" s="853"/>
    </row>
    <row r="18" spans="1:9">
      <c r="A18" s="853">
        <f>VLOOKUP(C18,'C. Auto'!$B$15:$C$778,2,FALSE)</f>
        <v>643</v>
      </c>
      <c r="B18" s="852" t="s">
        <v>5774</v>
      </c>
      <c r="C18" s="853" t="str">
        <f t="shared" si="0"/>
        <v>Seat, Toledo Advanced</v>
      </c>
      <c r="D18" s="853">
        <f t="shared" si="1"/>
        <v>643</v>
      </c>
      <c r="E18" s="851" t="s">
        <v>2234</v>
      </c>
      <c r="F18" s="851" t="s">
        <v>5749</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5773</v>
      </c>
      <c r="C20" s="853" t="str">
        <f t="shared" si="0"/>
        <v>Seat, Ibiza Style</v>
      </c>
      <c r="D20" s="853">
        <f t="shared" si="1"/>
        <v>639</v>
      </c>
      <c r="E20" s="851" t="s">
        <v>2234</v>
      </c>
      <c r="F20" s="851" t="s">
        <v>5748</v>
      </c>
      <c r="G20" s="854">
        <v>3.6838000000000003E-2</v>
      </c>
      <c r="H20" s="853"/>
      <c r="I20" s="853"/>
    </row>
    <row r="21" spans="1:9">
      <c r="A21" s="853">
        <f>VLOOKUP(C21,'C. Auto'!$B$15:$C$778,2,FALSE)</f>
        <v>638</v>
      </c>
      <c r="B21" s="852" t="s">
        <v>5772</v>
      </c>
      <c r="C21" s="853" t="str">
        <f t="shared" si="0"/>
        <v>Seat, Ibiza Reference</v>
      </c>
      <c r="D21" s="853">
        <f t="shared" si="1"/>
        <v>638</v>
      </c>
      <c r="E21" s="851" t="s">
        <v>2234</v>
      </c>
      <c r="F21" s="851" t="s">
        <v>5747</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10969</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10970</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 workbookViewId="1"/>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10971</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5104</v>
      </c>
    </row>
    <row r="32" spans="1:11">
      <c r="A32" s="14">
        <v>2</v>
      </c>
      <c r="B32" s="32" t="s">
        <v>1595</v>
      </c>
      <c r="C32" s="15">
        <f>A32</f>
        <v>2</v>
      </c>
      <c r="D32" s="21" t="b">
        <v>1</v>
      </c>
      <c r="E32" s="713" t="b">
        <v>0</v>
      </c>
      <c r="F32" s="713" t="s">
        <v>5105</v>
      </c>
    </row>
    <row r="33" spans="1:9">
      <c r="A33" s="14">
        <v>3</v>
      </c>
      <c r="B33" s="32" t="s">
        <v>1596</v>
      </c>
      <c r="C33" s="15">
        <f>A33</f>
        <v>3</v>
      </c>
      <c r="D33" s="21" t="b">
        <v>0</v>
      </c>
      <c r="E33" s="713" t="b">
        <v>0</v>
      </c>
      <c r="F33" s="713" t="s">
        <v>5106</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5131</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 workbookViewId="1"/>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58">
        <v>2.5000000000000001E-2</v>
      </c>
    </row>
    <row r="12" spans="1:6">
      <c r="A12" s="914" t="s">
        <v>11058</v>
      </c>
      <c r="B12" s="914" t="s">
        <v>11059</v>
      </c>
      <c r="C12" s="58">
        <v>0.01</v>
      </c>
      <c r="F12" s="712"/>
    </row>
    <row r="13" spans="1:6" s="534" customFormat="1">
      <c r="A13"/>
    </row>
    <row r="14" spans="1:6" s="534" customFormat="1">
      <c r="A14"/>
    </row>
    <row r="21" spans="1:3" ht="18" thickBot="1">
      <c r="A21" s="230" t="s">
        <v>5040</v>
      </c>
      <c r="B21" s="230"/>
      <c r="C21" s="230"/>
    </row>
    <row r="22" spans="1:3" ht="15.75" thickTop="1">
      <c r="A22" s="651"/>
      <c r="B22" s="651"/>
      <c r="C22" s="651"/>
    </row>
    <row r="23" spans="1:3">
      <c r="A23" s="350" t="s">
        <v>5040</v>
      </c>
      <c r="B23" s="350" t="s">
        <v>4983</v>
      </c>
      <c r="C23" s="651"/>
    </row>
    <row r="24" spans="1:3">
      <c r="A24" s="652" t="s">
        <v>5041</v>
      </c>
      <c r="B24" s="652" t="s">
        <v>5043</v>
      </c>
      <c r="C24" s="651"/>
    </row>
    <row r="25" spans="1:3">
      <c r="A25" s="652" t="s">
        <v>5042</v>
      </c>
      <c r="B25" s="652" t="s">
        <v>5044</v>
      </c>
      <c r="C25" s="651"/>
    </row>
    <row r="27" spans="1:3" ht="18" thickBot="1">
      <c r="A27" s="230" t="s">
        <v>2139</v>
      </c>
      <c r="B27" s="230"/>
    </row>
    <row r="28" spans="1:3" ht="15.75" thickTop="1">
      <c r="A28" s="712"/>
      <c r="B28" s="712"/>
    </row>
    <row r="29" spans="1:3">
      <c r="A29" s="350" t="s">
        <v>2139</v>
      </c>
      <c r="B29" s="350" t="s">
        <v>4983</v>
      </c>
    </row>
    <row r="30" spans="1:3">
      <c r="A30" s="713" t="s">
        <v>4976</v>
      </c>
      <c r="B30" s="713" t="s">
        <v>5107</v>
      </c>
    </row>
    <row r="31" spans="1:3">
      <c r="A31" s="713" t="s">
        <v>5109</v>
      </c>
      <c r="B31" s="713" t="s">
        <v>5108</v>
      </c>
    </row>
    <row r="33" spans="1:3" ht="18" thickBot="1">
      <c r="A33" s="230" t="s">
        <v>5121</v>
      </c>
      <c r="B33" s="230"/>
      <c r="C33" s="230"/>
    </row>
    <row r="34" spans="1:3" ht="15.75" thickTop="1"/>
    <row r="35" spans="1:3">
      <c r="A35" s="350" t="s">
        <v>2139</v>
      </c>
      <c r="B35" s="350" t="s">
        <v>4980</v>
      </c>
      <c r="C35" s="350" t="s">
        <v>5119</v>
      </c>
    </row>
    <row r="36" spans="1:3">
      <c r="A36" s="729" t="s">
        <v>5107</v>
      </c>
      <c r="B36" s="729" t="s">
        <v>4984</v>
      </c>
      <c r="C36" s="91" t="s">
        <v>4255</v>
      </c>
    </row>
    <row r="37" spans="1:3">
      <c r="A37" s="729" t="s">
        <v>5107</v>
      </c>
      <c r="B37" s="729" t="s">
        <v>4985</v>
      </c>
      <c r="C37" s="91" t="s">
        <v>5117</v>
      </c>
    </row>
    <row r="38" spans="1:3">
      <c r="A38" s="729" t="s">
        <v>5108</v>
      </c>
      <c r="B38" s="729" t="s">
        <v>4984</v>
      </c>
      <c r="C38" s="91" t="s">
        <v>5118</v>
      </c>
    </row>
    <row r="40" spans="1:3" ht="18" thickBot="1">
      <c r="A40" s="730" t="s">
        <v>5127</v>
      </c>
      <c r="B40" s="230"/>
      <c r="C40" s="230"/>
    </row>
    <row r="41" spans="1:3" ht="15.75" thickTop="1"/>
    <row r="42" spans="1:3">
      <c r="A42" s="350" t="s">
        <v>4980</v>
      </c>
      <c r="B42" s="350" t="s">
        <v>4987</v>
      </c>
      <c r="C42" s="350" t="s">
        <v>5125</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 workbookViewId="1"/>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5114</v>
      </c>
      <c r="G1" s="350" t="s">
        <v>5113</v>
      </c>
    </row>
    <row r="2" spans="1:8" ht="15" customHeight="1">
      <c r="A2" s="636" t="s">
        <v>5107</v>
      </c>
      <c r="B2" s="636" t="s">
        <v>4984</v>
      </c>
      <c r="C2" s="721" t="s">
        <v>4989</v>
      </c>
      <c r="D2" s="636" t="s">
        <v>1645</v>
      </c>
      <c r="E2" s="636" t="s">
        <v>5104</v>
      </c>
      <c r="F2" s="636">
        <v>1</v>
      </c>
      <c r="G2" s="722" t="s">
        <v>5782</v>
      </c>
      <c r="H2" s="714" t="s">
        <v>506</v>
      </c>
    </row>
    <row r="3" spans="1:8">
      <c r="A3" s="636" t="s">
        <v>5107</v>
      </c>
      <c r="B3" s="636" t="s">
        <v>4984</v>
      </c>
      <c r="C3" s="721" t="s">
        <v>4989</v>
      </c>
      <c r="D3" s="636" t="s">
        <v>1645</v>
      </c>
      <c r="E3" s="636" t="s">
        <v>5105</v>
      </c>
      <c r="F3" s="636">
        <v>2</v>
      </c>
      <c r="G3" s="722" t="s">
        <v>5783</v>
      </c>
      <c r="H3" s="714" t="s">
        <v>506</v>
      </c>
    </row>
    <row r="4" spans="1:8">
      <c r="A4" s="636" t="s">
        <v>5107</v>
      </c>
      <c r="B4" s="636" t="s">
        <v>4984</v>
      </c>
      <c r="C4" s="721" t="s">
        <v>4989</v>
      </c>
      <c r="D4" s="636" t="s">
        <v>1645</v>
      </c>
      <c r="E4" s="636" t="s">
        <v>5106</v>
      </c>
      <c r="F4" s="636">
        <v>3</v>
      </c>
      <c r="G4" s="722" t="s">
        <v>5784</v>
      </c>
      <c r="H4" s="714" t="s">
        <v>506</v>
      </c>
    </row>
    <row r="5" spans="1:8" ht="15" customHeight="1">
      <c r="A5" s="636" t="s">
        <v>5107</v>
      </c>
      <c r="B5" s="636" t="s">
        <v>4984</v>
      </c>
      <c r="C5" s="721" t="s">
        <v>4989</v>
      </c>
      <c r="D5" s="636" t="s">
        <v>1646</v>
      </c>
      <c r="E5" s="636" t="s">
        <v>5104</v>
      </c>
      <c r="F5" s="636">
        <v>4</v>
      </c>
      <c r="G5" s="846" t="s">
        <v>5785</v>
      </c>
      <c r="H5" s="714" t="s">
        <v>506</v>
      </c>
    </row>
    <row r="6" spans="1:8">
      <c r="A6" s="636" t="s">
        <v>5107</v>
      </c>
      <c r="B6" s="636" t="s">
        <v>4984</v>
      </c>
      <c r="C6" s="721" t="s">
        <v>4989</v>
      </c>
      <c r="D6" s="636" t="s">
        <v>1646</v>
      </c>
      <c r="E6" s="636" t="s">
        <v>5105</v>
      </c>
      <c r="F6" s="636">
        <v>5</v>
      </c>
      <c r="G6" s="722" t="s">
        <v>5786</v>
      </c>
      <c r="H6" s="714" t="s">
        <v>506</v>
      </c>
    </row>
    <row r="7" spans="1:8">
      <c r="A7" s="636" t="s">
        <v>5107</v>
      </c>
      <c r="B7" s="636" t="s">
        <v>4984</v>
      </c>
      <c r="C7" s="721" t="s">
        <v>4989</v>
      </c>
      <c r="D7" s="636" t="s">
        <v>1646</v>
      </c>
      <c r="E7" s="636" t="s">
        <v>5106</v>
      </c>
      <c r="F7" s="636">
        <v>6</v>
      </c>
      <c r="G7" s="722" t="s">
        <v>5787</v>
      </c>
      <c r="H7" s="714" t="s">
        <v>506</v>
      </c>
    </row>
    <row r="8" spans="1:8" ht="15" customHeight="1">
      <c r="A8" s="715"/>
      <c r="B8" s="715"/>
      <c r="C8" s="715"/>
      <c r="D8" s="715"/>
      <c r="E8" s="715"/>
      <c r="F8" s="715"/>
      <c r="G8" s="723"/>
      <c r="H8" s="714" t="s">
        <v>506</v>
      </c>
    </row>
    <row r="9" spans="1:8">
      <c r="A9" s="636" t="s">
        <v>5107</v>
      </c>
      <c r="B9" s="636" t="s">
        <v>4984</v>
      </c>
      <c r="C9" s="721" t="s">
        <v>4990</v>
      </c>
      <c r="D9" s="636" t="s">
        <v>1645</v>
      </c>
      <c r="E9" s="636" t="s">
        <v>5104</v>
      </c>
      <c r="F9" s="636">
        <v>7</v>
      </c>
      <c r="G9" s="722" t="s">
        <v>5788</v>
      </c>
      <c r="H9" s="714" t="s">
        <v>506</v>
      </c>
    </row>
    <row r="10" spans="1:8">
      <c r="A10" s="636" t="s">
        <v>5107</v>
      </c>
      <c r="B10" s="636" t="s">
        <v>4984</v>
      </c>
      <c r="C10" s="721" t="s">
        <v>4990</v>
      </c>
      <c r="D10" s="636" t="s">
        <v>1645</v>
      </c>
      <c r="E10" s="636" t="s">
        <v>5105</v>
      </c>
      <c r="F10" s="636">
        <v>8</v>
      </c>
      <c r="G10" s="722" t="s">
        <v>5789</v>
      </c>
      <c r="H10" s="714" t="s">
        <v>506</v>
      </c>
    </row>
    <row r="11" spans="1:8">
      <c r="A11" s="636" t="s">
        <v>5107</v>
      </c>
      <c r="B11" s="636" t="s">
        <v>4984</v>
      </c>
      <c r="C11" s="721" t="s">
        <v>4990</v>
      </c>
      <c r="D11" s="636" t="s">
        <v>1645</v>
      </c>
      <c r="E11" s="636" t="s">
        <v>5106</v>
      </c>
      <c r="F11" s="636">
        <v>9</v>
      </c>
      <c r="G11" s="722" t="s">
        <v>5790</v>
      </c>
      <c r="H11" s="714" t="s">
        <v>506</v>
      </c>
    </row>
    <row r="12" spans="1:8">
      <c r="A12" s="636" t="s">
        <v>5107</v>
      </c>
      <c r="B12" s="636" t="s">
        <v>4984</v>
      </c>
      <c r="C12" s="721" t="s">
        <v>4990</v>
      </c>
      <c r="D12" s="636" t="s">
        <v>1646</v>
      </c>
      <c r="E12" s="636" t="s">
        <v>5104</v>
      </c>
      <c r="F12" s="636">
        <v>10</v>
      </c>
      <c r="G12" s="846" t="s">
        <v>5791</v>
      </c>
      <c r="H12" s="714" t="s">
        <v>506</v>
      </c>
    </row>
    <row r="13" spans="1:8">
      <c r="A13" s="636" t="s">
        <v>5107</v>
      </c>
      <c r="B13" s="636" t="s">
        <v>4984</v>
      </c>
      <c r="C13" s="721" t="s">
        <v>4990</v>
      </c>
      <c r="D13" s="636" t="s">
        <v>1646</v>
      </c>
      <c r="E13" s="636" t="s">
        <v>5105</v>
      </c>
      <c r="F13" s="636">
        <v>11</v>
      </c>
      <c r="G13" s="722" t="s">
        <v>5792</v>
      </c>
      <c r="H13" s="714" t="s">
        <v>506</v>
      </c>
    </row>
    <row r="14" spans="1:8">
      <c r="A14" s="636" t="s">
        <v>5107</v>
      </c>
      <c r="B14" s="636" t="s">
        <v>4984</v>
      </c>
      <c r="C14" s="721" t="s">
        <v>4990</v>
      </c>
      <c r="D14" s="636" t="s">
        <v>1646</v>
      </c>
      <c r="E14" s="636" t="s">
        <v>5106</v>
      </c>
      <c r="F14" s="636">
        <v>12</v>
      </c>
      <c r="G14" s="722" t="s">
        <v>5793</v>
      </c>
      <c r="H14" s="714" t="s">
        <v>506</v>
      </c>
    </row>
    <row r="15" spans="1:8">
      <c r="A15" s="715"/>
      <c r="B15" s="715"/>
      <c r="C15" s="715"/>
      <c r="D15" s="715"/>
      <c r="E15" s="715"/>
      <c r="F15" s="715"/>
      <c r="G15" s="723"/>
      <c r="H15" s="714" t="s">
        <v>506</v>
      </c>
    </row>
    <row r="16" spans="1:8">
      <c r="A16" s="636" t="s">
        <v>5107</v>
      </c>
      <c r="B16" s="721" t="s">
        <v>4985</v>
      </c>
      <c r="C16" s="636" t="s">
        <v>4990</v>
      </c>
      <c r="D16" s="636" t="s">
        <v>1645</v>
      </c>
      <c r="E16" s="636" t="s">
        <v>5104</v>
      </c>
      <c r="F16" s="636">
        <v>13</v>
      </c>
      <c r="G16" s="722" t="s">
        <v>5794</v>
      </c>
      <c r="H16" s="714" t="s">
        <v>506</v>
      </c>
    </row>
    <row r="17" spans="1:8">
      <c r="A17" s="636" t="s">
        <v>5107</v>
      </c>
      <c r="B17" s="721" t="s">
        <v>4985</v>
      </c>
      <c r="C17" s="636" t="s">
        <v>4990</v>
      </c>
      <c r="D17" s="636" t="s">
        <v>1646</v>
      </c>
      <c r="E17" s="636" t="s">
        <v>5104</v>
      </c>
      <c r="F17" s="636">
        <v>14</v>
      </c>
      <c r="G17" s="727" t="s">
        <v>5795</v>
      </c>
      <c r="H17" s="714" t="s">
        <v>506</v>
      </c>
    </row>
    <row r="18" spans="1:8">
      <c r="A18" s="715"/>
      <c r="B18" s="715"/>
      <c r="C18" s="715"/>
      <c r="D18" s="715"/>
      <c r="E18" s="715"/>
      <c r="F18" s="715"/>
      <c r="G18" s="723"/>
      <c r="H18" s="714" t="s">
        <v>506</v>
      </c>
    </row>
    <row r="19" spans="1:8">
      <c r="A19" s="724" t="s">
        <v>5108</v>
      </c>
      <c r="B19" s="725" t="s">
        <v>4984</v>
      </c>
      <c r="C19" s="725" t="s">
        <v>4989</v>
      </c>
      <c r="D19" s="725" t="s">
        <v>1645</v>
      </c>
      <c r="E19" s="725" t="s">
        <v>5104</v>
      </c>
      <c r="F19" s="725">
        <v>15</v>
      </c>
      <c r="G19" s="726" t="s">
        <v>5796</v>
      </c>
      <c r="H19" s="714" t="s">
        <v>506</v>
      </c>
    </row>
    <row r="20" spans="1:8">
      <c r="A20" s="724" t="s">
        <v>5108</v>
      </c>
      <c r="B20" s="725" t="s">
        <v>4984</v>
      </c>
      <c r="C20" s="725" t="s">
        <v>4989</v>
      </c>
      <c r="D20" s="725" t="s">
        <v>1645</v>
      </c>
      <c r="E20" s="725" t="s">
        <v>5105</v>
      </c>
      <c r="F20" s="725">
        <v>16</v>
      </c>
      <c r="G20" s="726" t="s">
        <v>5797</v>
      </c>
      <c r="H20" s="714" t="s">
        <v>506</v>
      </c>
    </row>
    <row r="21" spans="1:8">
      <c r="A21" s="724" t="s">
        <v>5108</v>
      </c>
      <c r="B21" s="725" t="s">
        <v>4984</v>
      </c>
      <c r="C21" s="725" t="s">
        <v>4989</v>
      </c>
      <c r="D21" s="725" t="s">
        <v>1645</v>
      </c>
      <c r="E21" s="725" t="s">
        <v>5106</v>
      </c>
      <c r="F21" s="725">
        <v>17</v>
      </c>
      <c r="G21" s="726" t="s">
        <v>5798</v>
      </c>
      <c r="H21" s="714" t="s">
        <v>506</v>
      </c>
    </row>
    <row r="22" spans="1:8">
      <c r="A22" s="724" t="s">
        <v>5108</v>
      </c>
      <c r="B22" s="725" t="s">
        <v>4984</v>
      </c>
      <c r="C22" s="725" t="s">
        <v>4989</v>
      </c>
      <c r="D22" s="725" t="s">
        <v>1646</v>
      </c>
      <c r="E22" s="725" t="s">
        <v>5104</v>
      </c>
      <c r="F22" s="725">
        <v>18</v>
      </c>
      <c r="G22" s="847" t="s">
        <v>5785</v>
      </c>
      <c r="H22" s="714" t="s">
        <v>506</v>
      </c>
    </row>
    <row r="23" spans="1:8">
      <c r="A23" s="724" t="s">
        <v>5108</v>
      </c>
      <c r="B23" s="725" t="s">
        <v>4984</v>
      </c>
      <c r="C23" s="725" t="s">
        <v>4989</v>
      </c>
      <c r="D23" s="725" t="s">
        <v>1646</v>
      </c>
      <c r="E23" s="725" t="s">
        <v>5105</v>
      </c>
      <c r="F23" s="725">
        <v>19</v>
      </c>
      <c r="G23" s="726" t="s">
        <v>5799</v>
      </c>
      <c r="H23" s="714" t="s">
        <v>506</v>
      </c>
    </row>
    <row r="24" spans="1:8">
      <c r="A24" s="724" t="s">
        <v>5108</v>
      </c>
      <c r="B24" s="725" t="s">
        <v>4984</v>
      </c>
      <c r="C24" s="725" t="s">
        <v>4989</v>
      </c>
      <c r="D24" s="725" t="s">
        <v>1646</v>
      </c>
      <c r="E24" s="725" t="s">
        <v>5106</v>
      </c>
      <c r="F24" s="725">
        <v>20</v>
      </c>
      <c r="G24" s="726" t="s">
        <v>5800</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 workbookViewId="1"/>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679</vt:i4>
      </vt:variant>
    </vt:vector>
  </HeadingPairs>
  <TitlesOfParts>
    <vt:vector size="707"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TASA!Tasa_de_Interés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2016-07-27T15:45:54Z</dcterms:modified>
</cp:coreProperties>
</file>