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28"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manonjupin/Downloads/"/>
    </mc:Choice>
  </mc:AlternateContent>
  <xr:revisionPtr revIDLastSave="0" documentId="13_ncr:1_{D80DAA08-91FB-964C-BA49-615D83351E6D}" xr6:coauthVersionLast="47" xr6:coauthVersionMax="47" xr10:uidLastSave="{00000000-0000-0000-0000-000000000000}"/>
  <bookViews>
    <workbookView xWindow="0" yWindow="500" windowWidth="28800" windowHeight="16380" tabRatio="776" xr2:uid="{00000000-000D-0000-FFFF-FFFF00000000}"/>
  </bookViews>
  <sheets>
    <sheet name="Accueil" sheetId="2" r:id="rId1"/>
    <sheet name="dashboard_consommateur" sheetId="6" r:id="rId2"/>
    <sheet name="dashboard_producteur" sheetId="8" state="hidden" r:id="rId3"/>
    <sheet name="Traitement" sheetId="7" r:id="rId4"/>
    <sheet name="Historique_producteur" sheetId="1" state="hidden" r:id="rId5"/>
    <sheet name="Historique_consommateur" sheetId="5" state="hidden" r:id="rId6"/>
  </sheets>
  <definedNames>
    <definedName name="Histo">Historique_consommateur!$A$6:$A$51</definedName>
    <definedName name="Histo_pro">Historique_producteur!$A$5:$A$203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8" i="7" l="1"/>
  <c r="B37" i="7"/>
  <c r="B36" i="7"/>
  <c r="A36" i="7"/>
  <c r="E5" i="7"/>
  <c r="F5" i="7" s="1"/>
  <c r="E7" i="7"/>
  <c r="G7" i="7" s="1"/>
  <c r="L5" i="7" l="1"/>
  <c r="M5" i="7"/>
  <c r="M7" i="7"/>
  <c r="J7" i="7"/>
  <c r="J5" i="7"/>
  <c r="K7" i="7"/>
  <c r="K5" i="7"/>
  <c r="L7" i="7"/>
  <c r="F7" i="7"/>
  <c r="I7" i="7"/>
  <c r="H7" i="7"/>
  <c r="G5" i="7"/>
  <c r="H5" i="7"/>
  <c r="I5" i="7"/>
  <c r="D3" i="7" l="1"/>
  <c r="D2" i="7"/>
  <c r="A34" i="7" l="1"/>
  <c r="B34" i="7"/>
  <c r="B30" i="7"/>
  <c r="B35" i="7" s="1"/>
  <c r="A30" i="7"/>
  <c r="A35" i="7" s="1"/>
  <c r="A18" i="7"/>
  <c r="A21" i="7"/>
  <c r="B9" i="7"/>
  <c r="B11" i="7" s="1"/>
</calcChain>
</file>

<file path=xl/sharedStrings.xml><?xml version="1.0" encoding="utf-8"?>
<sst xmlns="http://schemas.openxmlformats.org/spreadsheetml/2006/main" count="133" uniqueCount="68">
  <si>
    <t>Nom du produit</t>
  </si>
  <si>
    <t>Sucre</t>
  </si>
  <si>
    <t>Sel</t>
  </si>
  <si>
    <t>Energie</t>
  </si>
  <si>
    <t>Matières grasses</t>
  </si>
  <si>
    <t>Matières grasses saturé</t>
  </si>
  <si>
    <t>Cholestérol</t>
  </si>
  <si>
    <t>Fibres</t>
  </si>
  <si>
    <t>Vitamine c</t>
  </si>
  <si>
    <t>Fer</t>
  </si>
  <si>
    <t>Résultat Nutri-score</t>
  </si>
  <si>
    <t>A</t>
  </si>
  <si>
    <t>Résultat</t>
  </si>
  <si>
    <t>B</t>
  </si>
  <si>
    <t>C</t>
  </si>
  <si>
    <t>D</t>
  </si>
  <si>
    <t>E</t>
  </si>
  <si>
    <t>Vide</t>
  </si>
  <si>
    <t>Indicateur</t>
  </si>
  <si>
    <t>Curseur</t>
  </si>
  <si>
    <t>Reste</t>
  </si>
  <si>
    <t>Matières grasses saturé trans</t>
  </si>
  <si>
    <t>Sodium</t>
  </si>
  <si>
    <t>Calcium</t>
  </si>
  <si>
    <t>Vitamine a</t>
  </si>
  <si>
    <t>Glucides</t>
  </si>
  <si>
    <t xml:space="preserve">Protéines </t>
  </si>
  <si>
    <t>pate truffe</t>
  </si>
  <si>
    <t>Commentaire selon le résultat : (consommateur)</t>
  </si>
  <si>
    <t>Commentaire selon le résultat : (producteur)</t>
  </si>
  <si>
    <t>Top 3 (consommateur)</t>
  </si>
  <si>
    <t>Top 3 (producteur)</t>
  </si>
  <si>
    <t>Acide gras trans</t>
  </si>
  <si>
    <t>test V4</t>
  </si>
  <si>
    <t>Probabilité associé au résultat</t>
  </si>
  <si>
    <t>produit-1</t>
  </si>
  <si>
    <t>produit-2</t>
  </si>
  <si>
    <t xml:space="preserve">test conso </t>
  </si>
  <si>
    <t>produit-3</t>
  </si>
  <si>
    <t xml:space="preserve">gruyère </t>
  </si>
  <si>
    <t>petit prince</t>
  </si>
  <si>
    <t>random test</t>
  </si>
  <si>
    <t>gateau</t>
  </si>
  <si>
    <t>gateau1</t>
  </si>
  <si>
    <t>testV</t>
  </si>
  <si>
    <t>testprod</t>
  </si>
  <si>
    <t xml:space="preserve">yaourt à boire </t>
  </si>
  <si>
    <t>Acide gras saturé</t>
  </si>
  <si>
    <t>Énergie</t>
  </si>
  <si>
    <t xml:space="preserve">Dashboard consommateur </t>
  </si>
  <si>
    <t>manger</t>
  </si>
  <si>
    <t>kk</t>
  </si>
  <si>
    <t xml:space="preserve">Traitement pour l'historique </t>
  </si>
  <si>
    <t>bonbon</t>
  </si>
  <si>
    <t>test eee</t>
  </si>
  <si>
    <t xml:space="preserve">test de la nuit </t>
  </si>
  <si>
    <t>Erreur (consommateur)</t>
  </si>
  <si>
    <t>Erreur(producteur)</t>
  </si>
  <si>
    <t>Top1</t>
  </si>
  <si>
    <t>Top2</t>
  </si>
  <si>
    <t>Top3</t>
  </si>
  <si>
    <t>Valeur Top 3 conso</t>
  </si>
  <si>
    <t>Valeur Top 3 prod</t>
  </si>
  <si>
    <t>5.6</t>
  </si>
  <si>
    <t>0.1</t>
  </si>
  <si>
    <t>TEXTE (Consommateur)</t>
  </si>
  <si>
    <t>TEXTE (Producteur)</t>
  </si>
  <si>
    <t>Dashboard producteur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</si>
</sst>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sz val="11"/>
      <color rgb="FFFFFFFF"/>
      <name val="Calibri"/>
      <family val="2"/>
      <scheme val="minor"/>
    </font>
    <font>
      <b/>
      <sz val="20"/>
      <color theme="1"/>
      <name val="Calibri"/>
      <family val="2"/>
      <scheme val="minor"/>
    </font>
  </fonts>
  <fills count="14">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EB54FF"/>
        <bgColor indexed="64"/>
      </patternFill>
    </fill>
  </fills>
  <borders count="30">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3" fillId="0" borderId="0" applyFont="0" applyFill="0" applyBorder="0" applyAlignment="0" applyProtection="0"/>
  </cellStyleXfs>
  <cellXfs count="55">
    <xf numFmtId="0" fontId="0" fillId="0" borderId="0" xfId="0"/>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0" fontId="0" fillId="2" borderId="0" xfId="0" applyFill="1" applyAlignment="1">
      <alignment horizontal="right" vertical="center"/>
    </xf>
    <xf numFmtId="0" fontId="0" fillId="2" borderId="0" xfId="0" applyFill="1" applyAlignment="1">
      <alignment horizontal="center"/>
    </xf>
    <xf numFmtId="9" fontId="0" fillId="0" borderId="18" xfId="1" applyFont="1" applyBorder="1" applyAlignment="1">
      <alignment horizontal="center"/>
    </xf>
    <xf numFmtId="9" fontId="0" fillId="3" borderId="19" xfId="0" applyNumberFormat="1" applyFill="1" applyBorder="1" applyAlignment="1">
      <alignment horizontal="center"/>
    </xf>
    <xf numFmtId="9" fontId="0" fillId="0" borderId="20" xfId="1" applyFont="1" applyBorder="1" applyAlignment="1">
      <alignment horizontal="center"/>
    </xf>
    <xf numFmtId="0" fontId="0" fillId="0" borderId="22" xfId="0" applyBorder="1" applyAlignment="1">
      <alignment horizontal="center"/>
    </xf>
    <xf numFmtId="9" fontId="0" fillId="2" borderId="0" xfId="1" applyFont="1" applyFill="1" applyAlignment="1">
      <alignment horizontal="center"/>
    </xf>
    <xf numFmtId="0" fontId="2" fillId="2" borderId="17" xfId="0" applyFont="1" applyFill="1" applyBorder="1" applyAlignment="1">
      <alignment horizontal="center"/>
    </xf>
    <xf numFmtId="0" fontId="2" fillId="2" borderId="1" xfId="0" applyFont="1" applyFill="1" applyBorder="1" applyAlignment="1">
      <alignment horizontal="center"/>
    </xf>
    <xf numFmtId="9" fontId="2" fillId="2" borderId="16" xfId="1" applyFont="1" applyFill="1" applyBorder="1" applyAlignment="1">
      <alignment horizontal="center"/>
    </xf>
    <xf numFmtId="0" fontId="4" fillId="10" borderId="0" xfId="0" applyFont="1" applyFill="1" applyAlignment="1">
      <alignment horizontal="center"/>
    </xf>
    <xf numFmtId="0" fontId="0" fillId="11" borderId="3" xfId="0" applyFill="1" applyBorder="1" applyAlignment="1">
      <alignment horizontal="center"/>
    </xf>
    <xf numFmtId="0" fontId="0" fillId="2" borderId="0" xfId="0" applyFill="1" applyAlignment="1">
      <alignment horizontal="center"/>
    </xf>
    <xf numFmtId="0" fontId="5" fillId="2" borderId="3" xfId="0" applyFont="1" applyFill="1" applyBorder="1" applyAlignment="1">
      <alignment horizontal="center" vertic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0" fontId="0" fillId="9" borderId="3" xfId="0" applyFill="1" applyBorder="1" applyAlignment="1">
      <alignment horizontal="center"/>
    </xf>
    <xf numFmtId="0" fontId="0" fillId="9" borderId="19" xfId="0" applyFill="1" applyBorder="1" applyAlignment="1">
      <alignment horizontal="center"/>
    </xf>
    <xf numFmtId="0" fontId="0" fillId="9" borderId="23" xfId="0" applyFill="1" applyBorder="1" applyAlignment="1">
      <alignment horizontal="center"/>
    </xf>
    <xf numFmtId="0" fontId="0" fillId="9" borderId="21" xfId="0" applyFill="1" applyBorder="1" applyAlignment="1">
      <alignment horizontal="center"/>
    </xf>
    <xf numFmtId="9" fontId="2" fillId="2" borderId="17" xfId="1" applyFont="1" applyFill="1" applyBorder="1" applyAlignment="1">
      <alignment horizontal="center"/>
    </xf>
    <xf numFmtId="0" fontId="5" fillId="12" borderId="3" xfId="0" applyFont="1" applyFill="1" applyBorder="1" applyAlignment="1">
      <alignment horizontal="center" vertical="center"/>
    </xf>
    <xf numFmtId="0" fontId="0" fillId="13" borderId="3" xfId="0" applyFill="1" applyBorder="1" applyAlignment="1">
      <alignment horizontal="center"/>
    </xf>
    <xf numFmtId="0" fontId="0" fillId="7" borderId="3" xfId="0" applyFill="1" applyBorder="1" applyAlignment="1">
      <alignment horizontal="center"/>
    </xf>
    <xf numFmtId="0" fontId="5" fillId="2" borderId="0" xfId="0" applyFont="1" applyFill="1" applyBorder="1" applyAlignment="1">
      <alignment horizontal="right" vertical="center"/>
    </xf>
    <xf numFmtId="0" fontId="0" fillId="9" borderId="24" xfId="0" applyFill="1" applyBorder="1" applyAlignment="1">
      <alignment horizontal="center" vertical="center"/>
    </xf>
    <xf numFmtId="0" fontId="0" fillId="9" borderId="25" xfId="0" applyFill="1" applyBorder="1" applyAlignment="1">
      <alignment horizontal="center" vertical="center"/>
    </xf>
    <xf numFmtId="0" fontId="0" fillId="9" borderId="26" xfId="0" applyFill="1" applyBorder="1" applyAlignment="1">
      <alignment horizontal="center" vertical="center"/>
    </xf>
    <xf numFmtId="0" fontId="0" fillId="9" borderId="27" xfId="0" applyFill="1" applyBorder="1" applyAlignment="1">
      <alignment horizontal="center" vertical="center"/>
    </xf>
    <xf numFmtId="0" fontId="0" fillId="9" borderId="28" xfId="0" applyFill="1" applyBorder="1" applyAlignment="1">
      <alignment horizontal="center" vertical="center"/>
    </xf>
    <xf numFmtId="0" fontId="0" fillId="9" borderId="29" xfId="0" applyFill="1" applyBorder="1" applyAlignment="1">
      <alignment horizontal="center" vertical="center"/>
    </xf>
  </cellXfs>
  <cellStyles count="2">
    <cellStyle name="Normal" xfId="0" builtinId="0"/>
    <cellStyle name="Pourcentage" xfId="1" builtinId="5"/>
  </cellStyles>
  <dxfs count="0"/>
  <tableStyles count="0" defaultTableStyle="TableStyleMedium2" defaultPivotStyle="PivotStyleLight16"/>
  <colors>
    <mruColors>
      <color rgb="FFEB5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4A25-4503-A11B-16230470B607}"/>
              </c:ext>
            </c:extLst>
          </c:dPt>
          <c:dPt>
            <c:idx val="1"/>
            <c:bubble3D val="0"/>
            <c:spPr>
              <a:solidFill>
                <a:srgbClr val="92D050"/>
              </a:solidFill>
              <a:ln w="19050">
                <a:noFill/>
              </a:ln>
              <a:effectLst/>
            </c:spPr>
            <c:extLst>
              <c:ext xmlns:c16="http://schemas.microsoft.com/office/drawing/2014/chart" uri="{C3380CC4-5D6E-409C-BE32-E72D297353CC}">
                <c16:uniqueId val="{00000003-4A25-4503-A11B-16230470B607}"/>
              </c:ext>
            </c:extLst>
          </c:dPt>
          <c:dPt>
            <c:idx val="2"/>
            <c:bubble3D val="0"/>
            <c:spPr>
              <a:solidFill>
                <a:srgbClr val="FFFF00"/>
              </a:solidFill>
              <a:ln w="19050">
                <a:noFill/>
              </a:ln>
              <a:effectLst/>
            </c:spPr>
            <c:extLst>
              <c:ext xmlns:c16="http://schemas.microsoft.com/office/drawing/2014/chart" uri="{C3380CC4-5D6E-409C-BE32-E72D297353CC}">
                <c16:uniqueId val="{00000005-4A25-4503-A11B-16230470B607}"/>
              </c:ext>
            </c:extLst>
          </c:dPt>
          <c:dPt>
            <c:idx val="3"/>
            <c:bubble3D val="0"/>
            <c:spPr>
              <a:solidFill>
                <a:srgbClr val="FFC000"/>
              </a:solidFill>
              <a:ln w="19050">
                <a:noFill/>
              </a:ln>
              <a:effectLst/>
            </c:spPr>
            <c:extLst>
              <c:ext xmlns:c16="http://schemas.microsoft.com/office/drawing/2014/chart" uri="{C3380CC4-5D6E-409C-BE32-E72D297353CC}">
                <c16:uniqueId val="{00000007-4A25-4503-A11B-16230470B607}"/>
              </c:ext>
            </c:extLst>
          </c:dPt>
          <c:dPt>
            <c:idx val="4"/>
            <c:bubble3D val="0"/>
            <c:spPr>
              <a:solidFill>
                <a:srgbClr val="FF0000"/>
              </a:solidFill>
              <a:ln w="19050" cap="sq">
                <a:noFill/>
              </a:ln>
              <a:effectLst/>
            </c:spPr>
            <c:extLst>
              <c:ext xmlns:c16="http://schemas.microsoft.com/office/drawing/2014/chart" uri="{C3380CC4-5D6E-409C-BE32-E72D297353CC}">
                <c16:uniqueId val="{00000009-4A25-4503-A11B-16230470B607}"/>
              </c:ext>
            </c:extLst>
          </c:dPt>
          <c:dPt>
            <c:idx val="5"/>
            <c:bubble3D val="0"/>
            <c:spPr>
              <a:noFill/>
              <a:ln w="19050">
                <a:noFill/>
              </a:ln>
              <a:effectLst/>
            </c:spPr>
            <c:extLst>
              <c:ext xmlns:c16="http://schemas.microsoft.com/office/drawing/2014/chart" uri="{C3380CC4-5D6E-409C-BE32-E72D297353CC}">
                <c16:uniqueId val="{0000000B-4A25-4503-A11B-16230470B607}"/>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4A25-4503-A11B-16230470B607}"/>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4A25-4503-A11B-16230470B607}"/>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4A25-4503-A11B-16230470B607}"/>
              </c:ext>
            </c:extLst>
          </c:dPt>
          <c:dPt>
            <c:idx val="2"/>
            <c:bubble3D val="0"/>
            <c:spPr>
              <a:noFill/>
              <a:ln w="19050">
                <a:noFill/>
              </a:ln>
              <a:effectLst/>
            </c:spPr>
            <c:extLst>
              <c:ext xmlns:c16="http://schemas.microsoft.com/office/drawing/2014/chart" uri="{C3380CC4-5D6E-409C-BE32-E72D297353CC}">
                <c16:uniqueId val="{00000012-4A25-4503-A11B-16230470B607}"/>
              </c:ext>
            </c:extLst>
          </c:dPt>
          <c:val>
            <c:numRef>
              <c:f>Traitement!$B$9:$B$11</c:f>
              <c:numCache>
                <c:formatCode>General</c:formatCode>
                <c:ptCount val="3"/>
                <c:pt idx="0">
                  <c:v>90</c:v>
                </c:pt>
                <c:pt idx="1">
                  <c:v>1.5</c:v>
                </c:pt>
                <c:pt idx="2">
                  <c:v>108.5</c:v>
                </c:pt>
              </c:numCache>
            </c:numRef>
          </c:val>
          <c:extLst>
            <c:ext xmlns:c16="http://schemas.microsoft.com/office/drawing/2014/chart" uri="{C3380CC4-5D6E-409C-BE32-E72D297353CC}">
              <c16:uniqueId val="{00000013-4A25-4503-A11B-16230470B607}"/>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B210-41BD-8CEA-97B8C6C92A79}"/>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B210-41BD-8CEA-97B8C6C92A79}"/>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B210-41BD-8CEA-97B8C6C92A79}"/>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B210-41BD-8CEA-97B8C6C92A79}"/>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B210-41BD-8CEA-97B8C6C92A79}"/>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B210-41BD-8CEA-97B8C6C92A79}"/>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B210-41BD-8CEA-97B8C6C92A79}"/>
                </c:ext>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0.53703703703703698</c:v>
                </c:pt>
                <c:pt idx="1">
                  <c:v>0.29259259259259202</c:v>
                </c:pt>
                <c:pt idx="2">
                  <c:v>0.155555555555555</c:v>
                </c:pt>
                <c:pt idx="3">
                  <c:v>1.1111111111111099E-2</c:v>
                </c:pt>
                <c:pt idx="4">
                  <c:v>3.7037037037036999E-3</c:v>
                </c:pt>
              </c:numCache>
            </c:numRef>
          </c:val>
          <c:extLst>
            <c:ext xmlns:c16="http://schemas.microsoft.com/office/drawing/2014/chart" uri="{C3380CC4-5D6E-409C-BE32-E72D297353CC}">
              <c16:uniqueId val="{0000000A-B210-41BD-8CEA-97B8C6C92A7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Traitement!$B$9:$B$11</c:f>
              <c:numCache>
                <c:formatCode>General</c:formatCode>
                <c:ptCount val="3"/>
                <c:pt idx="0">
                  <c:v>90</c:v>
                </c:pt>
                <c:pt idx="1">
                  <c:v>1.5</c:v>
                </c:pt>
                <c:pt idx="2">
                  <c:v>108.5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0.53703703703703698</c:v>
                </c:pt>
                <c:pt idx="1">
                  <c:v>0.29259259259259202</c:v>
                </c:pt>
                <c:pt idx="2">
                  <c:v>0.155555555555555</c:v>
                </c:pt>
                <c:pt idx="3">
                  <c:v>1.1111111111111099E-2</c:v>
                </c:pt>
                <c:pt idx="4">
                  <c:v>3.7037037037036999E-3</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png"/><Relationship Id="rId3" Type="http://schemas.openxmlformats.org/officeDocument/2006/relationships/image" Target="../media/image7.png"/><Relationship Id="rId7" Type="http://schemas.openxmlformats.org/officeDocument/2006/relationships/image" Target="../media/image9.svg"/><Relationship Id="rId12" Type="http://schemas.openxmlformats.org/officeDocument/2006/relationships/image" Target="../media/image14.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8.png"/><Relationship Id="rId11" Type="http://schemas.openxmlformats.org/officeDocument/2006/relationships/image" Target="../media/image13.svg"/><Relationship Id="rId5" Type="http://schemas.openxmlformats.org/officeDocument/2006/relationships/image" Target="../media/image4.svg"/><Relationship Id="rId10" Type="http://schemas.openxmlformats.org/officeDocument/2006/relationships/image" Target="../media/image12.png"/><Relationship Id="rId4" Type="http://schemas.openxmlformats.org/officeDocument/2006/relationships/image" Target="../media/image3.png"/><Relationship Id="rId9" Type="http://schemas.openxmlformats.org/officeDocument/2006/relationships/image" Target="../media/image11.svg"/><Relationship Id="rId14" Type="http://schemas.openxmlformats.org/officeDocument/2006/relationships/image" Target="../media/image16.sv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13" Type="http://schemas.openxmlformats.org/officeDocument/2006/relationships/image" Target="../media/image17.png"/><Relationship Id="rId3" Type="http://schemas.openxmlformats.org/officeDocument/2006/relationships/image" Target="../media/image7.png"/><Relationship Id="rId7" Type="http://schemas.openxmlformats.org/officeDocument/2006/relationships/image" Target="../media/image11.svg"/><Relationship Id="rId12" Type="http://schemas.openxmlformats.org/officeDocument/2006/relationships/image" Target="../media/image14.png"/><Relationship Id="rId17" Type="http://schemas.openxmlformats.org/officeDocument/2006/relationships/image" Target="../media/image21.svg"/><Relationship Id="rId2" Type="http://schemas.openxmlformats.org/officeDocument/2006/relationships/chart" Target="../charts/chart4.xml"/><Relationship Id="rId16" Type="http://schemas.openxmlformats.org/officeDocument/2006/relationships/image" Target="../media/image20.png"/><Relationship Id="rId1" Type="http://schemas.openxmlformats.org/officeDocument/2006/relationships/chart" Target="../charts/chart3.xml"/><Relationship Id="rId6" Type="http://schemas.openxmlformats.org/officeDocument/2006/relationships/image" Target="../media/image10.png"/><Relationship Id="rId11" Type="http://schemas.openxmlformats.org/officeDocument/2006/relationships/image" Target="../media/image4.svg"/><Relationship Id="rId5" Type="http://schemas.openxmlformats.org/officeDocument/2006/relationships/image" Target="../media/image9.svg"/><Relationship Id="rId15" Type="http://schemas.openxmlformats.org/officeDocument/2006/relationships/image" Target="../media/image19.png"/><Relationship Id="rId10" Type="http://schemas.openxmlformats.org/officeDocument/2006/relationships/image" Target="../media/image3.png"/><Relationship Id="rId4" Type="http://schemas.openxmlformats.org/officeDocument/2006/relationships/image" Target="../media/image8.png"/><Relationship Id="rId9" Type="http://schemas.openxmlformats.org/officeDocument/2006/relationships/image" Target="../media/image16.svg"/><Relationship Id="rId14" Type="http://schemas.openxmlformats.org/officeDocument/2006/relationships/image" Target="../media/image18.png"/></Relationships>
</file>

<file path=xl/drawings/_rels/drawing6.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58</xdr:row>
      <xdr:rowOff>138545</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10127"/>
          <a:ext cx="19637664" cy="1064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2200" b="0" i="0">
              <a:solidFill>
                <a:schemeClr val="dk1"/>
              </a:solidFill>
              <a:effectLst/>
              <a:latin typeface="Nordique Inline" panose="020F0502020204030204" pitchFamily="34" charset="0"/>
              <a:ea typeface="+mn-ea"/>
              <a:cs typeface="Nordique Inline" panose="020F0502020204030204" pitchFamily="34" charset="0"/>
            </a:rPr>
            <a:t>Cette</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22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2200" b="0" i="0">
              <a:solidFill>
                <a:schemeClr val="dk1"/>
              </a:solidFill>
              <a:effectLst/>
              <a:latin typeface="Nordique Inline" panose="020F0502020204030204" pitchFamily="34" charset="0"/>
              <a:ea typeface="+mn-ea"/>
              <a:cs typeface="Nordique Inline" panose="020F0502020204030204" pitchFamily="34" charset="0"/>
            </a:rPr>
            <a:t>Pour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r>
            <a:rPr lang="fr-FR" sz="22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22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2200" b="0" i="0" baseline="0">
              <a:solidFill>
                <a:schemeClr val="dk1"/>
              </a:solidFill>
              <a:effectLst/>
              <a:latin typeface="Nordique Inline" panose="020F0502020204030204" pitchFamily="34" charset="0"/>
              <a:ea typeface="+mn-ea"/>
              <a:cs typeface="Nordique Inline" panose="020F0502020204030204" pitchFamily="34" charset="0"/>
            </a:rPr>
            <a:t>- </a:t>
          </a:r>
          <a:r>
            <a:rPr lang="fr-FR" sz="22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22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2200" b="0" i="0">
              <a:solidFill>
                <a:schemeClr val="dk1"/>
              </a:solidFill>
              <a:effectLst/>
              <a:latin typeface="Nordique Inline" panose="020F0502020204030204" pitchFamily="34" charset="0"/>
              <a:ea typeface="+mn-ea"/>
              <a:cs typeface="Nordique Inline" panose="020F0502020204030204" pitchFamily="34" charset="0"/>
            </a:rPr>
            <a:t>- </a:t>
          </a:r>
          <a:r>
            <a:rPr lang="fr-FR" sz="22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22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22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20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5</xdr:col>
      <xdr:colOff>439955</xdr:colOff>
      <xdr:row>45</xdr:row>
      <xdr:rowOff>123798</xdr:rowOff>
    </xdr:from>
    <xdr:to>
      <xdr:col>15</xdr:col>
      <xdr:colOff>373839</xdr:colOff>
      <xdr:row>82</xdr:row>
      <xdr:rowOff>61452</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48826" y="8419766"/>
          <a:ext cx="9151626" cy="6758783"/>
        </a:xfrm>
        <a:prstGeom prst="rect">
          <a:avLst/>
        </a:prstGeom>
      </xdr:spPr>
    </xdr:pic>
    <xdr:clientData/>
  </xdr:twoCellAnchor>
  <xdr:twoCellAnchor>
    <xdr:from>
      <xdr:col>0</xdr:col>
      <xdr:colOff>267855</xdr:colOff>
      <xdr:row>51</xdr:row>
      <xdr:rowOff>45881</xdr:rowOff>
    </xdr:from>
    <xdr:to>
      <xdr:col>4</xdr:col>
      <xdr:colOff>328435</xdr:colOff>
      <xdr:row>57</xdr:row>
      <xdr:rowOff>87649</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267855" y="9447978"/>
          <a:ext cx="3747677" cy="1147897"/>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245658</xdr:colOff>
      <xdr:row>57</xdr:row>
      <xdr:rowOff>89757</xdr:rowOff>
    </xdr:from>
    <xdr:to>
      <xdr:col>5</xdr:col>
      <xdr:colOff>677458</xdr:colOff>
      <xdr:row>79</xdr:row>
      <xdr:rowOff>178657</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245658" y="10597983"/>
          <a:ext cx="5040671" cy="41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a:solidFill>
                <a:srgbClr val="FF0000"/>
              </a:solidFill>
            </a:rPr>
            <a:t>ATTENTION : Si</a:t>
          </a:r>
          <a:r>
            <a:rPr lang="fr-FR" sz="1600" baseline="0">
              <a:solidFill>
                <a:srgbClr val="FF0000"/>
              </a:solidFill>
            </a:rPr>
            <a:t> vous êtes consommateur </a:t>
          </a:r>
        </a:p>
        <a:p>
          <a:endParaRPr lang="fr-FR" sz="1600" baseline="0"/>
        </a:p>
        <a:p>
          <a:r>
            <a:rPr lang="fr-FR" sz="1600"/>
            <a:t>Le</a:t>
          </a:r>
          <a:r>
            <a:rPr lang="fr-FR" sz="1600" baseline="0"/>
            <a:t> calcul pour les consommateurs est légèrement moins précis que celui pour les producteurs..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6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15</xdr:col>
      <xdr:colOff>559771</xdr:colOff>
      <xdr:row>56</xdr:row>
      <xdr:rowOff>154681</xdr:rowOff>
    </xdr:from>
    <xdr:to>
      <xdr:col>20</xdr:col>
      <xdr:colOff>466795</xdr:colOff>
      <xdr:row>63</xdr:row>
      <xdr:rowOff>140026</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4386384" y="10478552"/>
          <a:ext cx="4515895" cy="1275829"/>
          <a:chOff x="5981700" y="7062834"/>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394276" y="7062834"/>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21</xdr:col>
      <xdr:colOff>94375</xdr:colOff>
      <xdr:row>56</xdr:row>
      <xdr:rowOff>98713</xdr:rowOff>
    </xdr:from>
    <xdr:to>
      <xdr:col>26</xdr:col>
      <xdr:colOff>149792</xdr:colOff>
      <xdr:row>63</xdr:row>
      <xdr:rowOff>28287</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9451633" y="10422584"/>
          <a:ext cx="4664288" cy="1220058"/>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15</xdr:col>
      <xdr:colOff>669412</xdr:colOff>
      <xdr:row>66</xdr:row>
      <xdr:rowOff>105025</xdr:rowOff>
    </xdr:from>
    <xdr:to>
      <xdr:col>20</xdr:col>
      <xdr:colOff>576436</xdr:colOff>
      <xdr:row>72</xdr:row>
      <xdr:rowOff>176885</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4496025" y="12272444"/>
          <a:ext cx="4515895" cy="1177989"/>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21</xdr:col>
      <xdr:colOff>257428</xdr:colOff>
      <xdr:row>66</xdr:row>
      <xdr:rowOff>98397</xdr:rowOff>
    </xdr:from>
    <xdr:to>
      <xdr:col>26</xdr:col>
      <xdr:colOff>164451</xdr:colOff>
      <xdr:row>72</xdr:row>
      <xdr:rowOff>174875</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9614686" y="12265816"/>
          <a:ext cx="4515894" cy="118260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16</xdr:col>
      <xdr:colOff>324839</xdr:colOff>
      <xdr:row>66</xdr:row>
      <xdr:rowOff>41610</xdr:rowOff>
    </xdr:from>
    <xdr:to>
      <xdr:col>19</xdr:col>
      <xdr:colOff>860563</xdr:colOff>
      <xdr:row>73</xdr:row>
      <xdr:rowOff>26954</xdr:rowOff>
    </xdr:to>
    <xdr:sp macro="[0]!dashboard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5073226" y="12209029"/>
          <a:ext cx="3301047"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22</xdr:col>
      <xdr:colOff>54077</xdr:colOff>
      <xdr:row>65</xdr:row>
      <xdr:rowOff>180603</xdr:rowOff>
    </xdr:from>
    <xdr:to>
      <xdr:col>25</xdr:col>
      <xdr:colOff>497438</xdr:colOff>
      <xdr:row>72</xdr:row>
      <xdr:rowOff>165948</xdr:rowOff>
    </xdr:to>
    <xdr:sp macro="[0]!dashboard_producteur" textlink="">
      <xdr:nvSpPr>
        <xdr:cNvPr id="18" name="TextBox 44">
          <a:extLst>
            <a:ext uri="{FF2B5EF4-FFF2-40B4-BE49-F238E27FC236}">
              <a16:creationId xmlns:a16="http://schemas.microsoft.com/office/drawing/2014/main" id="{00000000-0008-0000-0000-000012000000}"/>
            </a:ext>
          </a:extLst>
        </xdr:cNvPr>
        <xdr:cNvSpPr txBox="1"/>
      </xdr:nvSpPr>
      <xdr:spPr>
        <a:xfrm>
          <a:off x="20333109" y="12163668"/>
          <a:ext cx="3208684"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twoCellAnchor editAs="oneCell">
    <xdr:from>
      <xdr:col>0</xdr:col>
      <xdr:colOff>389194</xdr:colOff>
      <xdr:row>38</xdr:row>
      <xdr:rowOff>163870</xdr:rowOff>
    </xdr:from>
    <xdr:to>
      <xdr:col>1</xdr:col>
      <xdr:colOff>512097</xdr:colOff>
      <xdr:row>44</xdr:row>
      <xdr:rowOff>102418</xdr:rowOff>
    </xdr:to>
    <xdr:pic>
      <xdr:nvPicPr>
        <xdr:cNvPr id="20" name="Image 19">
          <a:extLst>
            <a:ext uri="{FF2B5EF4-FFF2-40B4-BE49-F238E27FC236}">
              <a16:creationId xmlns:a16="http://schemas.microsoft.com/office/drawing/2014/main" id="{F3FDC4A9-BCD8-DEF5-CDAF-490AFE5BE7B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89194" y="7169354"/>
          <a:ext cx="1044677" cy="1044677"/>
        </a:xfrm>
        <a:prstGeom prst="rect">
          <a:avLst/>
        </a:prstGeom>
      </xdr:spPr>
    </xdr:pic>
    <xdr:clientData/>
  </xdr:twoCellAnchor>
  <xdr:twoCellAnchor>
    <xdr:from>
      <xdr:col>1</xdr:col>
      <xdr:colOff>655484</xdr:colOff>
      <xdr:row>40</xdr:row>
      <xdr:rowOff>163871</xdr:rowOff>
    </xdr:from>
    <xdr:to>
      <xdr:col>16</xdr:col>
      <xdr:colOff>512096</xdr:colOff>
      <xdr:row>50</xdr:row>
      <xdr:rowOff>143388</xdr:rowOff>
    </xdr:to>
    <xdr:sp macro="" textlink="">
      <xdr:nvSpPr>
        <xdr:cNvPr id="21" name="ZoneTexte 20">
          <a:extLst>
            <a:ext uri="{FF2B5EF4-FFF2-40B4-BE49-F238E27FC236}">
              <a16:creationId xmlns:a16="http://schemas.microsoft.com/office/drawing/2014/main" id="{1D482B27-3440-5A2A-8F1C-153B6DAF1D9B}"/>
            </a:ext>
          </a:extLst>
        </xdr:cNvPr>
        <xdr:cNvSpPr txBox="1"/>
      </xdr:nvSpPr>
      <xdr:spPr>
        <a:xfrm>
          <a:off x="1577258" y="7538065"/>
          <a:ext cx="13683225" cy="1823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200">
              <a:solidFill>
                <a:srgbClr val="FF0000"/>
              </a:solidFill>
              <a:latin typeface="Nordique Inline" panose="020F0502020204030204" pitchFamily="34" charset="0"/>
              <a:cs typeface="Nordique Inline" panose="020F0502020204030204" pitchFamily="34" charset="0"/>
            </a:rPr>
            <a:t>Merci</a:t>
          </a:r>
          <a:r>
            <a:rPr lang="fr-FR" sz="2200" baseline="0">
              <a:solidFill>
                <a:srgbClr val="FF0000"/>
              </a:solidFill>
              <a:latin typeface="Nordique Inline" panose="020F0502020204030204" pitchFamily="34" charset="0"/>
              <a:cs typeface="Nordique Inline" panose="020F0502020204030204" pitchFamily="34" charset="0"/>
            </a:rPr>
            <a:t> de remplir les valeurs pour l'équivalrnent de 100g de votre produit ! Sinon le calcul sera faussé.</a:t>
          </a:r>
          <a:endParaRPr lang="fr-FR" sz="2200">
            <a:solidFill>
              <a:srgbClr val="FF0000"/>
            </a:solidFill>
            <a:latin typeface="Nordique Inline" panose="020F0502020204030204" pitchFamily="34" charset="0"/>
            <a:cs typeface="Nordique Inline"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762000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18543" y="1110343"/>
          <a:ext cx="4161971" cy="72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139700</xdr:colOff>
      <xdr:row>9</xdr:row>
      <xdr:rowOff>152400</xdr:rowOff>
    </xdr:from>
    <xdr:to>
      <xdr:col>15</xdr:col>
      <xdr:colOff>774700</xdr:colOff>
      <xdr:row>30</xdr:row>
      <xdr:rowOff>152400</xdr:rowOff>
    </xdr:to>
    <xdr:grpSp>
      <xdr:nvGrpSpPr>
        <xdr:cNvPr id="6186" name="Groupe 6185">
          <a:extLst>
            <a:ext uri="{FF2B5EF4-FFF2-40B4-BE49-F238E27FC236}">
              <a16:creationId xmlns:a16="http://schemas.microsoft.com/office/drawing/2014/main" id="{00000000-0008-0000-0100-00002A180000}"/>
            </a:ext>
          </a:extLst>
        </xdr:cNvPr>
        <xdr:cNvGrpSpPr/>
      </xdr:nvGrpSpPr>
      <xdr:grpSpPr>
        <a:xfrm>
          <a:off x="139700" y="2009775"/>
          <a:ext cx="14446250" cy="4127500"/>
          <a:chOff x="139700" y="838200"/>
          <a:chExt cx="13017500" cy="4267200"/>
        </a:xfrm>
      </xdr:grpSpPr>
      <xdr:grpSp>
        <xdr:nvGrpSpPr>
          <xdr:cNvPr id="6187" name="Groupe 6186">
            <a:extLst>
              <a:ext uri="{FF2B5EF4-FFF2-40B4-BE49-F238E27FC236}">
                <a16:creationId xmlns:a16="http://schemas.microsoft.com/office/drawing/2014/main" id="{00000000-0008-0000-0100-00002B180000}"/>
              </a:ext>
            </a:extLst>
          </xdr:cNvPr>
          <xdr:cNvGrpSpPr/>
        </xdr:nvGrpSpPr>
        <xdr:grpSpPr>
          <a:xfrm>
            <a:off x="139700" y="838200"/>
            <a:ext cx="13017500" cy="4267200"/>
            <a:chOff x="6311900" y="50800"/>
            <a:chExt cx="11125200" cy="4849091"/>
          </a:xfrm>
        </xdr:grpSpPr>
        <xdr:sp macro="" textlink="">
          <xdr:nvSpPr>
            <xdr:cNvPr id="6189" name="Rectangle 6188">
              <a:extLst>
                <a:ext uri="{FF2B5EF4-FFF2-40B4-BE49-F238E27FC236}">
                  <a16:creationId xmlns:a16="http://schemas.microsoft.com/office/drawing/2014/main" id="{00000000-0008-0000-0100-00002D180000}"/>
                </a:ext>
              </a:extLst>
            </xdr:cNvPr>
            <xdr:cNvSpPr/>
          </xdr:nvSpPr>
          <xdr:spPr>
            <a:xfrm>
              <a:off x="6311900" y="50800"/>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6190" name="Graphique 1">
              <a:extLst>
                <a:ext uri="{FF2B5EF4-FFF2-40B4-BE49-F238E27FC236}">
                  <a16:creationId xmlns:a16="http://schemas.microsoft.com/office/drawing/2014/main" id="{00000000-0008-0000-0100-00002E180000}"/>
                </a:ext>
              </a:extLst>
            </xdr:cNvPr>
            <xdr:cNvGraphicFramePr/>
          </xdr:nvGraphicFramePr>
          <xdr:xfrm>
            <a:off x="7437368" y="79664"/>
            <a:ext cx="7410159" cy="4820227"/>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18">
          <xdr:nvSpPr>
            <xdr:cNvPr id="6191" name="ZoneTexte 6190">
              <a:extLst>
                <a:ext uri="{FF2B5EF4-FFF2-40B4-BE49-F238E27FC236}">
                  <a16:creationId xmlns:a16="http://schemas.microsoft.com/office/drawing/2014/main" id="{00000000-0008-0000-0100-00002F18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Attention, ce produit a une faible qualité nutritionnelle. À consommer occasionellement.</a:t>
              </a:fld>
              <a:endParaRPr lang="en-US" sz="2600">
                <a:latin typeface="Nordique Inline" panose="00000500000000000000" pitchFamily="2" charset="0"/>
              </a:endParaRPr>
            </a:p>
          </xdr:txBody>
        </xdr:sp>
        <xdr:sp macro="" textlink="">
          <xdr:nvSpPr>
            <xdr:cNvPr id="6192" name="Rectangle 6191">
              <a:extLst>
                <a:ext uri="{FF2B5EF4-FFF2-40B4-BE49-F238E27FC236}">
                  <a16:creationId xmlns:a16="http://schemas.microsoft.com/office/drawing/2014/main" id="{00000000-0008-0000-0100-000030180000}"/>
                </a:ext>
              </a:extLst>
            </xdr:cNvPr>
            <xdr:cNvSpPr/>
          </xdr:nvSpPr>
          <xdr:spPr>
            <a:xfrm>
              <a:off x="6311900" y="50800"/>
              <a:ext cx="1015909"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6188" name="ZoneTexte 6187">
            <a:extLst>
              <a:ext uri="{FF2B5EF4-FFF2-40B4-BE49-F238E27FC236}">
                <a16:creationId xmlns:a16="http://schemas.microsoft.com/office/drawing/2014/main" id="{00000000-0008-0000-0100-00002C180000}"/>
              </a:ext>
            </a:extLst>
          </xdr:cNvPr>
          <xdr:cNvSpPr txBox="1"/>
        </xdr:nvSpPr>
        <xdr:spPr>
          <a:xfrm>
            <a:off x="190500" y="23876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Jauge</a:t>
            </a:r>
          </a:p>
        </xdr:txBody>
      </xdr:sp>
    </xdr:grpSp>
    <xdr:clientData/>
  </xdr:twoCellAnchor>
  <xdr:twoCellAnchor>
    <xdr:from>
      <xdr:col>6</xdr:col>
      <xdr:colOff>95250</xdr:colOff>
      <xdr:row>28</xdr:row>
      <xdr:rowOff>114297</xdr:rowOff>
    </xdr:from>
    <xdr:to>
      <xdr:col>15</xdr:col>
      <xdr:colOff>806450</xdr:colOff>
      <xdr:row>52</xdr:row>
      <xdr:rowOff>166254</xdr:rowOff>
    </xdr:to>
    <xdr:grpSp>
      <xdr:nvGrpSpPr>
        <xdr:cNvPr id="6193" name="Groupe 6192">
          <a:extLst>
            <a:ext uri="{FF2B5EF4-FFF2-40B4-BE49-F238E27FC236}">
              <a16:creationId xmlns:a16="http://schemas.microsoft.com/office/drawing/2014/main" id="{00000000-0008-0000-0100-000031180000}"/>
            </a:ext>
          </a:extLst>
        </xdr:cNvPr>
        <xdr:cNvGrpSpPr/>
      </xdr:nvGrpSpPr>
      <xdr:grpSpPr>
        <a:xfrm>
          <a:off x="5619750" y="5718172"/>
          <a:ext cx="8997950" cy="4623957"/>
          <a:chOff x="4965700" y="4673597"/>
          <a:chExt cx="8242300" cy="3924301"/>
        </a:xfrm>
      </xdr:grpSpPr>
      <xdr:grpSp>
        <xdr:nvGrpSpPr>
          <xdr:cNvPr id="6196" name="Groupe 6195">
            <a:extLst>
              <a:ext uri="{FF2B5EF4-FFF2-40B4-BE49-F238E27FC236}">
                <a16:creationId xmlns:a16="http://schemas.microsoft.com/office/drawing/2014/main" id="{00000000-0008-0000-0100-000034180000}"/>
              </a:ext>
            </a:extLst>
          </xdr:cNvPr>
          <xdr:cNvGrpSpPr/>
        </xdr:nvGrpSpPr>
        <xdr:grpSpPr>
          <a:xfrm>
            <a:off x="5029200" y="4673597"/>
            <a:ext cx="8178800" cy="3924301"/>
            <a:chOff x="6680200" y="4800598"/>
            <a:chExt cx="11212252" cy="4127502"/>
          </a:xfrm>
        </xdr:grpSpPr>
        <xdr:grpSp>
          <xdr:nvGrpSpPr>
            <xdr:cNvPr id="6198" name="Groupe 6197">
              <a:extLst>
                <a:ext uri="{FF2B5EF4-FFF2-40B4-BE49-F238E27FC236}">
                  <a16:creationId xmlns:a16="http://schemas.microsoft.com/office/drawing/2014/main" id="{00000000-0008-0000-0100-000036180000}"/>
                </a:ext>
              </a:extLst>
            </xdr:cNvPr>
            <xdr:cNvGrpSpPr/>
          </xdr:nvGrpSpPr>
          <xdr:grpSpPr>
            <a:xfrm>
              <a:off x="6680200" y="4800598"/>
              <a:ext cx="11212252" cy="4127502"/>
              <a:chOff x="6311900" y="50798"/>
              <a:chExt cx="11212252" cy="4127502"/>
            </a:xfrm>
          </xdr:grpSpPr>
          <xdr:sp macro="" textlink="">
            <xdr:nvSpPr>
              <xdr:cNvPr id="6202" name="Rectangle 6201">
                <a:extLst>
                  <a:ext uri="{FF2B5EF4-FFF2-40B4-BE49-F238E27FC236}">
                    <a16:creationId xmlns:a16="http://schemas.microsoft.com/office/drawing/2014/main" id="{00000000-0008-0000-0100-00003A180000}"/>
                  </a:ext>
                </a:extLst>
              </xdr:cNvPr>
              <xdr:cNvSpPr/>
            </xdr:nvSpPr>
            <xdr:spPr>
              <a:xfrm>
                <a:off x="6398952" y="50798"/>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6203" name="ZoneTexte 6202">
                <a:extLst>
                  <a:ext uri="{FF2B5EF4-FFF2-40B4-BE49-F238E27FC236}">
                    <a16:creationId xmlns:a16="http://schemas.microsoft.com/office/drawing/2014/main" id="{00000000-0008-0000-0100-00003B180000}"/>
                  </a:ext>
                </a:extLst>
              </xdr:cNvPr>
              <xdr:cNvSpPr txBox="1"/>
            </xdr:nvSpPr>
            <xdr:spPr>
              <a:xfrm>
                <a:off x="13766706" y="1227816"/>
                <a:ext cx="3604791" cy="1551536"/>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C1449277-9AC5-4340-B12B-AEC07FD009F8}" type="TxLink">
                  <a:rPr lang="en-US" sz="2000" b="0" i="0" u="none" strike="noStrike" baseline="0">
                    <a:solidFill>
                      <a:srgbClr val="000000"/>
                    </a:solidFill>
                    <a:latin typeface="Nordique Inline" panose="020F0502020204030204" pitchFamily="34" charset="0"/>
                    <a:cs typeface="Nordique Inline" panose="020F0502020204030204" pitchFamily="34" charset="0"/>
                  </a:rPr>
                  <a:t>Votre produit a 54% de chance d'appartenir à la classe E !</a:t>
                </a:fld>
                <a:endParaRPr lang="en-US" sz="20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6204" name="Rectangle 6203">
                <a:extLst>
                  <a:ext uri="{FF2B5EF4-FFF2-40B4-BE49-F238E27FC236}">
                    <a16:creationId xmlns:a16="http://schemas.microsoft.com/office/drawing/2014/main" id="{00000000-0008-0000-0100-00003C180000}"/>
                  </a:ext>
                </a:extLst>
              </xdr:cNvPr>
              <xdr:cNvSpPr/>
            </xdr:nvSpPr>
            <xdr:spPr>
              <a:xfrm>
                <a:off x="6311900" y="50800"/>
                <a:ext cx="1397000"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aphicFrame macro="">
          <xdr:nvGraphicFramePr>
            <xdr:cNvPr id="6200" name="Graphique 6199">
              <a:extLst>
                <a:ext uri="{FF2B5EF4-FFF2-40B4-BE49-F238E27FC236}">
                  <a16:creationId xmlns:a16="http://schemas.microsoft.com/office/drawing/2014/main" id="{00000000-0008-0000-0100-000038180000}"/>
                </a:ext>
              </a:extLst>
            </xdr:cNvPr>
            <xdr:cNvGraphicFramePr/>
          </xdr:nvGraphicFramePr>
          <xdr:xfrm>
            <a:off x="8682670" y="5055250"/>
            <a:ext cx="4711342" cy="3263202"/>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6195" name="ZoneTexte 6194">
            <a:extLst>
              <a:ext uri="{FF2B5EF4-FFF2-40B4-BE49-F238E27FC236}">
                <a16:creationId xmlns:a16="http://schemas.microsoft.com/office/drawing/2014/main" id="{00000000-0008-0000-0100-000033180000}"/>
              </a:ext>
            </a:extLst>
          </xdr:cNvPr>
          <xdr:cNvSpPr txBox="1"/>
        </xdr:nvSpPr>
        <xdr:spPr>
          <a:xfrm>
            <a:off x="4965700"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0</xdr:col>
      <xdr:colOff>25400</xdr:colOff>
      <xdr:row>28</xdr:row>
      <xdr:rowOff>76199</xdr:rowOff>
    </xdr:from>
    <xdr:to>
      <xdr:col>6</xdr:col>
      <xdr:colOff>25400</xdr:colOff>
      <xdr:row>44</xdr:row>
      <xdr:rowOff>107900</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25400" y="5680074"/>
          <a:ext cx="5524500" cy="3079701"/>
          <a:chOff x="38100" y="4648200"/>
          <a:chExt cx="4953000" cy="3284073"/>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200"/>
            <a:ext cx="4838700" cy="3284073"/>
            <a:chOff x="622301" y="215900"/>
            <a:chExt cx="5509666" cy="5308719"/>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900"/>
              <a:ext cx="5422900" cy="4114800"/>
              <a:chOff x="6311902" y="50800"/>
              <a:chExt cx="11125200" cy="4127501"/>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800"/>
                <a:ext cx="11125200" cy="4127501"/>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E24">
          <xdr:nvSpPr>
            <xdr:cNvPr id="6209" name="ZoneTexte 6208">
              <a:extLst>
                <a:ext uri="{FF2B5EF4-FFF2-40B4-BE49-F238E27FC236}">
                  <a16:creationId xmlns:a16="http://schemas.microsoft.com/office/drawing/2014/main" id="{00000000-0008-0000-0100-000041180000}"/>
                </a:ext>
              </a:extLst>
            </xdr:cNvPr>
            <xdr:cNvSpPr txBox="1"/>
          </xdr:nvSpPr>
          <xdr:spPr>
            <a:xfrm>
              <a:off x="3685585" y="932862"/>
              <a:ext cx="1091530" cy="2408115"/>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37C8D9-B7BB-FA40-8AE9-5BA4B23C2341}"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E25">
          <xdr:nvSpPr>
            <xdr:cNvPr id="6210" name="ZoneTexte 6209">
              <a:extLst>
                <a:ext uri="{FF2B5EF4-FFF2-40B4-BE49-F238E27FC236}">
                  <a16:creationId xmlns:a16="http://schemas.microsoft.com/office/drawing/2014/main" id="{00000000-0008-0000-0100-000042180000}"/>
                </a:ext>
              </a:extLst>
            </xdr:cNvPr>
            <xdr:cNvSpPr txBox="1"/>
          </xdr:nvSpPr>
          <xdr:spPr>
            <a:xfrm>
              <a:off x="2561894" y="2204442"/>
              <a:ext cx="647498" cy="192017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63643B-829E-244C-B879-3FA1613687AA}"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Traitement!E26">
          <xdr:nvSpPr>
            <xdr:cNvPr id="6211" name="ZoneTexte 6210">
              <a:extLst>
                <a:ext uri="{FF2B5EF4-FFF2-40B4-BE49-F238E27FC236}">
                  <a16:creationId xmlns:a16="http://schemas.microsoft.com/office/drawing/2014/main" id="{00000000-0008-0000-0100-000043180000}"/>
                </a:ext>
              </a:extLst>
            </xdr:cNvPr>
            <xdr:cNvSpPr txBox="1"/>
          </xdr:nvSpPr>
          <xdr:spPr>
            <a:xfrm>
              <a:off x="4833480" y="2260119"/>
              <a:ext cx="1044885" cy="326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BE09C1-259F-8F4E-B977-7053B5C8E043}" type="TxLink">
                <a:rPr lang="en-US" sz="2000" b="0" i="0" u="none" strike="noStrike">
                  <a:solidFill>
                    <a:srgbClr val="000000"/>
                  </a:solidFill>
                  <a:latin typeface="Nordique Inline" panose="020F0502020204030204" pitchFamily="34" charset="0"/>
                  <a:cs typeface="Nordique Inline" panose="020F0502020204030204" pitchFamily="34" charset="0"/>
                </a:rPr>
                <a:pPr/>
                <a:t>Énergie</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02489" y="1601865"/>
              <a:ext cx="3098800" cy="3653098"/>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808108" y="262690"/>
              <a:ext cx="4323859" cy="670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500">
                  <a:solidFill>
                    <a:sysClr val="windowText" lastClr="000000"/>
                  </a:solidFill>
                  <a:latin typeface="Nordique Inline" panose="020F0502020204030204" pitchFamily="34" charset="0"/>
                  <a:cs typeface="Nordique Inline" panose="020F0502020204030204" pitchFamily="34" charset="0"/>
                </a:rPr>
                <a:t>Top 3</a:t>
              </a:r>
              <a:r>
                <a:rPr lang="fr-FR" sz="15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5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38100" y="5638800"/>
            <a:ext cx="13843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a:t>
            </a:r>
          </a:p>
        </xdr:txBody>
      </xdr:sp>
    </xdr:grpSp>
    <xdr:clientData/>
  </xdr:twoCellAnchor>
  <xdr:twoCellAnchor>
    <xdr:from>
      <xdr:col>0</xdr:col>
      <xdr:colOff>0</xdr:colOff>
      <xdr:row>41</xdr:row>
      <xdr:rowOff>152400</xdr:rowOff>
    </xdr:from>
    <xdr:to>
      <xdr:col>5</xdr:col>
      <xdr:colOff>812801</xdr:colOff>
      <xdr:row>52</xdr:row>
      <xdr:rowOff>144725</xdr:rowOff>
    </xdr:to>
    <xdr:grpSp>
      <xdr:nvGrpSpPr>
        <xdr:cNvPr id="6217" name="Groupe 6216">
          <a:extLst>
            <a:ext uri="{FF2B5EF4-FFF2-40B4-BE49-F238E27FC236}">
              <a16:creationId xmlns:a16="http://schemas.microsoft.com/office/drawing/2014/main" id="{00000000-0008-0000-0100-000049180000}"/>
            </a:ext>
          </a:extLst>
        </xdr:cNvPr>
        <xdr:cNvGrpSpPr/>
      </xdr:nvGrpSpPr>
      <xdr:grpSpPr>
        <a:xfrm>
          <a:off x="0" y="8232775"/>
          <a:ext cx="5416551" cy="2087825"/>
          <a:chOff x="152400" y="7353298"/>
          <a:chExt cx="4775200" cy="1270000"/>
        </a:xfrm>
      </xdr:grpSpPr>
      <xdr:sp macro="" textlink="">
        <xdr:nvSpPr>
          <xdr:cNvPr id="6218" name="Rectangle 6217">
            <a:extLst>
              <a:ext uri="{FF2B5EF4-FFF2-40B4-BE49-F238E27FC236}">
                <a16:creationId xmlns:a16="http://schemas.microsoft.com/office/drawing/2014/main" id="{00000000-0008-0000-0100-00004A180000}"/>
              </a:ext>
            </a:extLst>
          </xdr:cNvPr>
          <xdr:cNvSpPr/>
        </xdr:nvSpPr>
        <xdr:spPr>
          <a:xfrm>
            <a:off x="152400" y="7353298"/>
            <a:ext cx="4775200" cy="12700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pSp>
        <xdr:nvGrpSpPr>
          <xdr:cNvPr id="6219" name="Groupe 6218">
            <a:extLst>
              <a:ext uri="{FF2B5EF4-FFF2-40B4-BE49-F238E27FC236}">
                <a16:creationId xmlns:a16="http://schemas.microsoft.com/office/drawing/2014/main" id="{00000000-0008-0000-0100-00004B180000}"/>
              </a:ext>
            </a:extLst>
          </xdr:cNvPr>
          <xdr:cNvGrpSpPr/>
        </xdr:nvGrpSpPr>
        <xdr:grpSpPr>
          <a:xfrm>
            <a:off x="881506" y="7388114"/>
            <a:ext cx="3416000" cy="571447"/>
            <a:chOff x="5534645" y="6922846"/>
            <a:chExt cx="4522273" cy="734108"/>
          </a:xfrm>
        </xdr:grpSpPr>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5534645" y="6922846"/>
              <a:ext cx="4522273" cy="734108"/>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4">
                <a:extLst>
                  <a:ext uri="{96DAC541-7B7A-43D3-8B79-37D633B846F1}">
                    <asvg:svgBlip xmlns:asvg="http://schemas.microsoft.com/office/drawing/2016/SVG/main" r:embed="rId5"/>
                  </a:ext>
                </a:extLst>
              </a:blip>
              <a:stretch>
                <a:fillRect/>
              </a:stretch>
            </a:blipFill>
          </xdr:spPr>
          <xdr:txBody>
            <a:bodyPr wrap="square"/>
            <a:lstStyle/>
            <a:p>
              <a:endParaRPr lang="fr-FR"/>
            </a:p>
          </xdr:txBody>
        </xdr:sp>
        <xdr:sp macro="[0]!retour" textlink="">
          <xdr:nvSpPr>
            <xdr:cNvPr id="6221" name="TextBox 44">
              <a:extLst>
                <a:ext uri="{FF2B5EF4-FFF2-40B4-BE49-F238E27FC236}">
                  <a16:creationId xmlns:a16="http://schemas.microsoft.com/office/drawing/2014/main" id="{00000000-0008-0000-0100-00004D180000}"/>
                </a:ext>
              </a:extLst>
            </xdr:cNvPr>
            <xdr:cNvSpPr txBox="1"/>
          </xdr:nvSpPr>
          <xdr:spPr>
            <a:xfrm>
              <a:off x="6026150" y="7026953"/>
              <a:ext cx="3905647" cy="481105"/>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Retour</a:t>
              </a:r>
              <a:r>
                <a:rPr lang="en-US" sz="2500" b="1" baseline="0">
                  <a:solidFill>
                    <a:srgbClr val="1F1347"/>
                  </a:solidFill>
                  <a:latin typeface="Nordique Inline" panose="020F0502020204030204" pitchFamily="34" charset="0"/>
                  <a:cs typeface="Nordique Inline" panose="020F0502020204030204" pitchFamily="34" charset="0"/>
                </a:rPr>
                <a:t> Accueil</a:t>
              </a:r>
              <a:endParaRPr lang="en-US" sz="2500" b="1">
                <a:solidFill>
                  <a:srgbClr val="1F1347"/>
                </a:solidFill>
                <a:latin typeface="Nordique Inline" panose="020F0502020204030204" pitchFamily="34" charset="0"/>
                <a:cs typeface="Nordique Inline" panose="020F0502020204030204" pitchFamily="34" charset="0"/>
              </a:endParaRPr>
            </a:p>
          </xdr:txBody>
        </xdr:sp>
      </xdr:grpSp>
    </xdr:grpSp>
    <xdr:clientData/>
  </xdr:twoCellAnchor>
  <xdr:twoCellAnchor>
    <xdr:from>
      <xdr:col>0</xdr:col>
      <xdr:colOff>119380</xdr:colOff>
      <xdr:row>0</xdr:row>
      <xdr:rowOff>152400</xdr:rowOff>
    </xdr:from>
    <xdr:to>
      <xdr:col>14</xdr:col>
      <xdr:colOff>309880</xdr:colOff>
      <xdr:row>5</xdr:row>
      <xdr:rowOff>7620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119380" y="152400"/>
          <a:ext cx="1171194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10</xdr:col>
      <xdr:colOff>643238</xdr:colOff>
      <xdr:row>30</xdr:row>
      <xdr:rowOff>64997</xdr:rowOff>
    </xdr:from>
    <xdr:to>
      <xdr:col>12</xdr:col>
      <xdr:colOff>602315</xdr:colOff>
      <xdr:row>43</xdr:row>
      <xdr:rowOff>1681</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3839293" flipV="1">
          <a:off x="8475325" y="5810365"/>
          <a:ext cx="2278103" cy="1593913"/>
        </a:xfrm>
        <a:prstGeom prst="rect">
          <a:avLst/>
        </a:prstGeom>
      </xdr:spPr>
    </xdr:pic>
    <xdr:clientData/>
  </xdr:twoCellAnchor>
  <xdr:twoCellAnchor editAs="oneCell">
    <xdr:from>
      <xdr:col>7</xdr:col>
      <xdr:colOff>152894</xdr:colOff>
      <xdr:row>31</xdr:row>
      <xdr:rowOff>139257</xdr:rowOff>
    </xdr:from>
    <xdr:to>
      <xdr:col>8</xdr:col>
      <xdr:colOff>800497</xdr:colOff>
      <xdr:row>44</xdr:row>
      <xdr:rowOff>76597</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8793481">
          <a:off x="5491506" y="6703085"/>
          <a:ext cx="2314780" cy="1470563"/>
        </a:xfrm>
        <a:prstGeom prst="rect">
          <a:avLst/>
        </a:prstGeom>
      </xdr:spPr>
    </xdr:pic>
    <xdr:clientData/>
  </xdr:twoCellAnchor>
  <xdr:twoCellAnchor>
    <xdr:from>
      <xdr:col>0</xdr:col>
      <xdr:colOff>720436</xdr:colOff>
      <xdr:row>47</xdr:row>
      <xdr:rowOff>124692</xdr:rowOff>
    </xdr:from>
    <xdr:to>
      <xdr:col>5</xdr:col>
      <xdr:colOff>221673</xdr:colOff>
      <xdr:row>52</xdr:row>
      <xdr:rowOff>112150</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720436" y="8589819"/>
          <a:ext cx="3588328" cy="88800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4">
            <a:extLst>
              <a:ext uri="{96DAC541-7B7A-43D3-8B79-37D633B846F1}">
                <asvg:svgBlip xmlns:asvg="http://schemas.microsoft.com/office/drawing/2016/SVG/main" r:embed="rId5"/>
              </a:ext>
            </a:extLst>
          </a:blip>
          <a:stretch>
            <a:fillRect/>
          </a:stretch>
        </a:blipFill>
      </xdr:spPr>
      <xdr:txBody>
        <a:bodyPr wrap="square"/>
        <a:lstStyle/>
        <a:p>
          <a:endParaRPr lang="fr-FR"/>
        </a:p>
      </xdr:txBody>
    </xdr:sp>
    <xdr:clientData/>
  </xdr:twoCellAnchor>
  <xdr:twoCellAnchor>
    <xdr:from>
      <xdr:col>1</xdr:col>
      <xdr:colOff>62840</xdr:colOff>
      <xdr:row>48</xdr:row>
      <xdr:rowOff>24412</xdr:rowOff>
    </xdr:from>
    <xdr:to>
      <xdr:col>5</xdr:col>
      <xdr:colOff>160976</xdr:colOff>
      <xdr:row>51</xdr:row>
      <xdr:rowOff>79829</xdr:rowOff>
    </xdr:to>
    <xdr:sp macro="[0]!Historique_consommateur" textlink="">
      <xdr:nvSpPr>
        <xdr:cNvPr id="4" name="TextBox 44">
          <a:extLst>
            <a:ext uri="{FF2B5EF4-FFF2-40B4-BE49-F238E27FC236}">
              <a16:creationId xmlns:a16="http://schemas.microsoft.com/office/drawing/2014/main" id="{00000000-0008-0000-0100-000004000000}"/>
            </a:ext>
          </a:extLst>
        </xdr:cNvPr>
        <xdr:cNvSpPr txBox="1"/>
      </xdr:nvSpPr>
      <xdr:spPr>
        <a:xfrm>
          <a:off x="969983" y="9839698"/>
          <a:ext cx="3726707" cy="654131"/>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Historique</a:t>
          </a:r>
          <a:r>
            <a:rPr lang="en-US" sz="2500" b="1" baseline="0">
              <a:solidFill>
                <a:srgbClr val="1F1347"/>
              </a:solidFill>
              <a:latin typeface="Nordique Inline" panose="020F0502020204030204" pitchFamily="34" charset="0"/>
              <a:cs typeface="Nordique Inline" panose="020F0502020204030204" pitchFamily="34" charset="0"/>
            </a:rPr>
            <a:t> Consommateur </a:t>
          </a:r>
          <a:endParaRPr lang="en-US" sz="25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250372</xdr:colOff>
      <xdr:row>5</xdr:row>
      <xdr:rowOff>152400</xdr:rowOff>
    </xdr:from>
    <xdr:to>
      <xdr:col>13</xdr:col>
      <xdr:colOff>54428</xdr:colOff>
      <xdr:row>8</xdr:row>
      <xdr:rowOff>87086</xdr:rowOff>
    </xdr:to>
    <xdr:pic macro="[0]!CopierValeurCONSO">
      <xdr:nvPicPr>
        <xdr:cNvPr id="5" name="Graphique 4" descr="Engrenages">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0178143" y="1077686"/>
          <a:ext cx="631371" cy="631371"/>
        </a:xfrm>
        <a:prstGeom prst="rect">
          <a:avLst/>
        </a:prstGeom>
      </xdr:spPr>
    </xdr:pic>
    <xdr:clientData/>
  </xdr:twoCellAnchor>
  <xdr:twoCellAnchor>
    <xdr:from>
      <xdr:col>15</xdr:col>
      <xdr:colOff>825500</xdr:colOff>
      <xdr:row>9</xdr:row>
      <xdr:rowOff>174625</xdr:rowOff>
    </xdr:from>
    <xdr:to>
      <xdr:col>20</xdr:col>
      <xdr:colOff>133351</xdr:colOff>
      <xdr:row>19</xdr:row>
      <xdr:rowOff>69151</xdr:rowOff>
    </xdr:to>
    <xdr:grpSp>
      <xdr:nvGrpSpPr>
        <xdr:cNvPr id="3" name="Groupe 2">
          <a:extLst>
            <a:ext uri="{FF2B5EF4-FFF2-40B4-BE49-F238E27FC236}">
              <a16:creationId xmlns:a16="http://schemas.microsoft.com/office/drawing/2014/main" id="{16096D30-B602-A141-BB11-D86F5C753F68}"/>
            </a:ext>
          </a:extLst>
        </xdr:cNvPr>
        <xdr:cNvGrpSpPr/>
      </xdr:nvGrpSpPr>
      <xdr:grpSpPr>
        <a:xfrm>
          <a:off x="14636750" y="2032000"/>
          <a:ext cx="3911601" cy="1926526"/>
          <a:chOff x="14562666" y="1981811"/>
          <a:chExt cx="3911601" cy="1926526"/>
        </a:xfrm>
      </xdr:grpSpPr>
      <xdr:grpSp>
        <xdr:nvGrpSpPr>
          <xdr:cNvPr id="6" name="Groupe 5">
            <a:extLst>
              <a:ext uri="{FF2B5EF4-FFF2-40B4-BE49-F238E27FC236}">
                <a16:creationId xmlns:a16="http://schemas.microsoft.com/office/drawing/2014/main" id="{2B27174C-569E-0A0E-F790-1EAC5CC7ACB6}"/>
              </a:ext>
            </a:extLst>
          </xdr:cNvPr>
          <xdr:cNvGrpSpPr/>
        </xdr:nvGrpSpPr>
        <xdr:grpSpPr>
          <a:xfrm>
            <a:off x="14562666" y="1981811"/>
            <a:ext cx="3911601" cy="1926526"/>
            <a:chOff x="14562666" y="1981811"/>
            <a:chExt cx="3911601" cy="1926526"/>
          </a:xfrm>
        </xdr:grpSpPr>
        <xdr:grpSp>
          <xdr:nvGrpSpPr>
            <xdr:cNvPr id="8" name="Groupe 7">
              <a:extLst>
                <a:ext uri="{FF2B5EF4-FFF2-40B4-BE49-F238E27FC236}">
                  <a16:creationId xmlns:a16="http://schemas.microsoft.com/office/drawing/2014/main" id="{0C91880F-0BDC-A4DD-C346-579FBDBF73E9}"/>
                </a:ext>
              </a:extLst>
            </xdr:cNvPr>
            <xdr:cNvGrpSpPr/>
          </xdr:nvGrpSpPr>
          <xdr:grpSpPr>
            <a:xfrm>
              <a:off x="14676303" y="1981811"/>
              <a:ext cx="3797964" cy="1926526"/>
              <a:chOff x="14676303" y="1981811"/>
              <a:chExt cx="3797964" cy="1926526"/>
            </a:xfrm>
          </xdr:grpSpPr>
          <xdr:sp macro="" textlink="">
            <xdr:nvSpPr>
              <xdr:cNvPr id="10" name="Rectangle 9">
                <a:extLst>
                  <a:ext uri="{FF2B5EF4-FFF2-40B4-BE49-F238E27FC236}">
                    <a16:creationId xmlns:a16="http://schemas.microsoft.com/office/drawing/2014/main" id="{B0959B6C-A01F-33BF-C6B6-35EAFFB0AB49}"/>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 name="Rectangle 10">
                <a:extLst>
                  <a:ext uri="{FF2B5EF4-FFF2-40B4-BE49-F238E27FC236}">
                    <a16:creationId xmlns:a16="http://schemas.microsoft.com/office/drawing/2014/main" id="{41030AEF-E1DB-919A-14BB-903A1267AC62}"/>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 name="ZoneTexte 8">
              <a:extLst>
                <a:ext uri="{FF2B5EF4-FFF2-40B4-BE49-F238E27FC236}">
                  <a16:creationId xmlns:a16="http://schemas.microsoft.com/office/drawing/2014/main" id="{E65E5A2F-1D6C-AEBE-A51F-D61097FEFF85}"/>
                </a:ext>
              </a:extLst>
            </xdr:cNvPr>
            <xdr:cNvSpPr txBox="1"/>
          </xdr:nvSpPr>
          <xdr:spPr>
            <a:xfrm>
              <a:off x="14562666" y="2675467"/>
              <a:ext cx="1202099" cy="584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Précision</a:t>
              </a:r>
            </a:p>
          </xdr:txBody>
        </xdr:sp>
      </xdr:grpSp>
      <xdr:sp macro="" textlink="Traitement!A35">
        <xdr:nvSpPr>
          <xdr:cNvPr id="7" name="ZoneTexte 6">
            <a:extLst>
              <a:ext uri="{FF2B5EF4-FFF2-40B4-BE49-F238E27FC236}">
                <a16:creationId xmlns:a16="http://schemas.microsoft.com/office/drawing/2014/main" id="{051FE261-7582-A2EF-FCF5-65CAAEDB84DF}"/>
              </a:ext>
            </a:extLst>
          </xdr:cNvPr>
          <xdr:cNvSpPr txBox="1"/>
        </xdr:nvSpPr>
        <xdr:spPr>
          <a:xfrm>
            <a:off x="16560800" y="2302933"/>
            <a:ext cx="1761067" cy="1557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A05FDC-44B0-6A4F-96BD-66AC49209C25}" type="TxLink">
              <a:rPr lang="en-US" sz="2000" b="0" i="0" u="none" strike="noStrike">
                <a:solidFill>
                  <a:srgbClr val="000000"/>
                </a:solidFill>
                <a:latin typeface="Nordique Inline" panose="020F0502020204030204" pitchFamily="34" charset="0"/>
                <a:cs typeface="Nordique Inline" panose="020F0502020204030204" pitchFamily="34" charset="0"/>
              </a:rPr>
              <a:t>Pour la classe E nous avons une précision de 92%.</a:t>
            </a:fld>
            <a:endParaRPr lang="fr-FR" sz="2000">
              <a:latin typeface="Nordique Inline" panose="020F0502020204030204" pitchFamily="34" charset="0"/>
              <a:cs typeface="Nordique Inline" panose="020F0502020204030204" pitchFamily="34" charset="0"/>
            </a:endParaRPr>
          </a:p>
        </xdr:txBody>
      </xdr:sp>
    </xdr:grpSp>
    <xdr:clientData/>
  </xdr:twoCellAnchor>
  <xdr:twoCellAnchor editAs="oneCell">
    <xdr:from>
      <xdr:col>17</xdr:col>
      <xdr:colOff>222250</xdr:colOff>
      <xdr:row>12</xdr:row>
      <xdr:rowOff>142875</xdr:rowOff>
    </xdr:from>
    <xdr:to>
      <xdr:col>18</xdr:col>
      <xdr:colOff>131234</xdr:colOff>
      <xdr:row>16</xdr:row>
      <xdr:rowOff>67734</xdr:rowOff>
    </xdr:to>
    <xdr:pic>
      <xdr:nvPicPr>
        <xdr:cNvPr id="12" name="Image 11">
          <a:extLst>
            <a:ext uri="{FF2B5EF4-FFF2-40B4-BE49-F238E27FC236}">
              <a16:creationId xmlns:a16="http://schemas.microsoft.com/office/drawing/2014/main" id="{17B0AB87-387D-3844-A6E5-76F5B7C06262}"/>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5875000" y="2571750"/>
          <a:ext cx="829734" cy="829734"/>
        </a:xfrm>
        <a:prstGeom prst="rect">
          <a:avLst/>
        </a:prstGeom>
      </xdr:spPr>
    </xdr:pic>
    <xdr:clientData/>
  </xdr:twoCellAnchor>
  <xdr:twoCellAnchor editAs="oneCell">
    <xdr:from>
      <xdr:col>0</xdr:col>
      <xdr:colOff>184150</xdr:colOff>
      <xdr:row>34</xdr:row>
      <xdr:rowOff>187324</xdr:rowOff>
    </xdr:from>
    <xdr:to>
      <xdr:col>1</xdr:col>
      <xdr:colOff>503183</xdr:colOff>
      <xdr:row>40</xdr:row>
      <xdr:rowOff>190127</xdr:rowOff>
    </xdr:to>
    <xdr:pic>
      <xdr:nvPicPr>
        <xdr:cNvPr id="13" name="Graphique 12">
          <a:extLst>
            <a:ext uri="{FF2B5EF4-FFF2-40B4-BE49-F238E27FC236}">
              <a16:creationId xmlns:a16="http://schemas.microsoft.com/office/drawing/2014/main" id="{EE2B62FE-F61F-944C-90A4-BCDE8C5B13EC}"/>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84150" y="6934199"/>
          <a:ext cx="1239783" cy="1145803"/>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0.39793</cdr:x>
      <cdr:y>0.61272</cdr:y>
    </cdr:from>
    <cdr:to>
      <cdr:x>0.51475</cdr:x>
      <cdr:y>0.76683</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457478" y="2366979"/>
          <a:ext cx="1015012" cy="59533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2400" b="0" i="0" u="none" strike="noStrike">
              <a:solidFill>
                <a:srgbClr val="000000"/>
              </a:solidFill>
              <a:latin typeface="Nordique Inline" panose="00000500000000000000" pitchFamily="2" charset="0"/>
              <a:ea typeface="Calibri"/>
              <a:cs typeface="Arial" panose="020B0604020202020204" pitchFamily="34" charset="0"/>
            </a:rPr>
            <a:pPr/>
            <a:t>E</a:t>
          </a:fld>
          <a:endParaRPr lang="fr-FR" sz="2400">
            <a:solidFill>
              <a:srgbClr val="002060"/>
            </a:solidFill>
            <a:latin typeface="Nordique Inline" panose="00000500000000000000" pitchFamily="2" charset="0"/>
            <a:cs typeface="Arial" panose="020B060402020202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277091</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188855" y="1080655"/>
          <a:ext cx="3627581" cy="565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139700</xdr:colOff>
      <xdr:row>9</xdr:row>
      <xdr:rowOff>152400</xdr:rowOff>
    </xdr:from>
    <xdr:to>
      <xdr:col>15</xdr:col>
      <xdr:colOff>592667</xdr:colOff>
      <xdr:row>30</xdr:row>
      <xdr:rowOff>152400</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139700" y="1981200"/>
          <a:ext cx="14168967" cy="3911600"/>
          <a:chOff x="139700" y="838200"/>
          <a:chExt cx="13017500" cy="4267200"/>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838200"/>
            <a:ext cx="13017500" cy="4267200"/>
            <a:chOff x="6311900" y="50800"/>
            <a:chExt cx="11125200" cy="4849091"/>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437368" y="79664"/>
            <a:ext cx="7410159" cy="4820227"/>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1">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Il est crucial d'envisager des changements pour mieux répondre aux attentes des consommateurs</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1015909"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190500" y="23876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Jauge</a:t>
            </a:r>
          </a:p>
        </xdr:txBody>
      </xdr:sp>
    </xdr:grpSp>
    <xdr:clientData/>
  </xdr:twoCellAnchor>
  <xdr:twoCellAnchor>
    <xdr:from>
      <xdr:col>5</xdr:col>
      <xdr:colOff>901700</xdr:colOff>
      <xdr:row>28</xdr:row>
      <xdr:rowOff>97368</xdr:rowOff>
    </xdr:from>
    <xdr:to>
      <xdr:col>15</xdr:col>
      <xdr:colOff>613833</xdr:colOff>
      <xdr:row>52</xdr:row>
      <xdr:rowOff>55421</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5473700" y="5465235"/>
          <a:ext cx="8856133" cy="4428453"/>
          <a:chOff x="4965700" y="4673602"/>
          <a:chExt cx="8164250" cy="3939364"/>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5014650" y="4673602"/>
            <a:ext cx="8115300" cy="3939364"/>
            <a:chOff x="6660252" y="4800600"/>
            <a:chExt cx="11125200" cy="4143342"/>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660252" y="4800600"/>
              <a:ext cx="11125200" cy="4143342"/>
              <a:chOff x="6291952" y="50800"/>
              <a:chExt cx="11125200" cy="4143342"/>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291952" y="66642"/>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9235" name="ZoneTexte 9234">
                <a:extLst>
                  <a:ext uri="{FF2B5EF4-FFF2-40B4-BE49-F238E27FC236}">
                    <a16:creationId xmlns:a16="http://schemas.microsoft.com/office/drawing/2014/main" id="{00000000-0008-0000-0200-000013240000}"/>
                  </a:ext>
                </a:extLst>
              </xdr:cNvPr>
              <xdr:cNvSpPr txBox="1"/>
            </xdr:nvSpPr>
            <xdr:spPr>
              <a:xfrm>
                <a:off x="13709467" y="1116012"/>
                <a:ext cx="3570244"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000" b="0" i="0" u="none" strike="noStrike" baseline="0">
                    <a:solidFill>
                      <a:srgbClr val="000000"/>
                    </a:solidFill>
                    <a:latin typeface="Nordique Inline" panose="020F0502020204030204" pitchFamily="34" charset="0"/>
                    <a:cs typeface="Nordique Inline" panose="020F0502020204030204" pitchFamily="34" charset="0"/>
                  </a:rPr>
                  <a:t>Votre produit a 54% de chance d'appartenir à la classe E !</a:t>
                </a:fld>
                <a:endParaRPr lang="en-US" sz="20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311900" y="50800"/>
                <a:ext cx="1397000"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659273" y="5300429"/>
            <a:ext cx="4711342" cy="3263202"/>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965700"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0</xdr:col>
      <xdr:colOff>25400</xdr:colOff>
      <xdr:row>28</xdr:row>
      <xdr:rowOff>76202</xdr:rowOff>
    </xdr:from>
    <xdr:to>
      <xdr:col>6</xdr:col>
      <xdr:colOff>782222</xdr:colOff>
      <xdr:row>45</xdr:row>
      <xdr:rowOff>84277</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25400" y="5444069"/>
          <a:ext cx="6243222" cy="3174608"/>
          <a:chOff x="38100" y="4648200"/>
          <a:chExt cx="5633509" cy="3463335"/>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52400" y="4648200"/>
            <a:ext cx="5519209" cy="3463335"/>
            <a:chOff x="622301" y="215900"/>
            <a:chExt cx="6284539" cy="5598498"/>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22301" y="215900"/>
              <a:ext cx="5422900" cy="4114800"/>
              <a:chOff x="6311902" y="50800"/>
              <a:chExt cx="11125200" cy="4127501"/>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11902" y="50800"/>
                <a:ext cx="11125200" cy="4127501"/>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F24">
          <xdr:nvSpPr>
            <xdr:cNvPr id="9241" name="ZoneTexte 9240">
              <a:extLst>
                <a:ext uri="{FF2B5EF4-FFF2-40B4-BE49-F238E27FC236}">
                  <a16:creationId xmlns:a16="http://schemas.microsoft.com/office/drawing/2014/main" id="{00000000-0008-0000-0200-000019240000}"/>
                </a:ext>
              </a:extLst>
            </xdr:cNvPr>
            <xdr:cNvSpPr txBox="1"/>
          </xdr:nvSpPr>
          <xdr:spPr>
            <a:xfrm>
              <a:off x="3683125" y="814158"/>
              <a:ext cx="1106878" cy="274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893760-D44F-9C40-A9FA-8B51A28C24B4}"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trans</a:t>
              </a:fld>
              <a:endParaRPr lang="fr-FR" sz="2000">
                <a:latin typeface="Nordique Inline" panose="020F0502020204030204" pitchFamily="34" charset="0"/>
                <a:cs typeface="Nordique Inline" panose="020F0502020204030204" pitchFamily="34" charset="0"/>
              </a:endParaRPr>
            </a:p>
          </xdr:txBody>
        </xdr:sp>
        <xdr:sp macro="" textlink="Traitement!F25">
          <xdr:nvSpPr>
            <xdr:cNvPr id="9242" name="ZoneTexte 9241">
              <a:extLst>
                <a:ext uri="{FF2B5EF4-FFF2-40B4-BE49-F238E27FC236}">
                  <a16:creationId xmlns:a16="http://schemas.microsoft.com/office/drawing/2014/main" id="{00000000-0008-0000-0200-00001A240000}"/>
                </a:ext>
              </a:extLst>
            </xdr:cNvPr>
            <xdr:cNvSpPr txBox="1"/>
          </xdr:nvSpPr>
          <xdr:spPr>
            <a:xfrm>
              <a:off x="2377417" y="1396507"/>
              <a:ext cx="1317116" cy="2186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CE71CC-2CF8-0345-A941-D08341F4B5C9}"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F26">
          <xdr:nvSpPr>
            <xdr:cNvPr id="9243" name="ZoneTexte 9242">
              <a:extLst>
                <a:ext uri="{FF2B5EF4-FFF2-40B4-BE49-F238E27FC236}">
                  <a16:creationId xmlns:a16="http://schemas.microsoft.com/office/drawing/2014/main" id="{00000000-0008-0000-0200-00001B240000}"/>
                </a:ext>
              </a:extLst>
            </xdr:cNvPr>
            <xdr:cNvSpPr txBox="1"/>
          </xdr:nvSpPr>
          <xdr:spPr>
            <a:xfrm>
              <a:off x="4781376" y="2096611"/>
              <a:ext cx="2125464" cy="3717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14F3CE-2EFE-5643-AFBC-226E618EC96A}" type="TxLink">
                <a:rPr lang="en-US" sz="2000" b="0" i="0" u="none" strike="noStrike">
                  <a:solidFill>
                    <a:srgbClr val="000000"/>
                  </a:solidFill>
                  <a:latin typeface="Nordique Inline" panose="020F0502020204030204" pitchFamily="34" charset="0"/>
                  <a:cs typeface="Nordique Inline" panose="020F0502020204030204" pitchFamily="34" charset="0"/>
                </a:rPr>
                <a:pPr/>
                <a:t>Calcium</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2992" y="1572027"/>
              <a:ext cx="3098800" cy="365309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808108" y="262691"/>
              <a:ext cx="4323859" cy="1328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500">
                  <a:solidFill>
                    <a:sysClr val="windowText" lastClr="000000"/>
                  </a:solidFill>
                  <a:latin typeface="Nordique Inline" panose="020F0502020204030204" pitchFamily="34" charset="0"/>
                  <a:cs typeface="Nordique Inline" panose="020F0502020204030204" pitchFamily="34" charset="0"/>
                </a:rPr>
                <a:t>Top 3</a:t>
              </a:r>
              <a:r>
                <a:rPr lang="fr-FR" sz="15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5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38100" y="5638800"/>
            <a:ext cx="13843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a:t>
            </a:r>
          </a:p>
        </xdr:txBody>
      </xdr: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10</xdr:col>
      <xdr:colOff>567808</xdr:colOff>
      <xdr:row>33</xdr:row>
      <xdr:rowOff>108102</xdr:rowOff>
    </xdr:from>
    <xdr:to>
      <xdr:col>12</xdr:col>
      <xdr:colOff>526885</xdr:colOff>
      <xdr:row>46</xdr:row>
      <xdr:rowOff>38629</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9429750" y="6689360"/>
          <a:ext cx="2351994" cy="1787877"/>
        </a:xfrm>
        <a:prstGeom prst="rect">
          <a:avLst/>
        </a:prstGeom>
      </xdr:spPr>
    </xdr:pic>
    <xdr:clientData/>
  </xdr:twoCellAnchor>
  <xdr:twoCellAnchor editAs="oneCell">
    <xdr:from>
      <xdr:col>7</xdr:col>
      <xdr:colOff>119027</xdr:colOff>
      <xdr:row>34</xdr:row>
      <xdr:rowOff>39194</xdr:rowOff>
    </xdr:from>
    <xdr:to>
      <xdr:col>8</xdr:col>
      <xdr:colOff>766630</xdr:colOff>
      <xdr:row>46</xdr:row>
      <xdr:rowOff>156643</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6124504" y="6919984"/>
          <a:ext cx="2352649" cy="1562003"/>
        </a:xfrm>
        <a:prstGeom prst="rect">
          <a:avLst/>
        </a:prstGeom>
      </xdr:spPr>
    </xdr:pic>
    <xdr:clientData/>
  </xdr:twoCellAnchor>
  <xdr:twoCellAnchor editAs="oneCell">
    <xdr:from>
      <xdr:col>0</xdr:col>
      <xdr:colOff>106404</xdr:colOff>
      <xdr:row>35</xdr:row>
      <xdr:rowOff>46442</xdr:rowOff>
    </xdr:from>
    <xdr:to>
      <xdr:col>1</xdr:col>
      <xdr:colOff>431787</xdr:colOff>
      <xdr:row>41</xdr:row>
      <xdr:rowOff>74645</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06404" y="6980642"/>
          <a:ext cx="1148343" cy="1125483"/>
        </a:xfrm>
        <a:prstGeom prst="rect">
          <a:avLst/>
        </a:prstGeom>
      </xdr:spPr>
    </xdr:pic>
    <xdr:clientData/>
  </xdr:twoCellAnchor>
  <xdr:twoCellAnchor>
    <xdr:from>
      <xdr:col>0</xdr:col>
      <xdr:colOff>172042</xdr:colOff>
      <xdr:row>41</xdr:row>
      <xdr:rowOff>69272</xdr:rowOff>
    </xdr:from>
    <xdr:to>
      <xdr:col>5</xdr:col>
      <xdr:colOff>823205</xdr:colOff>
      <xdr:row>52</xdr:row>
      <xdr:rowOff>61597</xdr:rowOff>
    </xdr:to>
    <xdr:grpSp>
      <xdr:nvGrpSpPr>
        <xdr:cNvPr id="3" name="Groupe 2">
          <a:extLst>
            <a:ext uri="{FF2B5EF4-FFF2-40B4-BE49-F238E27FC236}">
              <a16:creationId xmlns:a16="http://schemas.microsoft.com/office/drawing/2014/main" id="{00000000-0008-0000-0200-000003000000}"/>
            </a:ext>
          </a:extLst>
        </xdr:cNvPr>
        <xdr:cNvGrpSpPr/>
      </xdr:nvGrpSpPr>
      <xdr:grpSpPr>
        <a:xfrm>
          <a:off x="172042" y="7858605"/>
          <a:ext cx="5223163" cy="2041259"/>
          <a:chOff x="152400" y="7353298"/>
          <a:chExt cx="4775200" cy="1270000"/>
        </a:xfrm>
      </xdr:grpSpPr>
      <xdr:sp macro="" textlink="">
        <xdr:nvSpPr>
          <xdr:cNvPr id="4" name="Rectangle 3">
            <a:extLst>
              <a:ext uri="{FF2B5EF4-FFF2-40B4-BE49-F238E27FC236}">
                <a16:creationId xmlns:a16="http://schemas.microsoft.com/office/drawing/2014/main" id="{00000000-0008-0000-0200-000004000000}"/>
              </a:ext>
            </a:extLst>
          </xdr:cNvPr>
          <xdr:cNvSpPr/>
        </xdr:nvSpPr>
        <xdr:spPr>
          <a:xfrm>
            <a:off x="152400" y="7353298"/>
            <a:ext cx="4775200" cy="12700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pSp>
        <xdr:nvGrpSpPr>
          <xdr:cNvPr id="5" name="Groupe 4">
            <a:extLst>
              <a:ext uri="{FF2B5EF4-FFF2-40B4-BE49-F238E27FC236}">
                <a16:creationId xmlns:a16="http://schemas.microsoft.com/office/drawing/2014/main" id="{00000000-0008-0000-0200-000005000000}"/>
              </a:ext>
            </a:extLst>
          </xdr:cNvPr>
          <xdr:cNvGrpSpPr/>
        </xdr:nvGrpSpPr>
        <xdr:grpSpPr>
          <a:xfrm>
            <a:off x="881506" y="7388114"/>
            <a:ext cx="3416000" cy="571447"/>
            <a:chOff x="5534645" y="6922846"/>
            <a:chExt cx="4522273" cy="734108"/>
          </a:xfrm>
        </xdr:grpSpPr>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5534645" y="6922846"/>
              <a:ext cx="4522273" cy="734108"/>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00000000-0008-0000-0200-000007000000}"/>
                </a:ext>
              </a:extLst>
            </xdr:cNvPr>
            <xdr:cNvSpPr txBox="1"/>
          </xdr:nvSpPr>
          <xdr:spPr>
            <a:xfrm>
              <a:off x="5767369" y="7015500"/>
              <a:ext cx="3905648" cy="481105"/>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Retour</a:t>
              </a:r>
              <a:r>
                <a:rPr lang="en-US" sz="2500" b="1" baseline="0">
                  <a:solidFill>
                    <a:srgbClr val="1F1347"/>
                  </a:solidFill>
                  <a:latin typeface="Nordique Inline" panose="020F0502020204030204" pitchFamily="34" charset="0"/>
                  <a:cs typeface="Nordique Inline" panose="020F0502020204030204" pitchFamily="34" charset="0"/>
                </a:rPr>
                <a:t> Accueil</a:t>
              </a:r>
              <a:endParaRPr lang="en-US" sz="2500" b="1">
                <a:solidFill>
                  <a:srgbClr val="1F1347"/>
                </a:solidFill>
                <a:latin typeface="Nordique Inline" panose="020F0502020204030204" pitchFamily="34" charset="0"/>
                <a:cs typeface="Nordique Inline" panose="020F0502020204030204" pitchFamily="34" charset="0"/>
              </a:endParaRPr>
            </a:p>
          </xdr:txBody>
        </xdr:sp>
      </xdr:grpSp>
    </xdr:grpSp>
    <xdr:clientData/>
  </xdr:twoCellAnchor>
  <xdr:twoCellAnchor>
    <xdr:from>
      <xdr:col>0</xdr:col>
      <xdr:colOff>803564</xdr:colOff>
      <xdr:row>47</xdr:row>
      <xdr:rowOff>13854</xdr:rowOff>
    </xdr:from>
    <xdr:to>
      <xdr:col>5</xdr:col>
      <xdr:colOff>106043</xdr:colOff>
      <xdr:row>52</xdr:row>
      <xdr:rowOff>1312</xdr:rowOff>
    </xdr:to>
    <xdr:grpSp>
      <xdr:nvGrpSpPr>
        <xdr:cNvPr id="15" name="Groupe 14">
          <a:extLst>
            <a:ext uri="{FF2B5EF4-FFF2-40B4-BE49-F238E27FC236}">
              <a16:creationId xmlns:a16="http://schemas.microsoft.com/office/drawing/2014/main" id="{FCA45F6D-289E-7B73-EEB0-417E3703C385}"/>
            </a:ext>
          </a:extLst>
        </xdr:cNvPr>
        <xdr:cNvGrpSpPr/>
      </xdr:nvGrpSpPr>
      <xdr:grpSpPr>
        <a:xfrm>
          <a:off x="803564" y="8920787"/>
          <a:ext cx="3874479" cy="918792"/>
          <a:chOff x="803564" y="8920787"/>
          <a:chExt cx="3874479" cy="918792"/>
        </a:xfrm>
      </xdr:grpSpPr>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920787"/>
            <a:ext cx="3874479" cy="9187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Historique_producteur" textlink="">
        <xdr:nvSpPr>
          <xdr:cNvPr id="11" name="TextBox 44">
            <a:extLst>
              <a:ext uri="{FF2B5EF4-FFF2-40B4-BE49-F238E27FC236}">
                <a16:creationId xmlns:a16="http://schemas.microsoft.com/office/drawing/2014/main" id="{00000000-0008-0000-0200-00000B000000}"/>
              </a:ext>
            </a:extLst>
          </xdr:cNvPr>
          <xdr:cNvSpPr txBox="1"/>
        </xdr:nvSpPr>
        <xdr:spPr>
          <a:xfrm>
            <a:off x="1080655" y="8990060"/>
            <a:ext cx="3218337" cy="60043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500" b="1">
                <a:solidFill>
                  <a:srgbClr val="1F1347"/>
                </a:solidFill>
                <a:latin typeface="Nordique Inline" panose="020F0502020204030204" pitchFamily="34" charset="0"/>
                <a:cs typeface="Nordique Inline" panose="020F0502020204030204" pitchFamily="34" charset="0"/>
              </a:rPr>
              <a:t>Historique</a:t>
            </a:r>
            <a:r>
              <a:rPr lang="en-US" sz="2500" b="1" baseline="0">
                <a:solidFill>
                  <a:srgbClr val="1F1347"/>
                </a:solidFill>
                <a:latin typeface="Nordique Inline" panose="020F0502020204030204" pitchFamily="34" charset="0"/>
                <a:cs typeface="Nordique Inline" panose="020F0502020204030204" pitchFamily="34" charset="0"/>
              </a:rPr>
              <a:t> Producteur</a:t>
            </a:r>
            <a:endParaRPr lang="en-US" sz="2500" b="1">
              <a:solidFill>
                <a:srgbClr val="1F1347"/>
              </a:solidFill>
              <a:latin typeface="Nordique Inline" panose="020F0502020204030204" pitchFamily="34" charset="0"/>
              <a:cs typeface="Nordique Inline" panose="020F0502020204030204" pitchFamily="34" charset="0"/>
            </a:endParaRPr>
          </a:p>
        </xdr:txBody>
      </xdr:sp>
    </xdr:grpSp>
    <xdr:clientData/>
  </xdr:twoCellAnchor>
  <xdr:twoCellAnchor>
    <xdr:from>
      <xdr:col>16</xdr:col>
      <xdr:colOff>61203</xdr:colOff>
      <xdr:row>20</xdr:row>
      <xdr:rowOff>183613</xdr:rowOff>
    </xdr:from>
    <xdr:to>
      <xdr:col>20</xdr:col>
      <xdr:colOff>220132</xdr:colOff>
      <xdr:row>52</xdr:row>
      <xdr:rowOff>67732</xdr:rowOff>
    </xdr:to>
    <xdr:grpSp>
      <xdr:nvGrpSpPr>
        <xdr:cNvPr id="14" name="Groupe 13">
          <a:extLst>
            <a:ext uri="{FF2B5EF4-FFF2-40B4-BE49-F238E27FC236}">
              <a16:creationId xmlns:a16="http://schemas.microsoft.com/office/drawing/2014/main" id="{00000000-0008-0000-0200-00000E000000}"/>
            </a:ext>
          </a:extLst>
        </xdr:cNvPr>
        <xdr:cNvGrpSpPr/>
      </xdr:nvGrpSpPr>
      <xdr:grpSpPr>
        <a:xfrm>
          <a:off x="14691603" y="4061346"/>
          <a:ext cx="3816529" cy="5844653"/>
          <a:chOff x="14750361" y="4008915"/>
          <a:chExt cx="3167350" cy="1897351"/>
        </a:xfrm>
      </xdr:grpSpPr>
      <xdr:sp macro="" textlink="">
        <xdr:nvSpPr>
          <xdr:cNvPr id="12" name="Rectangle 11">
            <a:extLst>
              <a:ext uri="{FF2B5EF4-FFF2-40B4-BE49-F238E27FC236}">
                <a16:creationId xmlns:a16="http://schemas.microsoft.com/office/drawing/2014/main" id="{00000000-0008-0000-0200-00000C000000}"/>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14750361" y="4008915"/>
            <a:ext cx="3167350" cy="32518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16</xdr:col>
      <xdr:colOff>813005</xdr:colOff>
      <xdr:row>21</xdr:row>
      <xdr:rowOff>28969</xdr:rowOff>
    </xdr:from>
    <xdr:to>
      <xdr:col>19</xdr:col>
      <xdr:colOff>522282</xdr:colOff>
      <xdr:row>26</xdr:row>
      <xdr:rowOff>0</xdr:rowOff>
    </xdr:to>
    <xdr:sp macro="" textlink="">
      <xdr:nvSpPr>
        <xdr:cNvPr id="21" name="ZoneTexte 20">
          <a:extLst>
            <a:ext uri="{FF2B5EF4-FFF2-40B4-BE49-F238E27FC236}">
              <a16:creationId xmlns:a16="http://schemas.microsoft.com/office/drawing/2014/main" id="{00000000-0008-0000-0200-000015000000}"/>
            </a:ext>
          </a:extLst>
        </xdr:cNvPr>
        <xdr:cNvSpPr txBox="1"/>
      </xdr:nvSpPr>
      <xdr:spPr>
        <a:xfrm>
          <a:off x="15443405" y="4092969"/>
          <a:ext cx="2452477" cy="902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Recommandations</a:t>
          </a:r>
        </a:p>
      </xdr:txBody>
    </xdr:sp>
    <xdr:clientData/>
  </xdr:twoCellAnchor>
  <xdr:twoCellAnchor>
    <xdr:from>
      <xdr:col>15</xdr:col>
      <xdr:colOff>846666</xdr:colOff>
      <xdr:row>9</xdr:row>
      <xdr:rowOff>153011</xdr:rowOff>
    </xdr:from>
    <xdr:to>
      <xdr:col>20</xdr:col>
      <xdr:colOff>186267</xdr:colOff>
      <xdr:row>20</xdr:row>
      <xdr:rowOff>30604</xdr:rowOff>
    </xdr:to>
    <xdr:grpSp>
      <xdr:nvGrpSpPr>
        <xdr:cNvPr id="29" name="Groupe 28">
          <a:extLst>
            <a:ext uri="{FF2B5EF4-FFF2-40B4-BE49-F238E27FC236}">
              <a16:creationId xmlns:a16="http://schemas.microsoft.com/office/drawing/2014/main" id="{00000000-0008-0000-0200-00001D000000}"/>
            </a:ext>
          </a:extLst>
        </xdr:cNvPr>
        <xdr:cNvGrpSpPr/>
      </xdr:nvGrpSpPr>
      <xdr:grpSpPr>
        <a:xfrm>
          <a:off x="14562666" y="1981811"/>
          <a:ext cx="3911601" cy="1926526"/>
          <a:chOff x="14562666" y="1981811"/>
          <a:chExt cx="3911601" cy="1926526"/>
        </a:xfrm>
      </xdr:grpSpPr>
      <xdr:grpSp>
        <xdr:nvGrpSpPr>
          <xdr:cNvPr id="28" name="Groupe 27">
            <a:extLst>
              <a:ext uri="{FF2B5EF4-FFF2-40B4-BE49-F238E27FC236}">
                <a16:creationId xmlns:a16="http://schemas.microsoft.com/office/drawing/2014/main" id="{00000000-0008-0000-0200-00001C000000}"/>
              </a:ext>
            </a:extLst>
          </xdr:cNvPr>
          <xdr:cNvGrpSpPr/>
        </xdr:nvGrpSpPr>
        <xdr:grpSpPr>
          <a:xfrm>
            <a:off x="14562666" y="1981811"/>
            <a:ext cx="3911601" cy="1926526"/>
            <a:chOff x="14562666" y="1981811"/>
            <a:chExt cx="3911601" cy="1926526"/>
          </a:xfrm>
        </xdr:grpSpPr>
        <xdr:grpSp>
          <xdr:nvGrpSpPr>
            <xdr:cNvPr id="27" name="Groupe 26">
              <a:extLst>
                <a:ext uri="{FF2B5EF4-FFF2-40B4-BE49-F238E27FC236}">
                  <a16:creationId xmlns:a16="http://schemas.microsoft.com/office/drawing/2014/main" id="{00000000-0008-0000-0200-00001B000000}"/>
                </a:ext>
              </a:extLst>
            </xdr:cNvPr>
            <xdr:cNvGrpSpPr/>
          </xdr:nvGrpSpPr>
          <xdr:grpSpPr>
            <a:xfrm>
              <a:off x="14676303" y="1981811"/>
              <a:ext cx="3797964" cy="1926526"/>
              <a:chOff x="14676303" y="1981811"/>
              <a:chExt cx="3797964" cy="1926526"/>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Rectangle 9">
                <a:extLst>
                  <a:ext uri="{FF2B5EF4-FFF2-40B4-BE49-F238E27FC236}">
                    <a16:creationId xmlns:a16="http://schemas.microsoft.com/office/drawing/2014/main" id="{00000000-0008-0000-0200-00000A000000}"/>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2" name="ZoneTexte 21">
              <a:extLst>
                <a:ext uri="{FF2B5EF4-FFF2-40B4-BE49-F238E27FC236}">
                  <a16:creationId xmlns:a16="http://schemas.microsoft.com/office/drawing/2014/main" id="{00000000-0008-0000-0200-000016000000}"/>
                </a:ext>
              </a:extLst>
            </xdr:cNvPr>
            <xdr:cNvSpPr txBox="1"/>
          </xdr:nvSpPr>
          <xdr:spPr>
            <a:xfrm>
              <a:off x="14562666" y="2675467"/>
              <a:ext cx="1202099" cy="584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Précision</a:t>
              </a:r>
            </a:p>
          </xdr:txBody>
        </xdr:sp>
      </xdr:grpSp>
      <xdr:sp macro="" textlink="Traitement!B35">
        <xdr:nvSpPr>
          <xdr:cNvPr id="23" name="ZoneTexte 22">
            <a:extLst>
              <a:ext uri="{FF2B5EF4-FFF2-40B4-BE49-F238E27FC236}">
                <a16:creationId xmlns:a16="http://schemas.microsoft.com/office/drawing/2014/main" id="{00000000-0008-0000-0200-000017000000}"/>
              </a:ext>
            </a:extLst>
          </xdr:cNvPr>
          <xdr:cNvSpPr txBox="1"/>
        </xdr:nvSpPr>
        <xdr:spPr>
          <a:xfrm>
            <a:off x="16560800" y="2302933"/>
            <a:ext cx="1761067" cy="15578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D2BB38-4B52-9A4F-8A73-9C51989DBCE3}" type="TxLink">
              <a:rPr lang="en-US" sz="2000" b="0" i="0" u="none" strike="noStrike">
                <a:solidFill>
                  <a:srgbClr val="000000"/>
                </a:solidFill>
                <a:latin typeface="Nordique Inline" panose="020F0502020204030204" pitchFamily="34" charset="0"/>
                <a:cs typeface="Nordique Inline" panose="020F0502020204030204" pitchFamily="34" charset="0"/>
              </a:rPr>
              <a:t>Pour la classe E nous avons une précision de 98%.</a:t>
            </a:fld>
            <a:endParaRPr lang="fr-FR" sz="2000">
              <a:latin typeface="Nordique Inline" panose="020F0502020204030204" pitchFamily="34" charset="0"/>
              <a:cs typeface="Nordique Inline" panose="020F0502020204030204" pitchFamily="34" charset="0"/>
            </a:endParaRPr>
          </a:p>
        </xdr:txBody>
      </xdr:sp>
    </xdr:grpSp>
    <xdr:clientData/>
  </xdr:twoCellAnchor>
  <xdr:twoCellAnchor editAs="oneCell">
    <xdr:from>
      <xdr:col>17</xdr:col>
      <xdr:colOff>203199</xdr:colOff>
      <xdr:row>12</xdr:row>
      <xdr:rowOff>135466</xdr:rowOff>
    </xdr:from>
    <xdr:to>
      <xdr:col>18</xdr:col>
      <xdr:colOff>118533</xdr:colOff>
      <xdr:row>17</xdr:row>
      <xdr:rowOff>33867</xdr:rowOff>
    </xdr:to>
    <xdr:pic>
      <xdr:nvPicPr>
        <xdr:cNvPr id="17" name="Image 16">
          <a:extLst>
            <a:ext uri="{FF2B5EF4-FFF2-40B4-BE49-F238E27FC236}">
              <a16:creationId xmlns:a16="http://schemas.microsoft.com/office/drawing/2014/main" id="{E9551DAE-9F03-789A-8717-18C5C760406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5747999" y="2523066"/>
          <a:ext cx="829734" cy="829734"/>
        </a:xfrm>
        <a:prstGeom prst="rect">
          <a:avLst/>
        </a:prstGeom>
      </xdr:spPr>
    </xdr:pic>
    <xdr:clientData/>
  </xdr:twoCellAnchor>
  <xdr:twoCellAnchor editAs="oneCell">
    <xdr:from>
      <xdr:col>16</xdr:col>
      <xdr:colOff>135467</xdr:colOff>
      <xdr:row>27</xdr:row>
      <xdr:rowOff>101599</xdr:rowOff>
    </xdr:from>
    <xdr:to>
      <xdr:col>17</xdr:col>
      <xdr:colOff>237067</xdr:colOff>
      <xdr:row>32</xdr:row>
      <xdr:rowOff>186266</xdr:rowOff>
    </xdr:to>
    <xdr:pic>
      <xdr:nvPicPr>
        <xdr:cNvPr id="19" name="Image 18">
          <a:extLst>
            <a:ext uri="{FF2B5EF4-FFF2-40B4-BE49-F238E27FC236}">
              <a16:creationId xmlns:a16="http://schemas.microsoft.com/office/drawing/2014/main" id="{B490CB6C-E688-91E0-31A7-57D2F9BFBE57}"/>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4765867" y="5283199"/>
          <a:ext cx="1016000" cy="1016000"/>
        </a:xfrm>
        <a:prstGeom prst="rect">
          <a:avLst/>
        </a:prstGeom>
      </xdr:spPr>
    </xdr:pic>
    <xdr:clientData/>
  </xdr:twoCellAnchor>
  <xdr:twoCellAnchor>
    <xdr:from>
      <xdr:col>17</xdr:col>
      <xdr:colOff>254000</xdr:colOff>
      <xdr:row>26</xdr:row>
      <xdr:rowOff>50801</xdr:rowOff>
    </xdr:from>
    <xdr:to>
      <xdr:col>20</xdr:col>
      <xdr:colOff>355600</xdr:colOff>
      <xdr:row>34</xdr:row>
      <xdr:rowOff>50801</xdr:rowOff>
    </xdr:to>
    <xdr:sp macro="" textlink="Traitement!B36">
      <xdr:nvSpPr>
        <xdr:cNvPr id="20" name="ZoneTexte 19">
          <a:extLst>
            <a:ext uri="{FF2B5EF4-FFF2-40B4-BE49-F238E27FC236}">
              <a16:creationId xmlns:a16="http://schemas.microsoft.com/office/drawing/2014/main" id="{ED367105-59E8-3B0E-96EB-261DCC9B5B22}"/>
            </a:ext>
          </a:extLst>
        </xdr:cNvPr>
        <xdr:cNvSpPr txBox="1"/>
      </xdr:nvSpPr>
      <xdr:spPr>
        <a:xfrm>
          <a:off x="15798800" y="5046134"/>
          <a:ext cx="2844800" cy="14901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7B2867-C51A-7F42-9754-C9F672E1AD4A}" type="TxLink">
            <a:rPr lang="en-US" sz="1800" b="0" i="0" u="none" strike="noStrike">
              <a:solidFill>
                <a:srgbClr val="000000"/>
              </a:solidFill>
              <a:latin typeface="Nordique Inline" panose="020F0502020204030204" pitchFamily="34" charset="0"/>
              <a:cs typeface="Nordique Inline" panose="020F0502020204030204" pitchFamily="34" charset="0"/>
            </a:rPr>
            <a:t>Votre produit contient 1g d'acide gras trans pour 100g. L'OMS conseille 2.2g de ce nutriment maximum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101600</xdr:colOff>
      <xdr:row>34</xdr:row>
      <xdr:rowOff>152400</xdr:rowOff>
    </xdr:from>
    <xdr:to>
      <xdr:col>20</xdr:col>
      <xdr:colOff>237066</xdr:colOff>
      <xdr:row>34</xdr:row>
      <xdr:rowOff>152400</xdr:rowOff>
    </xdr:to>
    <xdr:cxnSp macro="">
      <xdr:nvCxnSpPr>
        <xdr:cNvPr id="32" name="Connecteur droit 31">
          <a:extLst>
            <a:ext uri="{FF2B5EF4-FFF2-40B4-BE49-F238E27FC236}">
              <a16:creationId xmlns:a16="http://schemas.microsoft.com/office/drawing/2014/main" id="{BAEAF218-EFBD-E156-5755-2C943B3E91E7}"/>
            </a:ext>
          </a:extLst>
        </xdr:cNvPr>
        <xdr:cNvCxnSpPr/>
      </xdr:nvCxnSpPr>
      <xdr:spPr>
        <a:xfrm>
          <a:off x="14732000" y="6637867"/>
          <a:ext cx="3793066" cy="0"/>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19</xdr:col>
      <xdr:colOff>152400</xdr:colOff>
      <xdr:row>35</xdr:row>
      <xdr:rowOff>135465</xdr:rowOff>
    </xdr:from>
    <xdr:to>
      <xdr:col>20</xdr:col>
      <xdr:colOff>270933</xdr:colOff>
      <xdr:row>41</xdr:row>
      <xdr:rowOff>50798</xdr:rowOff>
    </xdr:to>
    <xdr:pic>
      <xdr:nvPicPr>
        <xdr:cNvPr id="36" name="Image 35">
          <a:extLst>
            <a:ext uri="{FF2B5EF4-FFF2-40B4-BE49-F238E27FC236}">
              <a16:creationId xmlns:a16="http://schemas.microsoft.com/office/drawing/2014/main" id="{CA33A849-237D-A6E7-E17B-E9B405BA9279}"/>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7526000" y="6807198"/>
          <a:ext cx="1032933" cy="1032933"/>
        </a:xfrm>
        <a:prstGeom prst="rect">
          <a:avLst/>
        </a:prstGeom>
      </xdr:spPr>
    </xdr:pic>
    <xdr:clientData/>
  </xdr:twoCellAnchor>
  <xdr:twoCellAnchor>
    <xdr:from>
      <xdr:col>16</xdr:col>
      <xdr:colOff>84665</xdr:colOff>
      <xdr:row>35</xdr:row>
      <xdr:rowOff>118533</xdr:rowOff>
    </xdr:from>
    <xdr:to>
      <xdr:col>19</xdr:col>
      <xdr:colOff>304800</xdr:colOff>
      <xdr:row>44</xdr:row>
      <xdr:rowOff>169333</xdr:rowOff>
    </xdr:to>
    <xdr:sp macro="" textlink="Traitement!B37">
      <xdr:nvSpPr>
        <xdr:cNvPr id="37" name="ZoneTexte 36">
          <a:extLst>
            <a:ext uri="{FF2B5EF4-FFF2-40B4-BE49-F238E27FC236}">
              <a16:creationId xmlns:a16="http://schemas.microsoft.com/office/drawing/2014/main" id="{0737241E-D3A0-0034-7C2C-572386D435CF}"/>
            </a:ext>
          </a:extLst>
        </xdr:cNvPr>
        <xdr:cNvSpPr txBox="1"/>
      </xdr:nvSpPr>
      <xdr:spPr>
        <a:xfrm>
          <a:off x="14715065" y="6790266"/>
          <a:ext cx="2963335" cy="172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34DD5A-BC24-024C-B60F-6B9D17369F0D}" type="TxLink">
            <a:rPr lang="en-US" sz="1800" b="0" i="0" u="none" strike="noStrike">
              <a:solidFill>
                <a:srgbClr val="000000"/>
              </a:solidFill>
              <a:latin typeface="Nordique Inline" panose="020F0502020204030204" pitchFamily="34" charset="0"/>
              <a:cs typeface="Nordique Inline" panose="020F0502020204030204" pitchFamily="34" charset="0"/>
            </a:rPr>
            <a:t>On compte 32g d'acide gras saturé pour 100g. Pour une alimentation saine, il ne faut pas dépasser 20g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84667</xdr:colOff>
      <xdr:row>43</xdr:row>
      <xdr:rowOff>50799</xdr:rowOff>
    </xdr:from>
    <xdr:to>
      <xdr:col>20</xdr:col>
      <xdr:colOff>220133</xdr:colOff>
      <xdr:row>43</xdr:row>
      <xdr:rowOff>50799</xdr:rowOff>
    </xdr:to>
    <xdr:cxnSp macro="">
      <xdr:nvCxnSpPr>
        <xdr:cNvPr id="42" name="Connecteur droit 41">
          <a:extLst>
            <a:ext uri="{FF2B5EF4-FFF2-40B4-BE49-F238E27FC236}">
              <a16:creationId xmlns:a16="http://schemas.microsoft.com/office/drawing/2014/main" id="{20FCF9D9-110D-CA43-9718-1460C01DBA62}"/>
            </a:ext>
          </a:extLst>
        </xdr:cNvPr>
        <xdr:cNvCxnSpPr/>
      </xdr:nvCxnSpPr>
      <xdr:spPr>
        <a:xfrm>
          <a:off x="14715067" y="8212666"/>
          <a:ext cx="3793066" cy="0"/>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16</xdr:col>
      <xdr:colOff>270934</xdr:colOff>
      <xdr:row>44</xdr:row>
      <xdr:rowOff>84666</xdr:rowOff>
    </xdr:from>
    <xdr:to>
      <xdr:col>17</xdr:col>
      <xdr:colOff>491067</xdr:colOff>
      <xdr:row>50</xdr:row>
      <xdr:rowOff>101599</xdr:rowOff>
    </xdr:to>
    <xdr:pic>
      <xdr:nvPicPr>
        <xdr:cNvPr id="44" name="Image 43">
          <a:extLst>
            <a:ext uri="{FF2B5EF4-FFF2-40B4-BE49-F238E27FC236}">
              <a16:creationId xmlns:a16="http://schemas.microsoft.com/office/drawing/2014/main" id="{DC85488F-1036-7D75-3952-CD599579C03B}"/>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4901334" y="8432799"/>
          <a:ext cx="1134533" cy="1134533"/>
        </a:xfrm>
        <a:prstGeom prst="rect">
          <a:avLst/>
        </a:prstGeom>
      </xdr:spPr>
    </xdr:pic>
    <xdr:clientData/>
  </xdr:twoCellAnchor>
  <xdr:twoCellAnchor>
    <xdr:from>
      <xdr:col>17</xdr:col>
      <xdr:colOff>592666</xdr:colOff>
      <xdr:row>43</xdr:row>
      <xdr:rowOff>135465</xdr:rowOff>
    </xdr:from>
    <xdr:to>
      <xdr:col>20</xdr:col>
      <xdr:colOff>203200</xdr:colOff>
      <xdr:row>53</xdr:row>
      <xdr:rowOff>186266</xdr:rowOff>
    </xdr:to>
    <xdr:sp macro="" textlink="Traitement!B38">
      <xdr:nvSpPr>
        <xdr:cNvPr id="45" name="ZoneTexte 44">
          <a:extLst>
            <a:ext uri="{FF2B5EF4-FFF2-40B4-BE49-F238E27FC236}">
              <a16:creationId xmlns:a16="http://schemas.microsoft.com/office/drawing/2014/main" id="{E997F744-5953-A0C9-BA1D-0E15CB8725B5}"/>
            </a:ext>
          </a:extLst>
        </xdr:cNvPr>
        <xdr:cNvSpPr txBox="1"/>
      </xdr:nvSpPr>
      <xdr:spPr>
        <a:xfrm>
          <a:off x="16137466" y="8297332"/>
          <a:ext cx="2353734" cy="19134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F9D5CF-8899-B640-B768-45C0FB381A70}" type="TxLink">
            <a:rPr lang="en-US" sz="1800" b="0" i="0" u="none" strike="noStrike">
              <a:solidFill>
                <a:srgbClr val="000000"/>
              </a:solidFill>
              <a:latin typeface="Nordique Inline" panose="020F0502020204030204" pitchFamily="34" charset="0"/>
              <a:cs typeface="Nordique Inline" panose="020F0502020204030204" pitchFamily="34" charset="0"/>
            </a:rPr>
            <a:t>Il y a dans le produit 2g de ce nutriment pour 100g. On conseille environ 1g de celui-ci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491066</xdr:colOff>
      <xdr:row>5</xdr:row>
      <xdr:rowOff>84668</xdr:rowOff>
    </xdr:from>
    <xdr:to>
      <xdr:col>13</xdr:col>
      <xdr:colOff>372534</xdr:colOff>
      <xdr:row>8</xdr:row>
      <xdr:rowOff>169336</xdr:rowOff>
    </xdr:to>
    <xdr:pic macro="[0]!CopierValeurPRODU">
      <xdr:nvPicPr>
        <xdr:cNvPr id="47" name="Graphique 46">
          <a:extLst>
            <a:ext uri="{FF2B5EF4-FFF2-40B4-BE49-F238E27FC236}">
              <a16:creationId xmlns:a16="http://schemas.microsoft.com/office/drawing/2014/main" id="{3A990E80-0051-0DAD-EA2F-10EBA3D0071E}"/>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1463866" y="1016001"/>
          <a:ext cx="795868" cy="795868"/>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0.3854</cdr:x>
      <cdr:y>0.61272</cdr:y>
    </cdr:from>
    <cdr:to>
      <cdr:x>0.50222</cdr:x>
      <cdr:y>0.76683</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641525" y="2202180"/>
          <a:ext cx="1103809" cy="55388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2600" b="0" i="0" u="none" strike="noStrike">
              <a:solidFill>
                <a:srgbClr val="000000"/>
              </a:solidFill>
              <a:latin typeface="Nordique Inline" panose="00000500000000000000" pitchFamily="2" charset="0"/>
              <a:ea typeface="Calibri"/>
              <a:cs typeface="Calibri"/>
            </a:rPr>
            <a:pPr/>
            <a:t>E</a:t>
          </a:fld>
          <a:endParaRPr lang="fr-FR" sz="26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xdr:twoCellAnchor>
    <xdr:from>
      <xdr:col>20</xdr:col>
      <xdr:colOff>694267</xdr:colOff>
      <xdr:row>2</xdr:row>
      <xdr:rowOff>152401</xdr:rowOff>
    </xdr:from>
    <xdr:to>
      <xdr:col>24</xdr:col>
      <xdr:colOff>762001</xdr:colOff>
      <xdr:row>14</xdr:row>
      <xdr:rowOff>135468</xdr:rowOff>
    </xdr:to>
    <xdr:grpSp>
      <xdr:nvGrpSpPr>
        <xdr:cNvPr id="11" name="Groupe 10">
          <a:extLst>
            <a:ext uri="{FF2B5EF4-FFF2-40B4-BE49-F238E27FC236}">
              <a16:creationId xmlns:a16="http://schemas.microsoft.com/office/drawing/2014/main" id="{0B3B9BED-9815-4FDA-C29C-EE43CD26CAC7}"/>
            </a:ext>
          </a:extLst>
        </xdr:cNvPr>
        <xdr:cNvGrpSpPr/>
      </xdr:nvGrpSpPr>
      <xdr:grpSpPr>
        <a:xfrm>
          <a:off x="16449629" y="548126"/>
          <a:ext cx="3564836" cy="2348212"/>
          <a:chOff x="15951200" y="237067"/>
          <a:chExt cx="3589867" cy="2302933"/>
        </a:xfrm>
      </xdr:grpSpPr>
      <xdr:grpSp>
        <xdr:nvGrpSpPr>
          <xdr:cNvPr id="10" name="Groupe 9">
            <a:extLst>
              <a:ext uri="{FF2B5EF4-FFF2-40B4-BE49-F238E27FC236}">
                <a16:creationId xmlns:a16="http://schemas.microsoft.com/office/drawing/2014/main" id="{194C9B17-6EEA-CF42-AF1E-E8E68605DB8B}"/>
              </a:ext>
            </a:extLst>
          </xdr:cNvPr>
          <xdr:cNvGrpSpPr/>
        </xdr:nvGrpSpPr>
        <xdr:grpSpPr>
          <a:xfrm>
            <a:off x="15951200" y="237067"/>
            <a:ext cx="3589867" cy="2302933"/>
            <a:chOff x="15951200" y="237067"/>
            <a:chExt cx="3589867" cy="2302933"/>
          </a:xfrm>
        </xdr:grpSpPr>
        <xdr:sp macro="" textlink="">
          <xdr:nvSpPr>
            <xdr:cNvPr id="9" name="Rectangle 8">
              <a:extLst>
                <a:ext uri="{FF2B5EF4-FFF2-40B4-BE49-F238E27FC236}">
                  <a16:creationId xmlns:a16="http://schemas.microsoft.com/office/drawing/2014/main" id="{D60687F1-6721-C214-849C-823A23790E7D}"/>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 name="Groupe 3">
              <a:extLst>
                <a:ext uri="{FF2B5EF4-FFF2-40B4-BE49-F238E27FC236}">
                  <a16:creationId xmlns:a16="http://schemas.microsoft.com/office/drawing/2014/main" id="{4B6C1F53-31E6-AF48-93A0-5C9AA4401672}"/>
                </a:ext>
              </a:extLst>
            </xdr:cNvPr>
            <xdr:cNvGrpSpPr/>
          </xdr:nvGrpSpPr>
          <xdr:grpSpPr>
            <a:xfrm>
              <a:off x="16141700" y="308660"/>
              <a:ext cx="3166533" cy="1024839"/>
              <a:chOff x="5981700" y="7073900"/>
              <a:chExt cx="3362580" cy="1260967"/>
            </a:xfrm>
          </xdr:grpSpPr>
          <xdr:sp macro="[0]!dashboard_producteur" textlink="">
            <xdr:nvSpPr>
              <xdr:cNvPr id="3" name="Freeform 29">
                <a:extLst>
                  <a:ext uri="{FF2B5EF4-FFF2-40B4-BE49-F238E27FC236}">
                    <a16:creationId xmlns:a16="http://schemas.microsoft.com/office/drawing/2014/main" id="{F544BCD7-7A5A-08DD-7A4E-47ED36976F3F}"/>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producteur" textlink="">
            <xdr:nvSpPr>
              <xdr:cNvPr id="4" name="TextBox 44">
                <a:extLst>
                  <a:ext uri="{FF2B5EF4-FFF2-40B4-BE49-F238E27FC236}">
                    <a16:creationId xmlns:a16="http://schemas.microsoft.com/office/drawing/2014/main" id="{80965305-CD8C-AA66-0AAE-B41A7628844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5" name="Groupe 3">
            <a:extLst>
              <a:ext uri="{FF2B5EF4-FFF2-40B4-BE49-F238E27FC236}">
                <a16:creationId xmlns:a16="http://schemas.microsoft.com/office/drawing/2014/main" id="{BC9CC0D9-1772-5E47-BFC0-F19A854BB69B}"/>
              </a:ext>
            </a:extLst>
          </xdr:cNvPr>
          <xdr:cNvGrpSpPr/>
        </xdr:nvGrpSpPr>
        <xdr:grpSpPr>
          <a:xfrm>
            <a:off x="16154400" y="1468967"/>
            <a:ext cx="3166533" cy="999439"/>
            <a:chOff x="5981700" y="7073900"/>
            <a:chExt cx="3362580" cy="1260967"/>
          </a:xfrm>
        </xdr:grpSpPr>
        <xdr:sp macro="[0]!retour" textlink="">
          <xdr:nvSpPr>
            <xdr:cNvPr id="6" name="Freeform 29">
              <a:extLst>
                <a:ext uri="{FF2B5EF4-FFF2-40B4-BE49-F238E27FC236}">
                  <a16:creationId xmlns:a16="http://schemas.microsoft.com/office/drawing/2014/main" id="{9B58E91F-EAEB-F70B-08AD-C7A77D56A25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96BC4F29-09A0-87FD-D9D6-F2F73AA67A6B}"/>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0</xdr:rowOff>
    </xdr:from>
    <xdr:to>
      <xdr:col>14</xdr:col>
      <xdr:colOff>715433</xdr:colOff>
      <xdr:row>3</xdr:row>
      <xdr:rowOff>173567</xdr:rowOff>
    </xdr:to>
    <xdr:sp macro="" textlink="">
      <xdr:nvSpPr>
        <xdr:cNvPr id="8" name="ZoneTexte 7">
          <a:extLst>
            <a:ext uri="{FF2B5EF4-FFF2-40B4-BE49-F238E27FC236}">
              <a16:creationId xmlns:a16="http://schemas.microsoft.com/office/drawing/2014/main" id="{83CD419B-EF77-CA4A-8AA3-A584B4DDE0ED}"/>
            </a:ext>
          </a:extLst>
        </xdr:cNvPr>
        <xdr:cNvSpPr txBox="1"/>
      </xdr:nvSpPr>
      <xdr:spPr>
        <a:xfrm>
          <a:off x="0" y="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647700</xdr:colOff>
      <xdr:row>3</xdr:row>
      <xdr:rowOff>63501</xdr:rowOff>
    </xdr:from>
    <xdr:to>
      <xdr:col>18</xdr:col>
      <xdr:colOff>444500</xdr:colOff>
      <xdr:row>15</xdr:row>
      <xdr:rowOff>1</xdr:rowOff>
    </xdr:to>
    <xdr:grpSp>
      <xdr:nvGrpSpPr>
        <xdr:cNvPr id="5" name="Groupe 4">
          <a:extLst>
            <a:ext uri="{FF2B5EF4-FFF2-40B4-BE49-F238E27FC236}">
              <a16:creationId xmlns:a16="http://schemas.microsoft.com/office/drawing/2014/main" id="{8DED1B3A-C3F9-FD4E-AFB7-065CDE6CB61E}"/>
            </a:ext>
          </a:extLst>
        </xdr:cNvPr>
        <xdr:cNvGrpSpPr/>
      </xdr:nvGrpSpPr>
      <xdr:grpSpPr>
        <a:xfrm>
          <a:off x="14135100" y="647701"/>
          <a:ext cx="3302000" cy="2286000"/>
          <a:chOff x="15951200" y="237067"/>
          <a:chExt cx="3589867" cy="2302933"/>
        </a:xfrm>
      </xdr:grpSpPr>
      <xdr:grpSp>
        <xdr:nvGrpSpPr>
          <xdr:cNvPr id="6" name="Groupe 5">
            <a:extLst>
              <a:ext uri="{FF2B5EF4-FFF2-40B4-BE49-F238E27FC236}">
                <a16:creationId xmlns:a16="http://schemas.microsoft.com/office/drawing/2014/main" id="{23351BF6-FCA8-2505-84BD-CFCD52495758}"/>
              </a:ext>
            </a:extLst>
          </xdr:cNvPr>
          <xdr:cNvGrpSpPr/>
        </xdr:nvGrpSpPr>
        <xdr:grpSpPr>
          <a:xfrm>
            <a:off x="15951200" y="237067"/>
            <a:ext cx="3589867" cy="2302933"/>
            <a:chOff x="15951200" y="237067"/>
            <a:chExt cx="3589867" cy="2302933"/>
          </a:xfrm>
        </xdr:grpSpPr>
        <xdr:sp macro="" textlink="">
          <xdr:nvSpPr>
            <xdr:cNvPr id="10" name="Rectangle 9">
              <a:extLst>
                <a:ext uri="{FF2B5EF4-FFF2-40B4-BE49-F238E27FC236}">
                  <a16:creationId xmlns:a16="http://schemas.microsoft.com/office/drawing/2014/main" id="{F8B3370F-C8CA-F15C-9637-2D20764F6F4E}"/>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1" name="Groupe 3">
              <a:extLst>
                <a:ext uri="{FF2B5EF4-FFF2-40B4-BE49-F238E27FC236}">
                  <a16:creationId xmlns:a16="http://schemas.microsoft.com/office/drawing/2014/main" id="{FFDF1D85-1077-1A67-1012-8D65DFFCA66F}"/>
                </a:ext>
              </a:extLst>
            </xdr:cNvPr>
            <xdr:cNvGrpSpPr/>
          </xdr:nvGrpSpPr>
          <xdr:grpSpPr>
            <a:xfrm>
              <a:off x="16141700" y="308660"/>
              <a:ext cx="3166533" cy="1024839"/>
              <a:chOff x="5981700" y="7073900"/>
              <a:chExt cx="3362580" cy="1260967"/>
            </a:xfrm>
          </xdr:grpSpPr>
          <xdr:sp macro="[0]!dashboard_consommateur" textlink="">
            <xdr:nvSpPr>
              <xdr:cNvPr id="12" name="Freeform 29">
                <a:extLst>
                  <a:ext uri="{FF2B5EF4-FFF2-40B4-BE49-F238E27FC236}">
                    <a16:creationId xmlns:a16="http://schemas.microsoft.com/office/drawing/2014/main" id="{E198726F-6B5C-6A09-2F90-9E4380DD1A31}"/>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consommateur" textlink="">
            <xdr:nvSpPr>
              <xdr:cNvPr id="13" name="TextBox 44">
                <a:extLst>
                  <a:ext uri="{FF2B5EF4-FFF2-40B4-BE49-F238E27FC236}">
                    <a16:creationId xmlns:a16="http://schemas.microsoft.com/office/drawing/2014/main" id="{0A80AD5B-7C02-2FCF-EF76-5EA54D1ABD1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CONSOMMATEUR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7" name="Groupe 3">
            <a:extLst>
              <a:ext uri="{FF2B5EF4-FFF2-40B4-BE49-F238E27FC236}">
                <a16:creationId xmlns:a16="http://schemas.microsoft.com/office/drawing/2014/main" id="{8DD634A9-2E4B-1677-7094-03381E4DACB6}"/>
              </a:ext>
            </a:extLst>
          </xdr:cNvPr>
          <xdr:cNvGrpSpPr/>
        </xdr:nvGrpSpPr>
        <xdr:grpSpPr>
          <a:xfrm>
            <a:off x="16154400" y="1468967"/>
            <a:ext cx="3166533" cy="999439"/>
            <a:chOff x="5981700" y="7073900"/>
            <a:chExt cx="3362580" cy="1260967"/>
          </a:xfrm>
        </xdr:grpSpPr>
        <xdr:sp macro="[0]!retour" textlink="">
          <xdr:nvSpPr>
            <xdr:cNvPr id="8" name="Freeform 29">
              <a:extLst>
                <a:ext uri="{FF2B5EF4-FFF2-40B4-BE49-F238E27FC236}">
                  <a16:creationId xmlns:a16="http://schemas.microsoft.com/office/drawing/2014/main" id="{F3CDB744-2BF6-A04A-BBC0-311AFBF9B608}"/>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9" name="TextBox 44">
              <a:extLst>
                <a:ext uri="{FF2B5EF4-FFF2-40B4-BE49-F238E27FC236}">
                  <a16:creationId xmlns:a16="http://schemas.microsoft.com/office/drawing/2014/main" id="{A2B120F7-2694-C351-5639-A7F28910633E}"/>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38100</xdr:rowOff>
    </xdr:from>
    <xdr:to>
      <xdr:col>13</xdr:col>
      <xdr:colOff>114300</xdr:colOff>
      <xdr:row>4</xdr:row>
      <xdr:rowOff>21167</xdr:rowOff>
    </xdr:to>
    <xdr:sp macro="" textlink="">
      <xdr:nvSpPr>
        <xdr:cNvPr id="14" name="ZoneTexte 13">
          <a:extLst>
            <a:ext uri="{FF2B5EF4-FFF2-40B4-BE49-F238E27FC236}">
              <a16:creationId xmlns:a16="http://schemas.microsoft.com/office/drawing/2014/main" id="{D96C19C3-606F-774E-919B-0857704EB084}"/>
            </a:ext>
          </a:extLst>
        </xdr:cNvPr>
        <xdr:cNvSpPr txBox="1"/>
      </xdr:nvSpPr>
      <xdr:spPr>
        <a:xfrm>
          <a:off x="0" y="3810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tabSelected="1" zoomScale="62" zoomScaleNormal="55" workbookViewId="0">
      <selection activeCell="W41" sqref="W41"/>
    </sheetView>
  </sheetViews>
  <sheetFormatPr baseColWidth="10" defaultColWidth="12.1640625" defaultRowHeight="15" x14ac:dyDescent="0.2"/>
  <cols>
    <col min="1" max="16384" width="12.1640625" style="2"/>
  </cols>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J7:W17"/>
  <sheetViews>
    <sheetView topLeftCell="A7" zoomScale="80" zoomScaleNormal="70" workbookViewId="0">
      <selection activeCell="J8" sqref="J8:L8"/>
    </sheetView>
  </sheetViews>
  <sheetFormatPr baseColWidth="10" defaultColWidth="12" defaultRowHeight="15" x14ac:dyDescent="0.2"/>
  <cols>
    <col min="1" max="16384" width="12" style="2"/>
  </cols>
  <sheetData>
    <row r="7" spans="10:23" x14ac:dyDescent="0.2">
      <c r="Q7" s="29"/>
      <c r="R7" s="29"/>
      <c r="S7" s="29"/>
    </row>
    <row r="8" spans="10:23" ht="26" x14ac:dyDescent="0.2">
      <c r="J8" s="30" t="s">
        <v>40</v>
      </c>
      <c r="K8" s="30"/>
      <c r="L8" s="30"/>
      <c r="Q8" s="29"/>
      <c r="R8" s="29"/>
      <c r="S8" s="29"/>
    </row>
    <row r="9" spans="10:23" x14ac:dyDescent="0.2">
      <c r="Q9" s="29"/>
      <c r="R9" s="29"/>
      <c r="S9" s="29"/>
    </row>
    <row r="16" spans="10:23" ht="26" x14ac:dyDescent="0.2">
      <c r="W16" s="48"/>
    </row>
    <row r="17" spans="21:23" ht="14.5" customHeight="1" x14ac:dyDescent="0.2">
      <c r="U17" s="17"/>
      <c r="V17" s="17"/>
      <c r="W17" s="17"/>
    </row>
  </sheetData>
  <mergeCells count="2">
    <mergeCell ref="Q7:S9"/>
    <mergeCell ref="J8:L8"/>
  </mergeCells>
  <dataValidations count="1">
    <dataValidation type="list" allowBlank="1" showInputMessage="1" showErrorMessage="1" sqref="J8:L8" xr:uid="{0A9F9989-A5C0-4E7F-BC6C-C344CBCEAAEE}">
      <formula1>Histo</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J8:L8"/>
  <sheetViews>
    <sheetView zoomScale="75" zoomScaleNormal="55" workbookViewId="0">
      <selection activeCell="J8" sqref="J8:L8"/>
    </sheetView>
  </sheetViews>
  <sheetFormatPr baseColWidth="10" defaultColWidth="12" defaultRowHeight="15" x14ac:dyDescent="0.2"/>
  <cols>
    <col min="1" max="16384" width="12" style="2"/>
  </cols>
  <sheetData>
    <row r="8" spans="10:12" ht="26" x14ac:dyDescent="0.2">
      <c r="J8" s="45" t="s">
        <v>42</v>
      </c>
      <c r="K8" s="45"/>
      <c r="L8" s="45"/>
    </row>
  </sheetData>
  <mergeCells count="1">
    <mergeCell ref="J8:L8"/>
  </mergeCells>
  <dataValidations count="1">
    <dataValidation type="list" allowBlank="1" showInputMessage="1" showErrorMessage="1" sqref="J8:L8" xr:uid="{832E5316-F68A-44DB-AF2F-190943A16602}">
      <formula1>Histo_pro</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M38"/>
  <sheetViews>
    <sheetView workbookViewId="0">
      <selection activeCell="B39" sqref="B39"/>
    </sheetView>
  </sheetViews>
  <sheetFormatPr baseColWidth="10" defaultColWidth="11.5" defaultRowHeight="15" x14ac:dyDescent="0.2"/>
  <cols>
    <col min="1" max="1" width="40.33203125" style="1" customWidth="1"/>
    <col min="2" max="2" width="46" style="1" customWidth="1"/>
    <col min="3" max="4" width="11.5" style="1"/>
    <col min="5" max="5" width="22.5" style="1" customWidth="1"/>
    <col min="6" max="6" width="21.5" style="1" customWidth="1"/>
    <col min="7" max="9" width="11.5" style="1"/>
    <col min="10" max="10" width="14.5" style="1" customWidth="1"/>
    <col min="11" max="11" width="13.6640625" style="1" customWidth="1"/>
    <col min="12" max="12" width="13.83203125" style="1" customWidth="1"/>
    <col min="13" max="13" width="15.5" style="1" customWidth="1"/>
    <col min="14" max="16384" width="11.5" style="1"/>
  </cols>
  <sheetData>
    <row r="1" spans="1:13" x14ac:dyDescent="0.2">
      <c r="A1" s="8" t="s">
        <v>11</v>
      </c>
      <c r="B1" s="8">
        <v>20</v>
      </c>
      <c r="D1" s="4" t="s">
        <v>12</v>
      </c>
      <c r="F1" s="49" t="s">
        <v>52</v>
      </c>
      <c r="G1" s="50"/>
      <c r="H1" s="50"/>
      <c r="I1" s="50"/>
      <c r="J1" s="50"/>
      <c r="K1" s="50"/>
      <c r="L1" s="50"/>
      <c r="M1" s="51"/>
    </row>
    <row r="2" spans="1:13" x14ac:dyDescent="0.2">
      <c r="A2" s="8" t="s">
        <v>13</v>
      </c>
      <c r="B2" s="8">
        <v>20</v>
      </c>
      <c r="D2" s="5" t="str">
        <f>INDEX(A14:E15,1,MATCH(MAX(A15:E15),A15:E15,0))</f>
        <v>E</v>
      </c>
      <c r="F2" s="52"/>
      <c r="G2" s="53"/>
      <c r="H2" s="53"/>
      <c r="I2" s="53"/>
      <c r="J2" s="53"/>
      <c r="K2" s="53"/>
      <c r="L2" s="53"/>
      <c r="M2" s="54"/>
    </row>
    <row r="3" spans="1:13" x14ac:dyDescent="0.2">
      <c r="A3" s="8" t="s">
        <v>14</v>
      </c>
      <c r="B3" s="8">
        <v>20</v>
      </c>
      <c r="D3" s="20">
        <f>MAX(A15:E15)</f>
        <v>0.53703703703703698</v>
      </c>
      <c r="E3" s="41" t="s">
        <v>49</v>
      </c>
      <c r="F3" s="42"/>
      <c r="G3" s="43"/>
      <c r="H3" s="8"/>
      <c r="I3" s="8"/>
      <c r="J3" s="8"/>
      <c r="K3" s="8"/>
      <c r="L3" s="8"/>
      <c r="M3" s="8"/>
    </row>
    <row r="4" spans="1:13" x14ac:dyDescent="0.2">
      <c r="A4" s="8" t="s">
        <v>15</v>
      </c>
      <c r="B4" s="8">
        <v>20</v>
      </c>
      <c r="E4" s="8"/>
      <c r="F4" s="8" t="s">
        <v>11</v>
      </c>
      <c r="G4" s="8" t="s">
        <v>13</v>
      </c>
      <c r="H4" s="8" t="s">
        <v>14</v>
      </c>
      <c r="I4" s="8" t="s">
        <v>15</v>
      </c>
      <c r="J4" s="8" t="s">
        <v>16</v>
      </c>
      <c r="K4" s="8" t="s">
        <v>58</v>
      </c>
      <c r="L4" s="8" t="s">
        <v>59</v>
      </c>
      <c r="M4" s="8" t="s">
        <v>60</v>
      </c>
    </row>
    <row r="5" spans="1:13" x14ac:dyDescent="0.2">
      <c r="A5" s="8" t="s">
        <v>16</v>
      </c>
      <c r="B5" s="8">
        <v>20</v>
      </c>
      <c r="E5" s="8" t="str">
        <f>dashboard_consommateur!J8</f>
        <v>petit prince</v>
      </c>
      <c r="F5" s="21">
        <f>IFERROR(INDEX(Historique_consommateur!J:J, MATCH($E$5, Historique_consommateur!$A:$A, 0)), "Non trouvé")</f>
        <v>8.3333333333333297E-3</v>
      </c>
      <c r="G5" s="19">
        <f>IFERROR(INDEX(Historique_consommateur!K:K, MATCH($E$5, Historique_consommateur!$A:$A, 0)), "Non trouvé")</f>
        <v>1.6666666666666601E-2</v>
      </c>
      <c r="H5" s="7">
        <f>IFERROR(INDEX(Historique_consommateur!L:L, MATCH($E$5, Historique_consommateur!$A:$A, 0)), "Non trouvé")</f>
        <v>0.21666666666666601</v>
      </c>
      <c r="I5" s="7">
        <f>IFERROR(INDEX(Historique_consommateur!M:M, MATCH($E$5, Historique_consommateur!$A:$A, 0)), "Non trouvé")</f>
        <v>0.65</v>
      </c>
      <c r="J5" s="7">
        <f>IFERROR(INDEX(Historique_consommateur!N:N, MATCH($E$5, Historique_consommateur!$A:$A, 0)), "Non trouvé")</f>
        <v>0.108333333333333</v>
      </c>
      <c r="K5" s="8">
        <f>IFERROR(INDEX(Historique_consommateur!D:D, MATCH($E$5, Historique_consommateur!$A:$A, 0)), "Non trouvé")</f>
        <v>5.6</v>
      </c>
      <c r="L5" s="8">
        <f>IFERROR(INDEX(Historique_consommateur!G:G, MATCH($E$5, Historique_consommateur!$A:$A, 0)), "Non trouvé")</f>
        <v>0.49</v>
      </c>
      <c r="M5" s="8">
        <f>IFERROR(INDEX(Historique_consommateur!B:B, MATCH($E$5, Historique_consommateur!$A:$A, 0)), "Non trouvé")</f>
        <v>467</v>
      </c>
    </row>
    <row r="6" spans="1:13" x14ac:dyDescent="0.2">
      <c r="A6" s="8" t="s">
        <v>17</v>
      </c>
      <c r="B6" s="8">
        <v>100</v>
      </c>
      <c r="E6" s="40" t="s">
        <v>67</v>
      </c>
      <c r="F6" s="40"/>
      <c r="G6" s="40"/>
      <c r="H6" s="7"/>
      <c r="I6" s="7"/>
      <c r="J6" s="7"/>
      <c r="K6" s="8"/>
      <c r="L6" s="8"/>
      <c r="M6" s="8"/>
    </row>
    <row r="7" spans="1:13" x14ac:dyDescent="0.2">
      <c r="B7" s="3"/>
      <c r="E7" s="22" t="str">
        <f>dashboard_producteur!J8</f>
        <v>gateau</v>
      </c>
      <c r="F7" s="7">
        <f>IFERROR(INDEX(Historique_producteur!P:P, MATCH($E$7, Historique_producteur!$A:$A, 0)), "Non trouvé")</f>
        <v>3.7037037037036999E-3</v>
      </c>
      <c r="G7" s="7">
        <f>IFERROR(INDEX(Historique_producteur!Q:Q, MATCH($E$7, Historique_producteur!$A:$A, 0)), "Non trouvé")</f>
        <v>1.1111111111111099E-2</v>
      </c>
      <c r="H7" s="7">
        <f>IFERROR(INDEX(Historique_producteur!R:R, MATCH($E$7, Historique_producteur!$A:$A, 0)), "Non trouvé")</f>
        <v>0.155555555555555</v>
      </c>
      <c r="I7" s="7">
        <f>IFERROR(INDEX(Historique_producteur!S:S, MATCH($E$7, Historique_producteur!$A:$A, 0)), "Non trouvé")</f>
        <v>0.29259259259259202</v>
      </c>
      <c r="J7" s="7">
        <f>IFERROR(INDEX(Historique_producteur!T:T, MATCH($E$7, Historique_producteur!$A:$A, 0)), "Non trouvé")</f>
        <v>0.53703703703703698</v>
      </c>
      <c r="K7" s="8">
        <f>IFERROR(INDEX(Historique_producteur!E:E, MATCH($E$7, Historique_producteur!$A:$A, 0)), "Non trouvé")</f>
        <v>1</v>
      </c>
      <c r="L7" s="8">
        <f>IFERROR(INDEX(Historique_producteur!D:D,MATCH($E$7,Historique_producteur!$A:$A,0)),"Non trouvé")</f>
        <v>32</v>
      </c>
      <c r="M7" s="8">
        <f>IFERROR(INDEX(Historique_producteur!L:L, MATCH($E$7, Historique_producteur!$A:$A, 0)), "Non trouvé")</f>
        <v>2</v>
      </c>
    </row>
    <row r="8" spans="1:13" x14ac:dyDescent="0.2">
      <c r="B8" s="3"/>
    </row>
    <row r="9" spans="1:13" x14ac:dyDescent="0.2">
      <c r="A9" s="15" t="s">
        <v>18</v>
      </c>
      <c r="B9" s="15">
        <f>IF(D2="A",10,IF(D2="B",30,IF(D2="C",50,IF(D2="D",70,IF(D2="E",90)))))</f>
        <v>90</v>
      </c>
    </row>
    <row r="10" spans="1:13" x14ac:dyDescent="0.2">
      <c r="A10" s="15" t="s">
        <v>19</v>
      </c>
      <c r="B10" s="15">
        <v>1.5</v>
      </c>
    </row>
    <row r="11" spans="1:13" x14ac:dyDescent="0.2">
      <c r="A11" s="15" t="s">
        <v>20</v>
      </c>
      <c r="B11" s="15">
        <f>200-B9-B10</f>
        <v>108.5</v>
      </c>
    </row>
    <row r="14" spans="1:13" x14ac:dyDescent="0.2">
      <c r="A14" s="6" t="s">
        <v>16</v>
      </c>
      <c r="B14" s="6" t="s">
        <v>15</v>
      </c>
      <c r="C14" s="6" t="s">
        <v>14</v>
      </c>
      <c r="D14" s="6" t="s">
        <v>13</v>
      </c>
      <c r="E14" s="6" t="s">
        <v>11</v>
      </c>
    </row>
    <row r="15" spans="1:13" x14ac:dyDescent="0.2">
      <c r="A15" s="16">
        <v>0.53703703703703698</v>
      </c>
      <c r="B15" s="16">
        <v>0.29259259259259202</v>
      </c>
      <c r="C15" s="16">
        <v>0.155555555555555</v>
      </c>
      <c r="D15" s="16">
        <v>1.1111111111111099E-2</v>
      </c>
      <c r="E15" s="16">
        <v>3.7037037037036999E-3</v>
      </c>
    </row>
    <row r="16" spans="1:13" ht="16" thickBot="1" x14ac:dyDescent="0.25"/>
    <row r="17" spans="1:8" x14ac:dyDescent="0.2">
      <c r="A17" s="31" t="s">
        <v>28</v>
      </c>
      <c r="B17" s="32"/>
      <c r="C17" s="32"/>
      <c r="D17" s="32"/>
      <c r="E17" s="32"/>
      <c r="F17" s="32"/>
      <c r="G17" s="32"/>
      <c r="H17" s="33"/>
    </row>
    <row r="18" spans="1:8" ht="16" thickBot="1" x14ac:dyDescent="0.25">
      <c r="A18" s="34" t="str">
        <f>IF(D2="A","Bravo ! Ce produit est excellent pour votre santé.",IF(D2="B"," Bon choix ! C'est une option raisonnable pour votre santé.",IF(D2="C"," C'est correct, mais il y a de meilleures options pour votre santé.",IF(D2="D"," Soyez vigilant ! Ce produit est à consommer avec modération.",IF(D2="E","Attention, ce produit a une faible qualité nutritionnelle. À consommer occasionellement.")))))</f>
        <v>Attention, ce produit a une faible qualité nutritionnelle. À consommer occasionellement.</v>
      </c>
      <c r="B18" s="35"/>
      <c r="C18" s="35"/>
      <c r="D18" s="35"/>
      <c r="E18" s="35"/>
      <c r="F18" s="35"/>
      <c r="G18" s="35"/>
      <c r="H18" s="36"/>
    </row>
    <row r="19" spans="1:8" ht="16" thickBot="1" x14ac:dyDescent="0.25"/>
    <row r="20" spans="1:8" x14ac:dyDescent="0.2">
      <c r="A20" s="37" t="s">
        <v>29</v>
      </c>
      <c r="B20" s="38"/>
      <c r="C20" s="38"/>
      <c r="D20" s="38"/>
      <c r="E20" s="38"/>
      <c r="F20" s="38"/>
      <c r="G20" s="38"/>
      <c r="H20" s="39"/>
    </row>
    <row r="21" spans="1:8" ht="16" thickBot="1" x14ac:dyDescent="0.25">
      <c r="A21" s="34"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Il est crucial d'envisager des changements pour mieux répondre aux attentes des consommateurs</v>
      </c>
      <c r="B21" s="35"/>
      <c r="C21" s="35"/>
      <c r="D21" s="35"/>
      <c r="E21" s="35"/>
      <c r="F21" s="35"/>
      <c r="G21" s="35"/>
      <c r="H21" s="36"/>
    </row>
    <row r="22" spans="1:8" ht="16" thickBot="1" x14ac:dyDescent="0.25"/>
    <row r="23" spans="1:8" x14ac:dyDescent="0.2">
      <c r="E23" s="9" t="s">
        <v>30</v>
      </c>
      <c r="F23" s="10" t="s">
        <v>31</v>
      </c>
    </row>
    <row r="24" spans="1:8" x14ac:dyDescent="0.2">
      <c r="E24" s="11" t="s">
        <v>47</v>
      </c>
      <c r="F24" s="12" t="s">
        <v>32</v>
      </c>
    </row>
    <row r="25" spans="1:8" x14ac:dyDescent="0.2">
      <c r="E25" s="11" t="s">
        <v>2</v>
      </c>
      <c r="F25" s="12" t="s">
        <v>47</v>
      </c>
    </row>
    <row r="26" spans="1:8" ht="16" thickBot="1" x14ac:dyDescent="0.25">
      <c r="E26" s="13" t="s">
        <v>48</v>
      </c>
      <c r="F26" s="14" t="s">
        <v>23</v>
      </c>
    </row>
    <row r="28" spans="1:8" x14ac:dyDescent="0.2">
      <c r="E28" s="46" t="s">
        <v>61</v>
      </c>
      <c r="F28" s="47" t="s">
        <v>62</v>
      </c>
    </row>
    <row r="29" spans="1:8" x14ac:dyDescent="0.2">
      <c r="A29" s="28" t="s">
        <v>56</v>
      </c>
      <c r="B29" s="28" t="s">
        <v>57</v>
      </c>
      <c r="E29" s="8" t="s">
        <v>63</v>
      </c>
      <c r="F29" s="8">
        <v>1</v>
      </c>
    </row>
    <row r="30" spans="1:8" x14ac:dyDescent="0.2">
      <c r="A30" s="7">
        <f>IF(D2="A",81%,IF(D2="B",76%,IF(D2="C",80%,IF(D2="D",86%,IF(D2="E",92%)))))</f>
        <v>0.92</v>
      </c>
      <c r="B30" s="7">
        <f>IF(D2="A",99%,IF(D2="B",99%,IF(D2="C",98%,IF(D2="D",96%,IF(D2="E",98%)))))</f>
        <v>0.98</v>
      </c>
      <c r="E30" s="8" t="s">
        <v>64</v>
      </c>
      <c r="F30" s="8">
        <v>32</v>
      </c>
    </row>
    <row r="31" spans="1:8" x14ac:dyDescent="0.2">
      <c r="E31" s="8">
        <v>467</v>
      </c>
      <c r="F31" s="8">
        <v>2</v>
      </c>
    </row>
    <row r="33" spans="1:2" x14ac:dyDescent="0.2">
      <c r="A33" s="1" t="s">
        <v>65</v>
      </c>
      <c r="B33" s="1" t="s">
        <v>66</v>
      </c>
    </row>
    <row r="34" spans="1:2" x14ac:dyDescent="0.2">
      <c r="A34" s="16" t="str">
        <f>"Votre produit a " &amp; TEXT(Traitement!$D$3,"0%") &amp; " de chance d'appartenir à la classe " &amp;Traitement!$D$2 &amp;" !"</f>
        <v>Votre produit a 54% de chance d'appartenir à la classe E !</v>
      </c>
      <c r="B34" s="16" t="str">
        <f>"Votre produit a " &amp; TEXT(Traitement!$D$3,"0%") &amp; " de chance d'appartenir à la classe " &amp;Traitement!$D$2 &amp;" !"</f>
        <v>Votre produit a 54% de chance d'appartenir à la classe E !</v>
      </c>
    </row>
    <row r="35" spans="1:2" x14ac:dyDescent="0.2">
      <c r="A35" s="16" t="str">
        <f>"Pour la classe " &amp;Traitement!$D$2 &amp; " nous avons une précision de " &amp; TEXT(Traitement!$A$30,"0%")  &amp;"."</f>
        <v>Pour la classe E nous avons une précision de 92%.</v>
      </c>
      <c r="B35" s="16" t="str">
        <f>"Pour la classe " &amp;Traitement!$D$2 &amp; " nous avons une précision de " &amp; TEXT(Traitement!$B$30,"0%")  &amp;"."</f>
        <v>Pour la classe E nous avons une précision de 98%.</v>
      </c>
    </row>
    <row r="36" spans="1:2" x14ac:dyDescent="0.2">
      <c r="A36" s="1" t="str">
        <f>"Votre produit contient " &amp;Traitement!$F$29 &amp; "g d'acide gras trans pour 100g. Sachez que l'OMS conseille 2.2g de ce nutriment maximum par jour !"</f>
        <v>Votre produit contient 1g d'acide gras trans pour 100g. Sachez que l'OMS conseille 2.2g de ce nutriment maximum par jour !</v>
      </c>
      <c r="B36" s="1" t="str">
        <f>"Votre produit contient " &amp;Traitement!$F$29 &amp; "g d'acide gras trans pour 100g. L'OMS conseille 2.2g de ce nutriment maximum par jour !"</f>
        <v>Votre produit contient 1g d'acide gras trans pour 100g. L'OMS conseille 2.2g de ce nutriment maximum par jour !</v>
      </c>
    </row>
    <row r="37" spans="1:2" x14ac:dyDescent="0.2">
      <c r="B37" s="1" t="str">
        <f>"On compte " &amp;Traitement!$F$30 &amp; "g d'acide gras saturé pour 100g. Pour une alimentation saine, il ne faut pas dépasser 20g par jour !"</f>
        <v>On compte 32g d'acide gras saturé pour 100g. Pour une alimentation saine, il ne faut pas dépasser 20g par jour !</v>
      </c>
    </row>
    <row r="38" spans="1:2" x14ac:dyDescent="0.2">
      <c r="B38" s="1" t="str">
        <f>"Il y a dans le produit " &amp;Traitement!$F$31 &amp; "g de ce nutriment pour 100g. On conseille environ 1g de celui-ci par jour !"</f>
        <v>Il y a dans le produit 2g de ce nutriment pour 100g. On conseille environ 1g de celui-ci par jour !</v>
      </c>
    </row>
  </sheetData>
  <mergeCells count="7">
    <mergeCell ref="A17:H17"/>
    <mergeCell ref="A18:H18"/>
    <mergeCell ref="A20:H20"/>
    <mergeCell ref="A21:H21"/>
    <mergeCell ref="E6:G6"/>
    <mergeCell ref="E3:G3"/>
    <mergeCell ref="F1:M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15"/>
  <sheetViews>
    <sheetView zoomScale="138" workbookViewId="0">
      <selection activeCell="O38" sqref="O38"/>
    </sheetView>
  </sheetViews>
  <sheetFormatPr baseColWidth="10" defaultColWidth="11.5" defaultRowHeight="15" x14ac:dyDescent="0.2"/>
  <cols>
    <col min="1" max="1" width="15" style="18" bestFit="1" customWidth="1"/>
    <col min="2" max="2" width="8" style="18" bestFit="1" customWidth="1"/>
    <col min="3" max="3" width="15.83203125" style="18" bestFit="1" customWidth="1"/>
    <col min="4" max="4" width="21.83203125" style="18" bestFit="1" customWidth="1"/>
    <col min="5" max="5" width="26.6640625" style="18" bestFit="1" customWidth="1"/>
    <col min="6" max="6" width="11" style="18" bestFit="1" customWidth="1"/>
    <col min="7" max="7" width="6.1640625" style="18" bestFit="1" customWidth="1"/>
    <col min="8" max="8" width="8.5" style="18" bestFit="1" customWidth="1"/>
    <col min="9" max="9" width="6.5" style="18" bestFit="1" customWidth="1"/>
    <col min="10" max="10" width="10.83203125" style="18" bestFit="1" customWidth="1"/>
    <col min="11" max="11" width="10.5" style="18" bestFit="1" customWidth="1"/>
    <col min="12" max="12" width="8.1640625" style="18" bestFit="1" customWidth="1"/>
    <col min="13" max="13" width="7.83203125" style="18" bestFit="1" customWidth="1"/>
    <col min="14" max="14" width="4.1640625" style="18" bestFit="1" customWidth="1"/>
    <col min="15" max="15" width="18.33203125" style="18" customWidth="1"/>
    <col min="16" max="16" width="5.5" style="23" customWidth="1"/>
    <col min="17" max="19" width="5.1640625" style="23" customWidth="1"/>
    <col min="20" max="20" width="6.1640625" style="23" customWidth="1"/>
    <col min="21" max="16384" width="11.5" style="18"/>
  </cols>
  <sheetData>
    <row r="2" spans="1:20" ht="16" thickBot="1" x14ac:dyDescent="0.25"/>
    <row r="3" spans="1:20" ht="17" thickTop="1" thickBot="1" x14ac:dyDescent="0.25">
      <c r="P3" s="44" t="s">
        <v>34</v>
      </c>
      <c r="Q3" s="44"/>
      <c r="R3" s="44"/>
      <c r="S3" s="44"/>
      <c r="T3" s="44"/>
    </row>
    <row r="4" spans="1:20" ht="17" thickTop="1" thickBot="1" x14ac:dyDescent="0.25">
      <c r="A4" s="24" t="s">
        <v>0</v>
      </c>
      <c r="B4" s="24" t="s">
        <v>3</v>
      </c>
      <c r="C4" s="24" t="s">
        <v>4</v>
      </c>
      <c r="D4" s="24" t="s">
        <v>5</v>
      </c>
      <c r="E4" s="24" t="s">
        <v>21</v>
      </c>
      <c r="F4" s="25" t="s">
        <v>6</v>
      </c>
      <c r="G4" s="25" t="s">
        <v>1</v>
      </c>
      <c r="H4" s="25" t="s">
        <v>25</v>
      </c>
      <c r="I4" s="25" t="s">
        <v>7</v>
      </c>
      <c r="J4" s="25" t="s">
        <v>24</v>
      </c>
      <c r="K4" s="25" t="s">
        <v>8</v>
      </c>
      <c r="L4" s="25" t="s">
        <v>23</v>
      </c>
      <c r="M4" s="25" t="s">
        <v>22</v>
      </c>
      <c r="N4" s="25" t="s">
        <v>9</v>
      </c>
      <c r="O4" s="25" t="s">
        <v>10</v>
      </c>
      <c r="P4" s="26" t="s">
        <v>11</v>
      </c>
      <c r="Q4" s="26" t="s">
        <v>13</v>
      </c>
      <c r="R4" s="26" t="s">
        <v>14</v>
      </c>
      <c r="S4" s="26" t="s">
        <v>15</v>
      </c>
      <c r="T4" s="26" t="s">
        <v>16</v>
      </c>
    </row>
    <row r="5" spans="1:20" ht="16" thickTop="1" x14ac:dyDescent="0.2">
      <c r="A5" s="18" t="s">
        <v>35</v>
      </c>
      <c r="B5" s="18">
        <v>1.5</v>
      </c>
      <c r="C5" s="18">
        <v>3</v>
      </c>
      <c r="D5" s="18">
        <v>5</v>
      </c>
      <c r="E5" s="18">
        <v>6</v>
      </c>
      <c r="F5" s="18">
        <v>5</v>
      </c>
      <c r="G5" s="18">
        <v>1</v>
      </c>
      <c r="H5" s="18">
        <v>56</v>
      </c>
      <c r="I5" s="18">
        <v>5</v>
      </c>
      <c r="J5" s="18">
        <v>42</v>
      </c>
      <c r="K5" s="18">
        <v>5</v>
      </c>
      <c r="L5" s="18">
        <v>2</v>
      </c>
      <c r="M5" s="18">
        <v>2</v>
      </c>
      <c r="N5" s="18">
        <v>6</v>
      </c>
      <c r="O5" s="27" t="s">
        <v>14</v>
      </c>
      <c r="P5" s="23">
        <v>1.48148148148148E-2</v>
      </c>
      <c r="Q5" s="23">
        <v>1.48148148148148E-2</v>
      </c>
      <c r="R5" s="23">
        <v>0.49626724763979602</v>
      </c>
      <c r="S5" s="23">
        <v>0.30373275236020297</v>
      </c>
      <c r="T5" s="23">
        <v>0.17037037037037001</v>
      </c>
    </row>
    <row r="6" spans="1:20" x14ac:dyDescent="0.2">
      <c r="A6" s="18" t="s">
        <v>36</v>
      </c>
      <c r="B6" s="18">
        <v>1.5</v>
      </c>
      <c r="C6" s="18">
        <v>3</v>
      </c>
      <c r="D6" s="18">
        <v>5</v>
      </c>
      <c r="E6" s="18">
        <v>6.44</v>
      </c>
      <c r="F6" s="18">
        <v>5.0439999999999996</v>
      </c>
      <c r="G6" s="18">
        <v>1</v>
      </c>
      <c r="H6" s="18">
        <v>56</v>
      </c>
      <c r="I6" s="18">
        <v>5.0549999999999997</v>
      </c>
      <c r="J6" s="18">
        <v>42</v>
      </c>
      <c r="K6" s="18">
        <v>4</v>
      </c>
      <c r="L6" s="18">
        <v>210</v>
      </c>
      <c r="M6" s="18">
        <v>2</v>
      </c>
      <c r="N6" s="18">
        <v>6</v>
      </c>
      <c r="O6" s="27" t="s">
        <v>14</v>
      </c>
      <c r="P6" s="23">
        <v>1.48148148148148E-2</v>
      </c>
      <c r="Q6" s="23">
        <v>1.48148148148148E-2</v>
      </c>
      <c r="R6" s="23">
        <v>0.49626724763979602</v>
      </c>
      <c r="S6" s="23">
        <v>0.30373275236020297</v>
      </c>
      <c r="T6" s="23">
        <v>0.17037037037037001</v>
      </c>
    </row>
    <row r="7" spans="1:20" x14ac:dyDescent="0.2">
      <c r="A7" s="18" t="s">
        <v>35</v>
      </c>
      <c r="B7" s="18">
        <v>1.5</v>
      </c>
      <c r="C7" s="18">
        <v>3</v>
      </c>
      <c r="D7" s="18">
        <v>5</v>
      </c>
      <c r="E7" s="18">
        <v>6</v>
      </c>
      <c r="F7" s="18">
        <v>5</v>
      </c>
      <c r="G7" s="18">
        <v>1</v>
      </c>
      <c r="H7" s="18">
        <v>56</v>
      </c>
      <c r="I7" s="18">
        <v>5</v>
      </c>
      <c r="J7" s="18">
        <v>42</v>
      </c>
      <c r="K7" s="18">
        <v>5</v>
      </c>
      <c r="L7" s="18">
        <v>2</v>
      </c>
      <c r="M7" s="18">
        <v>2</v>
      </c>
      <c r="N7" s="18">
        <v>6.5</v>
      </c>
      <c r="O7" s="27" t="s">
        <v>14</v>
      </c>
      <c r="P7" s="23">
        <v>1.48148148148148E-2</v>
      </c>
      <c r="Q7" s="23">
        <v>1.48148148148148E-2</v>
      </c>
      <c r="R7" s="23">
        <v>0.49626724763979602</v>
      </c>
      <c r="S7" s="23">
        <v>0.30373275236020297</v>
      </c>
      <c r="T7" s="23">
        <v>0.17037037037037001</v>
      </c>
    </row>
    <row r="8" spans="1:20" x14ac:dyDescent="0.2">
      <c r="A8" s="18" t="s">
        <v>38</v>
      </c>
      <c r="B8" s="18">
        <v>1.5</v>
      </c>
      <c r="C8" s="18">
        <v>53</v>
      </c>
      <c r="D8" s="18">
        <v>5</v>
      </c>
      <c r="E8" s="18">
        <v>6</v>
      </c>
      <c r="F8" s="18">
        <v>5</v>
      </c>
      <c r="G8" s="18">
        <v>1</v>
      </c>
      <c r="H8" s="18">
        <v>56</v>
      </c>
      <c r="I8" s="18">
        <v>5</v>
      </c>
      <c r="J8" s="18">
        <v>42</v>
      </c>
      <c r="K8" s="18">
        <v>5</v>
      </c>
      <c r="L8" s="18">
        <v>2</v>
      </c>
      <c r="M8" s="18">
        <v>2</v>
      </c>
      <c r="N8" s="18">
        <v>6</v>
      </c>
      <c r="O8" s="27" t="s">
        <v>16</v>
      </c>
      <c r="P8" s="23">
        <v>7.4074074074073999E-3</v>
      </c>
      <c r="Q8" s="23">
        <v>7.4074074074073999E-3</v>
      </c>
      <c r="R8" s="23">
        <v>0.34074074074074001</v>
      </c>
      <c r="S8" s="23">
        <v>0.28888888888888797</v>
      </c>
      <c r="T8" s="23">
        <v>0.35555555555555501</v>
      </c>
    </row>
    <row r="9" spans="1:20" x14ac:dyDescent="0.2">
      <c r="A9" s="18" t="s">
        <v>41</v>
      </c>
      <c r="B9" s="18">
        <v>5.9</v>
      </c>
      <c r="C9" s="18">
        <v>2</v>
      </c>
      <c r="D9" s="18">
        <v>5</v>
      </c>
      <c r="E9" s="18">
        <v>1</v>
      </c>
      <c r="F9" s="18">
        <v>23</v>
      </c>
      <c r="G9" s="18">
        <v>2</v>
      </c>
      <c r="H9" s="18">
        <v>61</v>
      </c>
      <c r="I9" s="18">
        <v>5</v>
      </c>
      <c r="J9" s="18">
        <v>28</v>
      </c>
      <c r="K9" s="18">
        <v>45</v>
      </c>
      <c r="L9" s="18">
        <v>8</v>
      </c>
      <c r="M9" s="18">
        <v>5</v>
      </c>
      <c r="N9" s="18">
        <v>2</v>
      </c>
      <c r="O9" s="27" t="s">
        <v>14</v>
      </c>
      <c r="P9" s="23">
        <v>1.48148148148148E-2</v>
      </c>
      <c r="Q9" s="23">
        <v>1.48148148148148E-2</v>
      </c>
      <c r="R9" s="23">
        <v>0.50367465504720399</v>
      </c>
      <c r="S9" s="23">
        <v>0.29262164124909201</v>
      </c>
      <c r="T9" s="23">
        <v>0.17407407407407399</v>
      </c>
    </row>
    <row r="10" spans="1:20" x14ac:dyDescent="0.2">
      <c r="A10" s="18" t="s">
        <v>42</v>
      </c>
      <c r="B10" s="18">
        <v>12.66</v>
      </c>
      <c r="C10" s="18">
        <v>22</v>
      </c>
      <c r="D10" s="18">
        <v>32</v>
      </c>
      <c r="E10" s="18">
        <v>1</v>
      </c>
      <c r="F10" s="18">
        <v>23</v>
      </c>
      <c r="G10" s="18">
        <v>2</v>
      </c>
      <c r="H10" s="18">
        <v>5</v>
      </c>
      <c r="I10" s="18">
        <v>2</v>
      </c>
      <c r="J10" s="18">
        <v>6</v>
      </c>
      <c r="K10" s="18">
        <v>5</v>
      </c>
      <c r="L10" s="18">
        <v>2</v>
      </c>
      <c r="M10" s="18">
        <v>8</v>
      </c>
      <c r="N10" s="18">
        <v>9</v>
      </c>
      <c r="O10" s="27" t="s">
        <v>16</v>
      </c>
      <c r="P10" s="23">
        <v>3.7037037037036999E-3</v>
      </c>
      <c r="Q10" s="23">
        <v>1.1111111111111099E-2</v>
      </c>
      <c r="R10" s="23">
        <v>0.155555555555555</v>
      </c>
      <c r="S10" s="23">
        <v>0.29259259259259202</v>
      </c>
      <c r="T10" s="23">
        <v>0.53703703703703698</v>
      </c>
    </row>
    <row r="11" spans="1:20" x14ac:dyDescent="0.2">
      <c r="A11" s="18" t="s">
        <v>43</v>
      </c>
      <c r="B11" s="18">
        <v>12.7</v>
      </c>
      <c r="C11" s="18">
        <v>22</v>
      </c>
      <c r="D11" s="18">
        <v>32</v>
      </c>
      <c r="E11" s="18">
        <v>1</v>
      </c>
      <c r="F11" s="18">
        <v>23</v>
      </c>
      <c r="G11" s="18">
        <v>2</v>
      </c>
      <c r="H11" s="18">
        <v>5</v>
      </c>
      <c r="I11" s="18">
        <v>2</v>
      </c>
      <c r="J11" s="18">
        <v>6</v>
      </c>
      <c r="K11" s="18">
        <v>5</v>
      </c>
      <c r="L11" s="18">
        <v>2</v>
      </c>
      <c r="M11" s="18">
        <v>8</v>
      </c>
      <c r="N11" s="18">
        <v>9</v>
      </c>
      <c r="O11" s="27" t="s">
        <v>16</v>
      </c>
      <c r="P11" s="23">
        <v>3.7037037037036999E-3</v>
      </c>
      <c r="Q11" s="23">
        <v>1.1111111111111099E-2</v>
      </c>
      <c r="R11" s="23">
        <v>0.155555555555555</v>
      </c>
      <c r="S11" s="23">
        <v>0.29259259259259202</v>
      </c>
      <c r="T11" s="23">
        <v>0.53703703703703698</v>
      </c>
    </row>
    <row r="12" spans="1:20" x14ac:dyDescent="0.2">
      <c r="A12" s="18" t="s">
        <v>42</v>
      </c>
      <c r="B12" s="18">
        <v>12.7</v>
      </c>
      <c r="C12" s="18">
        <v>22</v>
      </c>
      <c r="D12" s="18">
        <v>32</v>
      </c>
      <c r="E12" s="18">
        <v>1</v>
      </c>
      <c r="F12" s="18">
        <v>23</v>
      </c>
      <c r="G12" s="18">
        <v>2</v>
      </c>
      <c r="H12" s="18">
        <v>5</v>
      </c>
      <c r="I12" s="18">
        <v>2</v>
      </c>
      <c r="J12" s="18">
        <v>6</v>
      </c>
      <c r="K12" s="18">
        <v>5</v>
      </c>
      <c r="L12" s="18">
        <v>2</v>
      </c>
      <c r="M12" s="18">
        <v>8</v>
      </c>
      <c r="N12" s="18">
        <v>9</v>
      </c>
      <c r="O12" s="27" t="s">
        <v>16</v>
      </c>
      <c r="P12" s="23">
        <v>3.7037037037036999E-3</v>
      </c>
      <c r="Q12" s="23">
        <v>1.1111111111111099E-2</v>
      </c>
      <c r="R12" s="23">
        <v>0.155555555555555</v>
      </c>
      <c r="S12" s="23">
        <v>0.29259259259259202</v>
      </c>
      <c r="T12" s="23">
        <v>0.53703703703703698</v>
      </c>
    </row>
    <row r="13" spans="1:20" x14ac:dyDescent="0.2">
      <c r="A13" s="18" t="s">
        <v>42</v>
      </c>
      <c r="B13" s="18">
        <v>12.7</v>
      </c>
      <c r="C13" s="18">
        <v>22</v>
      </c>
      <c r="D13" s="18">
        <v>32</v>
      </c>
      <c r="E13" s="18">
        <v>1</v>
      </c>
      <c r="F13" s="18">
        <v>23</v>
      </c>
      <c r="G13" s="18">
        <v>2</v>
      </c>
      <c r="H13" s="18">
        <v>5</v>
      </c>
      <c r="I13" s="18">
        <v>2</v>
      </c>
      <c r="J13" s="18">
        <v>6</v>
      </c>
      <c r="K13" s="18">
        <v>5</v>
      </c>
      <c r="L13" s="18">
        <v>2</v>
      </c>
      <c r="M13" s="18">
        <v>8</v>
      </c>
      <c r="N13" s="18">
        <v>9</v>
      </c>
      <c r="O13" s="27" t="s">
        <v>16</v>
      </c>
      <c r="P13" s="23">
        <v>3.7037037037036999E-3</v>
      </c>
      <c r="Q13" s="23">
        <v>1.1111111111111099E-2</v>
      </c>
      <c r="R13" s="23">
        <v>0.155555555555555</v>
      </c>
      <c r="S13" s="23">
        <v>0.29259259259259202</v>
      </c>
      <c r="T13" s="23">
        <v>0.53703703703703698</v>
      </c>
    </row>
    <row r="14" spans="1:20" x14ac:dyDescent="0.2">
      <c r="A14" s="18" t="s">
        <v>45</v>
      </c>
      <c r="B14" s="18">
        <v>1.8</v>
      </c>
      <c r="C14" s="18">
        <v>2</v>
      </c>
      <c r="D14" s="18">
        <v>5</v>
      </c>
      <c r="E14" s="18">
        <v>1</v>
      </c>
      <c r="F14" s="18">
        <v>25</v>
      </c>
      <c r="G14" s="18">
        <v>3</v>
      </c>
      <c r="H14" s="18">
        <v>59</v>
      </c>
      <c r="I14" s="18">
        <v>2586</v>
      </c>
      <c r="J14" s="18">
        <v>2</v>
      </c>
      <c r="K14" s="18">
        <v>5</v>
      </c>
      <c r="L14" s="18">
        <v>9</v>
      </c>
      <c r="M14" s="18">
        <v>8</v>
      </c>
      <c r="N14" s="18">
        <v>5</v>
      </c>
      <c r="O14" s="27" t="s">
        <v>14</v>
      </c>
      <c r="P14" s="23">
        <v>1.48148148148148E-2</v>
      </c>
      <c r="Q14" s="23">
        <v>1.48148148148148E-2</v>
      </c>
      <c r="R14" s="23">
        <v>0.49626724763979602</v>
      </c>
      <c r="S14" s="23">
        <v>0.29262164124909201</v>
      </c>
      <c r="T14" s="23">
        <v>0.18148148148148099</v>
      </c>
    </row>
    <row r="15" spans="1:20" x14ac:dyDescent="0.2">
      <c r="A15" s="18" t="s">
        <v>55</v>
      </c>
      <c r="B15" s="18">
        <v>150</v>
      </c>
      <c r="C15" s="18">
        <v>4.5999999999999996</v>
      </c>
      <c r="D15" s="18">
        <v>5.8</v>
      </c>
      <c r="E15" s="18">
        <v>2</v>
      </c>
      <c r="F15" s="18">
        <v>66</v>
      </c>
      <c r="G15" s="18">
        <v>3</v>
      </c>
      <c r="H15" s="18">
        <v>2</v>
      </c>
      <c r="I15" s="18">
        <v>26</v>
      </c>
      <c r="J15" s="18">
        <v>32</v>
      </c>
      <c r="K15" s="18">
        <v>26</v>
      </c>
      <c r="L15" s="18">
        <v>2</v>
      </c>
      <c r="M15" s="18">
        <v>5</v>
      </c>
      <c r="N15" s="18">
        <v>5</v>
      </c>
      <c r="O15" s="27" t="s">
        <v>14</v>
      </c>
      <c r="P15" s="23">
        <v>1.48148148148148E-2</v>
      </c>
      <c r="Q15" s="23">
        <v>2.96296296296296E-2</v>
      </c>
      <c r="R15" s="23">
        <v>0.43330428467683302</v>
      </c>
      <c r="S15" s="23">
        <v>0.32595497458242501</v>
      </c>
      <c r="T15" s="23">
        <v>0.196296296296296</v>
      </c>
    </row>
  </sheetData>
  <mergeCells count="1">
    <mergeCell ref="P3:T3"/>
  </mergeCells>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3:N20"/>
  <sheetViews>
    <sheetView topLeftCell="G1" zoomScaleNormal="100" workbookViewId="0">
      <selection activeCell="F25" sqref="F25"/>
    </sheetView>
  </sheetViews>
  <sheetFormatPr baseColWidth="10" defaultColWidth="11.5" defaultRowHeight="15" x14ac:dyDescent="0.2"/>
  <cols>
    <col min="1" max="1" width="15.1640625" style="18" customWidth="1"/>
    <col min="2" max="2" width="11.5" style="18"/>
    <col min="3" max="3" width="19.33203125" style="18" customWidth="1"/>
    <col min="4" max="4" width="25" style="18" customWidth="1"/>
    <col min="5" max="8" width="11.5" style="18"/>
    <col min="9" max="9" width="19.33203125" style="18" customWidth="1"/>
    <col min="10" max="10" width="8.33203125" style="23" customWidth="1"/>
    <col min="11" max="11" width="7.83203125" style="23" customWidth="1"/>
    <col min="12" max="12" width="8.5" style="23" customWidth="1"/>
    <col min="13" max="14" width="8" style="23" customWidth="1"/>
    <col min="15" max="16384" width="11.5" style="18"/>
  </cols>
  <sheetData>
    <row r="3" spans="1:14" ht="16" thickBot="1" x14ac:dyDescent="0.25"/>
    <row r="4" spans="1:14" ht="17" thickTop="1" thickBot="1" x14ac:dyDescent="0.25">
      <c r="J4" s="44" t="s">
        <v>34</v>
      </c>
      <c r="K4" s="44"/>
      <c r="L4" s="44"/>
      <c r="M4" s="44"/>
      <c r="N4" s="44"/>
    </row>
    <row r="5" spans="1:14" ht="17" thickTop="1" thickBot="1" x14ac:dyDescent="0.25">
      <c r="A5" s="24" t="s">
        <v>0</v>
      </c>
      <c r="B5" s="24" t="s">
        <v>3</v>
      </c>
      <c r="C5" s="24" t="s">
        <v>4</v>
      </c>
      <c r="D5" s="24" t="s">
        <v>5</v>
      </c>
      <c r="E5" s="24" t="s">
        <v>1</v>
      </c>
      <c r="F5" s="24" t="s">
        <v>25</v>
      </c>
      <c r="G5" s="25" t="s">
        <v>2</v>
      </c>
      <c r="H5" s="25" t="s">
        <v>26</v>
      </c>
      <c r="I5" s="25" t="s">
        <v>10</v>
      </c>
      <c r="J5" s="26" t="s">
        <v>11</v>
      </c>
      <c r="K5" s="26" t="s">
        <v>13</v>
      </c>
      <c r="L5" s="26" t="s">
        <v>14</v>
      </c>
      <c r="M5" s="26" t="s">
        <v>15</v>
      </c>
      <c r="N5" s="26" t="s">
        <v>16</v>
      </c>
    </row>
    <row r="6" spans="1:14" ht="16" thickTop="1" x14ac:dyDescent="0.2">
      <c r="A6" s="18" t="s">
        <v>27</v>
      </c>
      <c r="B6" s="18">
        <v>270</v>
      </c>
      <c r="C6" s="18">
        <v>2.6</v>
      </c>
      <c r="D6" s="18">
        <v>0.8</v>
      </c>
      <c r="E6" s="18">
        <v>0.7</v>
      </c>
      <c r="F6" s="18">
        <v>49</v>
      </c>
      <c r="G6" s="18">
        <v>0.1</v>
      </c>
      <c r="H6" s="18">
        <v>11</v>
      </c>
      <c r="I6" s="27" t="s">
        <v>11</v>
      </c>
      <c r="J6" s="23">
        <v>0.69060794027060801</v>
      </c>
      <c r="K6" s="23">
        <v>0.276058726396058</v>
      </c>
      <c r="L6" s="23">
        <v>1.6666666666666601E-2</v>
      </c>
      <c r="M6" s="23">
        <v>0</v>
      </c>
      <c r="N6" s="23">
        <v>1.6666666666666601E-2</v>
      </c>
    </row>
    <row r="7" spans="1:14" x14ac:dyDescent="0.2">
      <c r="A7" s="18" t="s">
        <v>27</v>
      </c>
      <c r="B7" s="18">
        <v>270</v>
      </c>
      <c r="C7" s="18">
        <v>2.6</v>
      </c>
      <c r="D7" s="18">
        <v>0.8</v>
      </c>
      <c r="E7" s="18">
        <v>0.7</v>
      </c>
      <c r="F7" s="18">
        <v>49</v>
      </c>
      <c r="G7" s="18">
        <v>0.1</v>
      </c>
      <c r="H7" s="18">
        <v>11</v>
      </c>
      <c r="I7" s="27" t="s">
        <v>11</v>
      </c>
      <c r="J7" s="23">
        <v>0.69060794027060801</v>
      </c>
      <c r="K7" s="23">
        <v>0.276058726396058</v>
      </c>
      <c r="L7" s="23">
        <v>1.6666666666666601E-2</v>
      </c>
      <c r="M7" s="23">
        <v>0</v>
      </c>
      <c r="N7" s="23">
        <v>1.6666666666666601E-2</v>
      </c>
    </row>
    <row r="8" spans="1:14" x14ac:dyDescent="0.2">
      <c r="A8" s="18" t="s">
        <v>37</v>
      </c>
      <c r="B8" s="18">
        <v>1.5</v>
      </c>
      <c r="C8" s="18">
        <v>2</v>
      </c>
      <c r="D8" s="18">
        <v>3</v>
      </c>
      <c r="E8" s="18">
        <v>5</v>
      </c>
      <c r="F8" s="18">
        <v>4</v>
      </c>
      <c r="G8" s="18">
        <v>9</v>
      </c>
      <c r="H8" s="18">
        <v>8</v>
      </c>
      <c r="I8" s="27" t="s">
        <v>15</v>
      </c>
      <c r="J8" s="23">
        <v>0.1</v>
      </c>
      <c r="K8" s="23">
        <v>0.2</v>
      </c>
      <c r="L8" s="23">
        <v>0.32500000000000001</v>
      </c>
      <c r="M8" s="23">
        <v>0.375</v>
      </c>
      <c r="N8" s="23">
        <v>0</v>
      </c>
    </row>
    <row r="9" spans="1:14" x14ac:dyDescent="0.2">
      <c r="A9" s="18" t="s">
        <v>33</v>
      </c>
      <c r="B9" s="18">
        <v>1.5</v>
      </c>
      <c r="C9" s="18">
        <v>6</v>
      </c>
      <c r="D9" s="18">
        <v>65</v>
      </c>
      <c r="E9" s="18">
        <v>2</v>
      </c>
      <c r="F9" s="18">
        <v>5</v>
      </c>
      <c r="G9" s="18">
        <v>4</v>
      </c>
      <c r="H9" s="18">
        <v>9</v>
      </c>
      <c r="I9" s="27" t="s">
        <v>15</v>
      </c>
      <c r="J9" s="23">
        <v>2.5000000000000001E-2</v>
      </c>
      <c r="K9" s="23">
        <v>0.116666666666666</v>
      </c>
      <c r="L9" s="23">
        <v>0.241666666666666</v>
      </c>
      <c r="M9" s="23">
        <v>0.45</v>
      </c>
      <c r="N9" s="23">
        <v>0.16666666666666599</v>
      </c>
    </row>
    <row r="10" spans="1:14" x14ac:dyDescent="0.2">
      <c r="A10" s="18" t="s">
        <v>39</v>
      </c>
      <c r="B10" s="18">
        <v>369</v>
      </c>
      <c r="C10" s="18">
        <v>29</v>
      </c>
      <c r="D10" s="18">
        <v>21</v>
      </c>
      <c r="E10" s="18">
        <v>0.5</v>
      </c>
      <c r="F10" s="18">
        <v>0.5</v>
      </c>
      <c r="G10" s="18">
        <v>0.83</v>
      </c>
      <c r="H10" s="18">
        <v>27</v>
      </c>
      <c r="I10" s="27" t="s">
        <v>15</v>
      </c>
      <c r="J10" s="23">
        <v>1.6666666666666601E-2</v>
      </c>
      <c r="K10" s="23">
        <v>7.4999999999999997E-2</v>
      </c>
      <c r="L10" s="23">
        <v>0.266666666666666</v>
      </c>
      <c r="M10" s="23">
        <v>0.59722222222222199</v>
      </c>
      <c r="N10" s="23">
        <v>4.4444444444444398E-2</v>
      </c>
    </row>
    <row r="11" spans="1:14" x14ac:dyDescent="0.2">
      <c r="A11" s="18" t="s">
        <v>40</v>
      </c>
      <c r="B11" s="18">
        <v>467</v>
      </c>
      <c r="C11" s="18">
        <v>17</v>
      </c>
      <c r="D11" s="18">
        <v>5.6</v>
      </c>
      <c r="E11" s="18">
        <v>32</v>
      </c>
      <c r="F11" s="18">
        <v>69</v>
      </c>
      <c r="G11" s="18">
        <v>0.49</v>
      </c>
      <c r="H11" s="18">
        <v>6.3</v>
      </c>
      <c r="I11" s="27" t="s">
        <v>15</v>
      </c>
      <c r="J11" s="23">
        <v>8.3333333333333297E-3</v>
      </c>
      <c r="K11" s="23">
        <v>1.6666666666666601E-2</v>
      </c>
      <c r="L11" s="23">
        <v>0.21666666666666601</v>
      </c>
      <c r="M11" s="23">
        <v>0.65</v>
      </c>
      <c r="N11" s="23">
        <v>0.108333333333333</v>
      </c>
    </row>
    <row r="12" spans="1:14" x14ac:dyDescent="0.2">
      <c r="A12" s="18" t="s">
        <v>27</v>
      </c>
      <c r="B12" s="18">
        <v>270</v>
      </c>
      <c r="C12" s="18">
        <v>2.6</v>
      </c>
      <c r="D12" s="18">
        <v>0.8</v>
      </c>
      <c r="E12" s="18">
        <v>0.7</v>
      </c>
      <c r="F12" s="18">
        <v>49</v>
      </c>
      <c r="G12" s="18">
        <v>0.1</v>
      </c>
      <c r="H12" s="18">
        <v>11</v>
      </c>
      <c r="I12" s="27" t="s">
        <v>11</v>
      </c>
      <c r="J12" s="23">
        <v>0.69060794027060801</v>
      </c>
      <c r="K12" s="23">
        <v>0.276058726396058</v>
      </c>
      <c r="L12" s="23">
        <v>1.6666666666666601E-2</v>
      </c>
      <c r="M12" s="23">
        <v>0</v>
      </c>
      <c r="N12" s="23">
        <v>1.6666666666666601E-2</v>
      </c>
    </row>
    <row r="13" spans="1:14" x14ac:dyDescent="0.2">
      <c r="A13" s="18" t="s">
        <v>27</v>
      </c>
      <c r="B13" s="18">
        <v>270</v>
      </c>
      <c r="C13" s="18">
        <v>2.6</v>
      </c>
      <c r="D13" s="18">
        <v>0.8</v>
      </c>
      <c r="E13" s="18">
        <v>0.7</v>
      </c>
      <c r="F13" s="18">
        <v>49</v>
      </c>
      <c r="G13" s="18">
        <v>0.1</v>
      </c>
      <c r="H13" s="18">
        <v>11</v>
      </c>
      <c r="I13" s="27" t="s">
        <v>11</v>
      </c>
      <c r="J13" s="23">
        <v>0.69060794027060801</v>
      </c>
      <c r="K13" s="23">
        <v>0.276058726396058</v>
      </c>
      <c r="L13" s="23">
        <v>1.6666666666666601E-2</v>
      </c>
      <c r="M13" s="23">
        <v>0</v>
      </c>
      <c r="N13" s="23">
        <v>1.6666666666666601E-2</v>
      </c>
    </row>
    <row r="14" spans="1:14" x14ac:dyDescent="0.2">
      <c r="A14" s="18" t="s">
        <v>44</v>
      </c>
      <c r="B14" s="18">
        <v>1.4</v>
      </c>
      <c r="C14" s="18">
        <v>5</v>
      </c>
      <c r="D14" s="18">
        <v>6</v>
      </c>
      <c r="E14" s="18">
        <v>5</v>
      </c>
      <c r="F14" s="18">
        <v>8</v>
      </c>
      <c r="G14" s="18">
        <v>6.8</v>
      </c>
      <c r="H14" s="18">
        <v>5.4</v>
      </c>
      <c r="I14" s="27" t="s">
        <v>14</v>
      </c>
      <c r="J14" s="23">
        <v>5.83333333333333E-2</v>
      </c>
      <c r="K14" s="23">
        <v>0.116666666666666</v>
      </c>
      <c r="L14" s="23">
        <v>0.483333333333333</v>
      </c>
      <c r="M14" s="23">
        <v>0.31666666666666599</v>
      </c>
      <c r="N14" s="23">
        <v>2.5000000000000001E-2</v>
      </c>
    </row>
    <row r="15" spans="1:14" x14ac:dyDescent="0.2">
      <c r="A15" s="18" t="s">
        <v>46</v>
      </c>
      <c r="B15" s="18">
        <v>60</v>
      </c>
      <c r="C15" s="18">
        <v>0.8</v>
      </c>
      <c r="D15" s="18">
        <v>0.5</v>
      </c>
      <c r="E15" s="18">
        <v>10</v>
      </c>
      <c r="F15" s="18">
        <v>10</v>
      </c>
      <c r="G15" s="18">
        <v>0.1</v>
      </c>
      <c r="H15" s="18">
        <v>3.1</v>
      </c>
      <c r="I15" s="27" t="s">
        <v>13</v>
      </c>
      <c r="J15" s="23">
        <v>0.26950980392156798</v>
      </c>
      <c r="K15" s="23">
        <v>0.564875116713352</v>
      </c>
      <c r="L15" s="23">
        <v>0.16561507936507899</v>
      </c>
      <c r="M15" s="23">
        <v>0</v>
      </c>
      <c r="N15" s="23">
        <v>0</v>
      </c>
    </row>
    <row r="16" spans="1:14" x14ac:dyDescent="0.2">
      <c r="A16" s="18" t="s">
        <v>50</v>
      </c>
      <c r="B16" s="18">
        <v>15</v>
      </c>
      <c r="C16" s="18">
        <v>5</v>
      </c>
      <c r="D16" s="18">
        <v>2</v>
      </c>
      <c r="E16" s="18">
        <v>2</v>
      </c>
      <c r="F16" s="18">
        <v>6</v>
      </c>
      <c r="G16" s="18">
        <v>6</v>
      </c>
      <c r="H16" s="18">
        <v>8</v>
      </c>
      <c r="I16" s="27" t="s">
        <v>15</v>
      </c>
      <c r="J16" s="23">
        <v>0.12673611111111099</v>
      </c>
      <c r="K16" s="23">
        <v>0.18159722222222199</v>
      </c>
      <c r="L16" s="23">
        <v>0.34166666666666601</v>
      </c>
      <c r="M16" s="23">
        <v>0.35</v>
      </c>
      <c r="N16" s="23">
        <v>0</v>
      </c>
    </row>
    <row r="17" spans="1:14" x14ac:dyDescent="0.2">
      <c r="A17" s="18" t="s">
        <v>51</v>
      </c>
      <c r="B17" s="18">
        <v>1</v>
      </c>
      <c r="C17" s="18">
        <v>1</v>
      </c>
      <c r="D17" s="18">
        <v>1</v>
      </c>
      <c r="E17" s="18">
        <v>1</v>
      </c>
      <c r="F17" s="18">
        <v>1</v>
      </c>
      <c r="G17" s="18">
        <v>1</v>
      </c>
      <c r="H17" s="18">
        <v>1</v>
      </c>
      <c r="I17" s="27" t="s">
        <v>13</v>
      </c>
      <c r="J17" s="23">
        <v>0.154734848484848</v>
      </c>
      <c r="K17" s="23">
        <v>0.59867424242424205</v>
      </c>
      <c r="L17" s="23">
        <v>0.246590909090909</v>
      </c>
      <c r="M17" s="23">
        <v>0</v>
      </c>
      <c r="N17" s="23">
        <v>0</v>
      </c>
    </row>
    <row r="18" spans="1:14" x14ac:dyDescent="0.2">
      <c r="A18" s="18" t="s">
        <v>53</v>
      </c>
      <c r="B18" s="18">
        <v>0.5</v>
      </c>
      <c r="C18" s="18">
        <v>50</v>
      </c>
      <c r="D18" s="18">
        <v>1</v>
      </c>
      <c r="E18" s="18">
        <v>6</v>
      </c>
      <c r="F18" s="18">
        <v>3</v>
      </c>
      <c r="G18" s="18">
        <v>2</v>
      </c>
      <c r="H18" s="18">
        <v>5</v>
      </c>
      <c r="I18" s="27">
        <v>8.3333333333333301E-2</v>
      </c>
      <c r="J18" s="23">
        <v>0.125</v>
      </c>
      <c r="K18" s="23">
        <v>0.125</v>
      </c>
      <c r="L18" s="23">
        <v>0.27500000000000002</v>
      </c>
      <c r="M18" s="23">
        <v>0.391666666666666</v>
      </c>
      <c r="N18" s="23">
        <v>8.3333333333333301E-2</v>
      </c>
    </row>
    <row r="19" spans="1:14" x14ac:dyDescent="0.2">
      <c r="A19" s="18" t="s">
        <v>53</v>
      </c>
      <c r="B19" s="18">
        <v>0.5</v>
      </c>
      <c r="C19" s="18">
        <v>50</v>
      </c>
      <c r="D19" s="18">
        <v>1</v>
      </c>
      <c r="E19" s="18">
        <v>6</v>
      </c>
      <c r="F19" s="18">
        <v>3</v>
      </c>
      <c r="G19" s="18">
        <v>2</v>
      </c>
      <c r="H19" s="18">
        <v>5</v>
      </c>
      <c r="I19" s="27" t="s">
        <v>15</v>
      </c>
      <c r="J19" s="23">
        <v>0.125</v>
      </c>
      <c r="K19" s="23">
        <v>0.125</v>
      </c>
      <c r="L19" s="23">
        <v>0.27500000000000002</v>
      </c>
      <c r="M19" s="23">
        <v>0.391666666666666</v>
      </c>
      <c r="N19" s="23">
        <v>8.3333333333333301E-2</v>
      </c>
    </row>
    <row r="20" spans="1:14" x14ac:dyDescent="0.2">
      <c r="A20" s="18" t="s">
        <v>54</v>
      </c>
      <c r="B20" s="18">
        <v>1.5</v>
      </c>
      <c r="C20" s="18">
        <v>2</v>
      </c>
      <c r="D20" s="18">
        <v>3</v>
      </c>
      <c r="E20" s="18">
        <v>5</v>
      </c>
      <c r="F20" s="18">
        <v>4</v>
      </c>
      <c r="G20" s="18">
        <v>9</v>
      </c>
      <c r="H20" s="18">
        <v>8</v>
      </c>
      <c r="I20" s="27" t="s">
        <v>15</v>
      </c>
      <c r="J20" s="23">
        <v>0.1</v>
      </c>
      <c r="K20" s="23">
        <v>0.2</v>
      </c>
      <c r="L20" s="23">
        <v>0.32500000000000001</v>
      </c>
      <c r="M20" s="23">
        <v>0.375</v>
      </c>
      <c r="N20" s="23">
        <v>0</v>
      </c>
    </row>
  </sheetData>
  <mergeCells count="1">
    <mergeCell ref="J4:N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6</vt:i4>
      </vt:variant>
      <vt:variant>
        <vt:lpstr>Plages nommées</vt:lpstr>
      </vt:variant>
      <vt:variant>
        <vt:i4>2</vt:i4>
      </vt:variant>
    </vt:vector>
  </HeadingPairs>
  <TitlesOfParts>
    <vt:vector size="8" baseType="lpstr">
      <vt:lpstr>Accueil</vt:lpstr>
      <vt:lpstr>dashboard_consommateur</vt:lpstr>
      <vt:lpstr>dashboard_producteur</vt:lpstr>
      <vt:lpstr>Traitement</vt:lpstr>
      <vt:lpstr>Historique_producteur</vt:lpstr>
      <vt:lpstr>Historique_consommateur</vt:lpstr>
      <vt:lpstr>Histo</vt:lpstr>
      <vt:lpstr>Histo_pro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MANON JUPIN</cp:lastModifiedBy>
  <dcterms:created xsi:type="dcterms:W3CDTF">2023-10-14T11:45:31Z</dcterms:created>
  <dcterms:modified xsi:type="dcterms:W3CDTF">2023-11-29T10:28:09Z</dcterms:modified>
</cp:coreProperties>
</file>