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2\PTY4614-001D\"/>
    </mc:Choice>
  </mc:AlternateContent>
  <xr:revisionPtr revIDLastSave="0" documentId="13_ncr:1_{72E28EEC-A80D-43BC-83F6-3F34BCCF7ECD}" xr6:coauthVersionLast="47" xr6:coauthVersionMax="47" xr10:uidLastSave="{00000000-0000-0000-0000-000000000000}"/>
  <bookViews>
    <workbookView xWindow="-289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6" i="1" l="1"/>
  <c r="C7" i="1"/>
  <c r="D13" i="1"/>
  <c r="E13" i="1" s="1"/>
  <c r="F13" i="1"/>
  <c r="G13" i="1" s="1"/>
  <c r="H13" i="1"/>
  <c r="I13" i="1" s="1"/>
  <c r="J13" i="1"/>
  <c r="K13" i="1" s="1"/>
  <c r="B14" i="1"/>
  <c r="B15" i="1"/>
  <c r="B16" i="1"/>
  <c r="B17" i="1"/>
  <c r="B18" i="1"/>
  <c r="B19" i="1"/>
  <c r="B20" i="1"/>
  <c r="B13" i="1"/>
  <c r="E14" i="1" l="1"/>
  <c r="D15" i="1"/>
  <c r="E15" i="1" s="1"/>
  <c r="E16" i="1"/>
  <c r="E17" i="1"/>
  <c r="D18" i="1"/>
  <c r="E18" i="1" s="1"/>
  <c r="E19" i="1"/>
  <c r="F20" i="1"/>
  <c r="G20" i="1" s="1"/>
  <c r="G17" i="1" l="1"/>
  <c r="H17" i="1"/>
  <c r="I17" i="1" s="1"/>
  <c r="J17" i="1"/>
  <c r="K17" i="1" s="1"/>
  <c r="J20" i="1"/>
  <c r="K20" i="1" s="1"/>
  <c r="H20" i="1"/>
  <c r="I20" i="1" s="1"/>
  <c r="D20" i="1"/>
  <c r="E20" i="1" s="1"/>
  <c r="J19" i="1"/>
  <c r="K19" i="1" s="1"/>
  <c r="H19" i="1"/>
  <c r="I19" i="1" s="1"/>
  <c r="G19" i="1"/>
  <c r="J18" i="1"/>
  <c r="K18" i="1" s="1"/>
  <c r="H18" i="1"/>
  <c r="I18" i="1" s="1"/>
  <c r="F18" i="1"/>
  <c r="G18" i="1" s="1"/>
  <c r="J16" i="1"/>
  <c r="K16" i="1" s="1"/>
  <c r="H16" i="1"/>
  <c r="I16" i="1" s="1"/>
  <c r="G16" i="1"/>
  <c r="J15" i="1"/>
  <c r="K15" i="1" s="1"/>
  <c r="H15" i="1"/>
  <c r="I15" i="1" s="1"/>
  <c r="F15" i="1"/>
  <c r="G15" i="1" s="1"/>
  <c r="J14" i="1"/>
  <c r="H14" i="1"/>
  <c r="I14" i="1" s="1"/>
  <c r="G14" i="1"/>
  <c r="E21" i="1" l="1"/>
  <c r="G21" i="1"/>
  <c r="I21" i="1"/>
  <c r="K14" i="1"/>
  <c r="K21" i="1" l="1"/>
  <c r="C21" i="1" s="1"/>
  <c r="C22" i="1" s="1"/>
  <c r="C4" i="1" s="1"/>
  <c r="C5" i="1" l="1"/>
</calcChain>
</file>

<file path=xl/sharedStrings.xml><?xml version="1.0" encoding="utf-8"?>
<sst xmlns="http://schemas.openxmlformats.org/spreadsheetml/2006/main" count="89" uniqueCount="67">
  <si>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</si>
  <si>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</si>
  <si>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</si>
  <si>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</si>
  <si>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</si>
  <si>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</si>
  <si>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</si>
  <si>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</si>
  <si>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</si>
  <si>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</si>
  <si>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</si>
  <si>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</si>
  <si>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</si>
  <si>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</si>
  <si>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</si>
  <si>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</si>
  <si>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</si>
  <si>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</si>
  <si>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</si>
  <si>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</si>
  <si>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</si>
  <si>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</si>
  <si>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</si>
  <si>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</si>
  <si>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</si>
  <si>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</si>
  <si>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</si>
  <si>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</si>
  <si>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</si>
  <si>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</si>
  <si>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</si>
  <si>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</si>
  <si>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</si>
  <si>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</si>
  <si>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</si>
  <si>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</si>
  <si>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</si>
  <si>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</si>
  <si>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</si>
  <si>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</si>
  <si>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</si>
  <si>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</si>
  <si>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</si>
  <si>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</si>
  <si>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</si>
  <si>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</si>
  <si>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</si>
  <si>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</si>
  <si>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</si>
  <si>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</si>
  <si>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</si>
  <si>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</si>
  <si>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</si>
  <si>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</si>
  <si>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</si>
  <si>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</si>
  <si>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</si>
  <si>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</si>
  <si>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</si>
  <si>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</si>
  <si>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</si>
  <si>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</si>
  <si>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</si>
  <si>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DANIEL OSVALDO TEPANO ROMAN</t>
  </si>
  <si>
    <t>FRANCISCO LAZCANO RUMINOT</t>
  </si>
  <si>
    <t>NICOLAS GABRIEL PALMA VERA</t>
  </si>
  <si>
    <t>ANTONIO EMILIANO LORCA NELSON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</si>
</sst>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xf numFmtId="0" fontId="12" fillId="0" borderId="1" xfId="0" applyFont="1" applyBorder="1" applyAlignment="1">
      <alignment horizontal="center" vertical="center"/>
    </xf>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M14" sqref="M14"/>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63</v>
      </c>
      <c r="C4" s="5">
        <f>EVALUACION2!$C$22</f>
        <v>6.7</v>
      </c>
      <c r="G4" s="1"/>
    </row>
    <row r="5" spans="1:11">
      <c r="A5" s="4">
        <v>2</v>
      </c>
      <c r="B5" s="25" t="s">
        <v>64</v>
      </c>
      <c r="C5" s="5">
        <f>EVALUACION2!$C$22</f>
        <v>6.7</v>
      </c>
      <c r="G5" s="1"/>
    </row>
    <row r="6" spans="1:11">
      <c r="A6" s="4">
        <v>3</v>
      </c>
      <c r="B6" s="25" t="s">
        <v>65</v>
      </c>
      <c r="C6" s="5">
        <f>EVALUACION2!$C$22</f>
        <v>6.7</v>
      </c>
      <c r="G6" s="1"/>
    </row>
    <row r="7" spans="1:11" ht="15" customHeight="1">
      <c r="A7" s="61">
        <v>4</v>
      </c>
      <c r="B7" s="25" t="s">
        <v>66</v>
      </c>
      <c r="C7" s="5">
        <f>EVALUACION2!$C$22</f>
        <v>6.7</v>
      </c>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4"/>
      <c r="B14" s="28" t="str">
        <f>RUBRICA!A5</f>
        <v>2. Aplica una metodología que permite el logro de los objetivos propuestos, de acuerdo a los estándares de la disciplina.</v>
      </c>
      <c r="C14" s="26" t="s">
        <v>5</v>
      </c>
      <c r="D14" s="62" t="s">
        <v>41</v>
      </c>
      <c r="E14" s="15">
        <f>IF(D14="X",100*0.1,"")</f>
        <v>10</v>
      </c>
      <c r="F14" s="62"/>
      <c r="G14" s="15" t="str">
        <f>IF(F14="X",60*0.1,"")</f>
        <v/>
      </c>
      <c r="H14" s="15" t="str">
        <f t="shared" si="2"/>
        <v/>
      </c>
      <c r="I14" s="15" t="str">
        <f>IF(H14="X",30*0.1,"")</f>
        <v/>
      </c>
      <c r="J14" s="15" t="str">
        <f t="shared" si="3"/>
        <v/>
      </c>
      <c r="K14" s="15" t="str">
        <f t="shared" si="4"/>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62"/>
      <c r="E16" s="15" t="str">
        <f>IF(D16="X",100*0.05,"")</f>
        <v/>
      </c>
      <c r="F16" s="62" t="s">
        <v>41</v>
      </c>
      <c r="G16" s="15">
        <f>IF(F16="X",60*0.05,"")</f>
        <v>3</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c r="E17" s="15" t="str">
        <f>IF(D17="X",100*0.05,"")</f>
        <v/>
      </c>
      <c r="F17" s="62" t="s">
        <v>41</v>
      </c>
      <c r="G17" s="15">
        <f>IF(F17="X",60*0.05,"")</f>
        <v>3</v>
      </c>
      <c r="H17" s="15" t="str">
        <f t="shared" si="2"/>
        <v/>
      </c>
      <c r="I17" s="15" t="str">
        <f>IF(H17="X",30*0.05,"")</f>
        <v/>
      </c>
      <c r="J17" s="15" t="str">
        <f t="shared" si="3"/>
        <v/>
      </c>
      <c r="K17" s="15" t="str">
        <f t="shared" si="4"/>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62" t="s">
        <v>41</v>
      </c>
      <c r="E19" s="15">
        <f>IF(D19="X",100*0.15,"")</f>
        <v>15</v>
      </c>
      <c r="F19" s="62"/>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96</v>
      </c>
      <c r="D21" s="16"/>
      <c r="E21" s="16">
        <f>SUM(E13:E20)</f>
        <v>90</v>
      </c>
      <c r="F21" s="16"/>
      <c r="G21" s="16">
        <f>SUM(G13:G20)</f>
        <v>6</v>
      </c>
      <c r="H21" s="16"/>
      <c r="I21" s="16">
        <f>SUM(I13:I20)</f>
        <v>0</v>
      </c>
      <c r="J21" s="16"/>
      <c r="K21" s="16">
        <f>SUM(K13:K20)</f>
        <v>0</v>
      </c>
    </row>
    <row r="22" spans="1:11" ht="15.75" customHeight="1" outlineLevel="1">
      <c r="A22" s="45"/>
      <c r="B22" s="30" t="s">
        <v>13</v>
      </c>
      <c r="C22" s="17">
        <f>VLOOKUP(C21,ESCALA_IEP!A2:B202,2,FALSE)</f>
        <v>6.7</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sheetProtection algorithmName="SHA-512" hashValue="qJAmog5U2Sy7Z+5LSoEJf3BbkSfuiyB1Rko73JJXNy1agsO2RWyAMcCWfNU0us2Kt63jlgvrrvAsM/1mJvyNjg==" saltValue="o8cHktl9HCmsOzx54yvt3A==" spinCount="100000" sheet="1" objects="1" scenarios="1"/>
  <mergeCells count="7">
    <mergeCell ref="A11:A22"/>
    <mergeCell ref="C11:C12"/>
    <mergeCell ref="D12:E12"/>
    <mergeCell ref="D11:K11"/>
    <mergeCell ref="F12:G12"/>
    <mergeCell ref="H12:I12"/>
    <mergeCell ref="J12:K12"/>
  </mergeCells>
  <conditionalFormatting sqref="C4:C7">
    <cfRule type="cellIs" dxfId="3" priority="3" operator="lessThan">
      <formula>4</formula>
    </cfRule>
    <cfRule type="cellIs" dxfId="2" priority="4"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A6" sqref="A6"/>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2025-10-13T19:40:49Z</dcterms:modified>
</cp:coreProperties>
</file>