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/>
  <mc:AlternateContent xmlns:mc="http://schemas.openxmlformats.org/markup-compatibility/2006">
    <mc:Choice Requires="x15">
      <x15ac:absPath xmlns:x15ac="http://schemas.microsoft.com/office/spreadsheetml/2010/11/ac" url="https://univtoursfr.sharepoint.com/sites/ProjetCollectif824/Documents partages/General/02 - Gestion de projet/"/>
    </mc:Choice>
  </mc:AlternateContent>
  <xr:revisionPtr revIDLastSave="778" documentId="11_37AB7493688EBBDA8433E841109B63D0EB9EEA72" xr6:coauthVersionLast="47" xr6:coauthVersionMax="47" xr10:uidLastSave="{995A920B-99A8-4E30-8B75-50218377EC76}"/>
  <bookViews>
    <workbookView xWindow="-120" yWindow="-120" windowWidth="29040" windowHeight="18240" xr2:uid="{00000000-000D-0000-FFFF-FFFF00000000}"/>
  </bookViews>
  <sheets>
    <sheet name="JANVIER 2025" sheetId="1" r:id="rId1"/>
    <sheet name="FEVRIER 2025" sheetId="2" r:id="rId2"/>
    <sheet name="MARS 2025" sheetId="3" r:id="rId3"/>
    <sheet name="AVRIL 2025" sheetId="4" r:id="rId4"/>
    <sheet name="MAI 2025" sheetId="5" r:id="rId5"/>
    <sheet name="JUIN 2025" sheetId="6" r:id="rId6"/>
    <sheet name="COURBES" sheetId="7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5" l="1"/>
  <c r="D21" i="5" s="1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G21" i="1"/>
  <c r="G20" i="6"/>
  <c r="F20" i="6"/>
  <c r="G19" i="6"/>
  <c r="F19" i="6"/>
  <c r="G18" i="6"/>
  <c r="F18" i="6"/>
  <c r="G17" i="6"/>
  <c r="F17" i="6"/>
  <c r="G16" i="6"/>
  <c r="F16" i="6"/>
  <c r="G15" i="6"/>
  <c r="F15" i="6"/>
  <c r="G14" i="6"/>
  <c r="F14" i="6"/>
  <c r="G13" i="6"/>
  <c r="F13" i="6"/>
  <c r="G12" i="6"/>
  <c r="F12" i="6"/>
  <c r="G11" i="6"/>
  <c r="F11" i="6"/>
  <c r="G10" i="6"/>
  <c r="F10" i="6"/>
  <c r="G9" i="6"/>
  <c r="F9" i="6"/>
  <c r="G8" i="6"/>
  <c r="F8" i="6"/>
  <c r="G7" i="6"/>
  <c r="F7" i="6"/>
  <c r="G6" i="6"/>
  <c r="F6" i="6"/>
  <c r="G5" i="6"/>
  <c r="F5" i="6"/>
  <c r="G4" i="6"/>
  <c r="F4" i="6"/>
  <c r="G3" i="6"/>
  <c r="F3" i="6"/>
  <c r="D3" i="6"/>
  <c r="E21" i="6"/>
  <c r="C21" i="6"/>
  <c r="B21" i="6"/>
  <c r="G3" i="4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3" i="3"/>
  <c r="E21" i="5"/>
  <c r="C21" i="5"/>
  <c r="B21" i="5"/>
  <c r="G20" i="5"/>
  <c r="F20" i="5"/>
  <c r="G19" i="5"/>
  <c r="F19" i="5"/>
  <c r="G18" i="5"/>
  <c r="F18" i="5"/>
  <c r="G17" i="5"/>
  <c r="F17" i="5"/>
  <c r="G16" i="5"/>
  <c r="F16" i="5"/>
  <c r="G15" i="5"/>
  <c r="G21" i="5" s="1"/>
  <c r="F15" i="5"/>
  <c r="G14" i="5"/>
  <c r="F14" i="5"/>
  <c r="G13" i="5"/>
  <c r="F13" i="5"/>
  <c r="G12" i="5"/>
  <c r="F12" i="5"/>
  <c r="G11" i="5"/>
  <c r="F11" i="5"/>
  <c r="G10" i="5"/>
  <c r="F10" i="5"/>
  <c r="G9" i="5"/>
  <c r="F9" i="5"/>
  <c r="G8" i="5"/>
  <c r="F8" i="5"/>
  <c r="G7" i="5"/>
  <c r="F7" i="5"/>
  <c r="G6" i="5"/>
  <c r="F6" i="5"/>
  <c r="G5" i="5"/>
  <c r="F5" i="5"/>
  <c r="G4" i="5"/>
  <c r="F4" i="5"/>
  <c r="G3" i="5"/>
  <c r="F3" i="5"/>
  <c r="D3" i="5"/>
  <c r="E21" i="4"/>
  <c r="C21" i="4"/>
  <c r="B21" i="4"/>
  <c r="G20" i="4"/>
  <c r="F20" i="4"/>
  <c r="G19" i="4"/>
  <c r="F19" i="4"/>
  <c r="G18" i="4"/>
  <c r="F18" i="4"/>
  <c r="G17" i="4"/>
  <c r="F17" i="4"/>
  <c r="G16" i="4"/>
  <c r="F16" i="4"/>
  <c r="G15" i="4"/>
  <c r="F15" i="4"/>
  <c r="G14" i="4"/>
  <c r="F14" i="4"/>
  <c r="G13" i="4"/>
  <c r="F13" i="4"/>
  <c r="G12" i="4"/>
  <c r="F12" i="4"/>
  <c r="G11" i="4"/>
  <c r="F11" i="4"/>
  <c r="G10" i="4"/>
  <c r="F10" i="4"/>
  <c r="G9" i="4"/>
  <c r="F9" i="4"/>
  <c r="G8" i="4"/>
  <c r="F8" i="4"/>
  <c r="G7" i="4"/>
  <c r="F7" i="4"/>
  <c r="G6" i="4"/>
  <c r="F6" i="4"/>
  <c r="G5" i="4"/>
  <c r="F5" i="4"/>
  <c r="G4" i="4"/>
  <c r="F4" i="4"/>
  <c r="F3" i="4"/>
  <c r="D3" i="4"/>
  <c r="E21" i="3"/>
  <c r="C21" i="3"/>
  <c r="B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D3" i="3"/>
  <c r="E21" i="2"/>
  <c r="C21" i="2"/>
  <c r="B21" i="2"/>
  <c r="G20" i="2"/>
  <c r="F20" i="2"/>
  <c r="G19" i="2"/>
  <c r="F19" i="2"/>
  <c r="G18" i="2"/>
  <c r="F18" i="2"/>
  <c r="G17" i="2"/>
  <c r="F17" i="2"/>
  <c r="G16" i="2"/>
  <c r="F16" i="2"/>
  <c r="G15" i="2"/>
  <c r="F15" i="2"/>
  <c r="G14" i="2"/>
  <c r="F14" i="2"/>
  <c r="G13" i="2"/>
  <c r="F13" i="2"/>
  <c r="G12" i="2"/>
  <c r="F12" i="2"/>
  <c r="G11" i="2"/>
  <c r="F11" i="2"/>
  <c r="G10" i="2"/>
  <c r="F10" i="2"/>
  <c r="G9" i="2"/>
  <c r="F9" i="2"/>
  <c r="G8" i="2"/>
  <c r="F8" i="2"/>
  <c r="G7" i="2"/>
  <c r="F7" i="2"/>
  <c r="G6" i="2"/>
  <c r="F6" i="2"/>
  <c r="G5" i="2"/>
  <c r="F5" i="2"/>
  <c r="G4" i="2"/>
  <c r="F4" i="2"/>
  <c r="G3" i="2"/>
  <c r="F3" i="2"/>
  <c r="D3" i="2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D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3" i="1"/>
  <c r="E21" i="1"/>
  <c r="C21" i="1"/>
  <c r="B21" i="1"/>
  <c r="G3" i="1"/>
  <c r="F21" i="5" l="1"/>
  <c r="F21" i="6"/>
  <c r="D21" i="6"/>
  <c r="G21" i="6"/>
  <c r="G21" i="3"/>
  <c r="G21" i="4"/>
  <c r="F21" i="4"/>
  <c r="D21" i="3"/>
  <c r="F21" i="3"/>
  <c r="D21" i="4"/>
  <c r="F21" i="2"/>
  <c r="G21" i="2"/>
  <c r="D21" i="2"/>
  <c r="D21" i="1"/>
  <c r="F21" i="1"/>
</calcChain>
</file>

<file path=xl/sharedStrings.xml><?xml version="1.0" encoding="utf-8"?>
<sst xmlns="http://schemas.openxmlformats.org/spreadsheetml/2006/main" count="248" uniqueCount="44">
  <si>
    <t>Testeur Universel</t>
  </si>
  <si>
    <t>TACHES</t>
  </si>
  <si>
    <t>CI</t>
  </si>
  <si>
    <t>TPS</t>
  </si>
  <si>
    <t>RPS</t>
  </si>
  <si>
    <t>CR</t>
  </si>
  <si>
    <t>EC</t>
  </si>
  <si>
    <t>PRU</t>
  </si>
  <si>
    <t>Charge Initiale</t>
  </si>
  <si>
    <t xml:space="preserve">cout/heure moyen : </t>
  </si>
  <si>
    <t>Besoin du client</t>
  </si>
  <si>
    <t>Temps passé</t>
  </si>
  <si>
    <t>Besoin logiciel</t>
  </si>
  <si>
    <t>Reste à passer</t>
  </si>
  <si>
    <t>Besoin matériel</t>
  </si>
  <si>
    <t>Charge révisée</t>
  </si>
  <si>
    <t>Analyse port série</t>
  </si>
  <si>
    <t>Ecart de charge</t>
  </si>
  <si>
    <t>Recherche matériel décodage trame</t>
  </si>
  <si>
    <t>Conception de l'architecture globale</t>
  </si>
  <si>
    <t>Développement des indicateurs qualités</t>
  </si>
  <si>
    <t>Conception détaillée</t>
  </si>
  <si>
    <t>Ecriture de test</t>
  </si>
  <si>
    <t>Tests matériels d'analyse</t>
  </si>
  <si>
    <t>Développement enregistrement trame</t>
  </si>
  <si>
    <t>Développement fonctionnel</t>
  </si>
  <si>
    <t>Développement interface</t>
  </si>
  <si>
    <t>Algorithme analyse de trame</t>
  </si>
  <si>
    <t>Tests unitaires</t>
  </si>
  <si>
    <t>Test d'intégration</t>
  </si>
  <si>
    <t>Validation</t>
  </si>
  <si>
    <t>Test Recettes</t>
  </si>
  <si>
    <t>TOTAL :</t>
  </si>
  <si>
    <t>Prix de revient unitaire</t>
  </si>
  <si>
    <t>Mois</t>
  </si>
  <si>
    <t>Charges</t>
  </si>
  <si>
    <t>Janvier</t>
  </si>
  <si>
    <t>Février</t>
  </si>
  <si>
    <t>Mars</t>
  </si>
  <si>
    <t>Avril</t>
  </si>
  <si>
    <t>Mai</t>
  </si>
  <si>
    <t>Juin</t>
  </si>
  <si>
    <t>TOTAL JOUR FOP</t>
  </si>
  <si>
    <t>TOTAL COUT FOP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</si>
</sst>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FFFFFF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4472C4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3" tint="0.8999908444471571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0" borderId="0" xfId="0" applyAlignment="1">
      <alignment horizontal="right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4" borderId="0" xfId="0" applyFill="1" applyAlignment="1">
      <alignment horizontal="right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Evolution</a:t>
            </a:r>
            <a:r>
              <a:rPr lang="en-US" baseline="0"/>
              <a:t> des c</a:t>
            </a:r>
            <a:r>
              <a:rPr lang="en-US"/>
              <a:t>harges à travers</a:t>
            </a:r>
            <a:r>
              <a:rPr lang="en-US" baseline="0"/>
              <a:t> les mois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COURBES!$B$1</c:f>
              <c:strCache>
                <c:ptCount val="1"/>
                <c:pt idx="0">
                  <c:v>Charges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5.2499999999999998E-2"/>
                  <c:y val="-3.703703703703703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878-954F-956F-ABF3A6484516}"/>
                </c:ext>
              </c:extLst>
            </c:dLbl>
            <c:dLbl>
              <c:idx val="1"/>
              <c:layout>
                <c:manualLayout>
                  <c:x val="-5.5277777777777828E-2"/>
                  <c:y val="-4.62962962962963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878-954F-956F-ABF3A6484516}"/>
                </c:ext>
              </c:extLst>
            </c:dLbl>
            <c:dLbl>
              <c:idx val="2"/>
              <c:layout>
                <c:manualLayout>
                  <c:x val="-5.527777777777778E-2"/>
                  <c:y val="-5.55555555555555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878-954F-956F-ABF3A6484516}"/>
                </c:ext>
              </c:extLst>
            </c:dLbl>
            <c:dLbl>
              <c:idx val="3"/>
              <c:layout>
                <c:manualLayout>
                  <c:x val="-5.527777777777778E-2"/>
                  <c:y val="-6.0185185185185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878-954F-956F-ABF3A6484516}"/>
                </c:ext>
              </c:extLst>
            </c:dLbl>
            <c:dLbl>
              <c:idx val="4"/>
              <c:layout>
                <c:manualLayout>
                  <c:x val="-5.527777777777778E-2"/>
                  <c:y val="-5.55555555555555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878-954F-956F-ABF3A6484516}"/>
                </c:ext>
              </c:extLst>
            </c:dLbl>
            <c:dLbl>
              <c:idx val="5"/>
              <c:layout>
                <c:manualLayout>
                  <c:x val="-5.527777777777778E-2"/>
                  <c:y val="-6.018518518518518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878-954F-956F-ABF3A648451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COURBES!$A$2:$A$7</c:f>
              <c:strCache>
                <c:ptCount val="6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</c:strCache>
            </c:strRef>
          </c:cat>
          <c:val>
            <c:numRef>
              <c:f>COURBES!$B$2:$B$7</c:f>
              <c:numCache>
                <c:formatCode>General</c:formatCode>
                <c:ptCount val="6"/>
                <c:pt idx="0">
                  <c:v>31140</c:v>
                </c:pt>
                <c:pt idx="1">
                  <c:v>35292</c:v>
                </c:pt>
                <c:pt idx="2">
                  <c:v>35984</c:v>
                </c:pt>
                <c:pt idx="3">
                  <c:v>50516</c:v>
                </c:pt>
                <c:pt idx="4">
                  <c:v>68508</c:v>
                </c:pt>
                <c:pt idx="5">
                  <c:v>69546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78-954F-956F-ABF3A648451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73527375"/>
        <c:axId val="772992111"/>
      </c:lineChart>
      <c:catAx>
        <c:axId val="773527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72992111"/>
        <c:crosses val="autoZero"/>
        <c:auto val="1"/>
        <c:lblAlgn val="ctr"/>
        <c:lblOffset val="100"/>
        <c:noMultiLvlLbl val="0"/>
      </c:catAx>
      <c:valAx>
        <c:axId val="772992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735273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2</xdr:row>
      <xdr:rowOff>12700</xdr:rowOff>
    </xdr:from>
    <xdr:to>
      <xdr:col>8</xdr:col>
      <xdr:colOff>463550</xdr:colOff>
      <xdr:row>16</xdr:row>
      <xdr:rowOff>88900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C06C6502-B2F5-2CE4-C10B-6F7F511748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7"/>
  <sheetViews>
    <sheetView tabSelected="1" workbookViewId="0">
      <selection activeCell="D27" sqref="D27"/>
    </sheetView>
  </sheetViews>
  <sheetFormatPr baseColWidth="10" defaultColWidth="8.85546875" defaultRowHeight="15" x14ac:dyDescent="0.25"/>
  <cols>
    <col min="1" max="1" width="36.85546875" style="1" bestFit="1" customWidth="1"/>
    <col min="2" max="7" width="8.7109375" style="1" customWidth="1"/>
    <col min="8" max="8" width="7.42578125" style="1" customWidth="1"/>
    <col min="9" max="9" width="12.28515625" style="1" customWidth="1"/>
    <col min="10" max="10" width="21.85546875" style="1" bestFit="1" customWidth="1"/>
    <col min="11" max="13" width="8.85546875" style="1"/>
    <col min="14" max="14" width="14.42578125" style="1" bestFit="1" customWidth="1"/>
    <col min="15" max="15" width="8.85546875" style="1"/>
    <col min="16" max="16" width="18.42578125" style="1" bestFit="1" customWidth="1"/>
    <col min="17" max="17" width="8.85546875" style="1"/>
    <col min="18" max="18" width="20.28515625" style="1" customWidth="1"/>
    <col min="19" max="19" width="8.85546875" style="1"/>
    <col min="20" max="20" width="14.140625" style="1" bestFit="1" customWidth="1"/>
    <col min="21" max="16384" width="8.85546875" style="1"/>
  </cols>
  <sheetData>
    <row r="1" spans="1:17" x14ac:dyDescent="0.25">
      <c r="A1" s="11" t="s">
        <v>0</v>
      </c>
      <c r="B1" s="11"/>
      <c r="C1" s="11"/>
      <c r="D1" s="11"/>
      <c r="E1" s="11"/>
      <c r="F1" s="11"/>
      <c r="G1" s="11"/>
      <c r="H1" s="5"/>
      <c r="I1" s="5"/>
      <c r="J1" s="5"/>
      <c r="K1" s="5"/>
      <c r="L1" s="5"/>
      <c r="M1" s="5"/>
    </row>
    <row r="2" spans="1:17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4"/>
      <c r="I2" s="4"/>
      <c r="J2" s="4"/>
      <c r="K2" s="4"/>
      <c r="L2" s="4"/>
      <c r="M2" s="4"/>
      <c r="N2" s="9" t="s">
        <v>8</v>
      </c>
      <c r="O2" s="9"/>
      <c r="P2" s="9" t="s">
        <v>9</v>
      </c>
      <c r="Q2" s="1">
        <v>346</v>
      </c>
    </row>
    <row r="3" spans="1:17" x14ac:dyDescent="0.25">
      <c r="A3" s="8" t="s">
        <v>10</v>
      </c>
      <c r="B3" s="8">
        <v>2</v>
      </c>
      <c r="C3" s="8">
        <v>2</v>
      </c>
      <c r="D3" s="8">
        <f>E3-C3</f>
        <v>0</v>
      </c>
      <c r="E3" s="8">
        <v>2</v>
      </c>
      <c r="F3" s="8">
        <f>E3-B3</f>
        <v>0</v>
      </c>
      <c r="G3" s="8">
        <f>C3*$Q$2</f>
        <v>692</v>
      </c>
      <c r="N3" s="1" t="s">
        <v>11</v>
      </c>
    </row>
    <row r="4" spans="1:17" x14ac:dyDescent="0.25">
      <c r="A4" s="8" t="s">
        <v>12</v>
      </c>
      <c r="B4" s="8">
        <v>4</v>
      </c>
      <c r="C4" s="8">
        <v>4</v>
      </c>
      <c r="D4" s="8">
        <f t="shared" ref="D4:D20" si="0">E4-C4</f>
        <v>0</v>
      </c>
      <c r="E4" s="8">
        <v>4</v>
      </c>
      <c r="F4" s="8">
        <f t="shared" ref="F4:F20" si="1">E4-B4</f>
        <v>0</v>
      </c>
      <c r="G4" s="8">
        <f t="shared" ref="G4:G20" si="2">C4*$Q$2</f>
        <v>1384</v>
      </c>
      <c r="N4" s="1" t="s">
        <v>13</v>
      </c>
    </row>
    <row r="5" spans="1:17" x14ac:dyDescent="0.25">
      <c r="A5" s="8" t="s">
        <v>14</v>
      </c>
      <c r="B5" s="8">
        <v>4</v>
      </c>
      <c r="C5" s="8">
        <v>4</v>
      </c>
      <c r="D5" s="8">
        <f t="shared" si="0"/>
        <v>0</v>
      </c>
      <c r="E5" s="8">
        <v>4</v>
      </c>
      <c r="F5" s="8">
        <f t="shared" si="1"/>
        <v>0</v>
      </c>
      <c r="G5" s="8">
        <f t="shared" si="2"/>
        <v>1384</v>
      </c>
      <c r="N5" s="1" t="s">
        <v>15</v>
      </c>
    </row>
    <row r="6" spans="1:17" x14ac:dyDescent="0.25">
      <c r="A6" s="8" t="s">
        <v>16</v>
      </c>
      <c r="B6" s="8">
        <v>15</v>
      </c>
      <c r="C6" s="8">
        <v>15</v>
      </c>
      <c r="D6" s="8">
        <f t="shared" si="0"/>
        <v>10</v>
      </c>
      <c r="E6" s="8">
        <v>25</v>
      </c>
      <c r="F6" s="8">
        <f t="shared" si="1"/>
        <v>10</v>
      </c>
      <c r="G6" s="8">
        <f t="shared" si="2"/>
        <v>5190</v>
      </c>
      <c r="N6" s="1" t="s">
        <v>17</v>
      </c>
    </row>
    <row r="7" spans="1:17" x14ac:dyDescent="0.25">
      <c r="A7" s="8" t="s">
        <v>18</v>
      </c>
      <c r="B7" s="8">
        <v>15</v>
      </c>
      <c r="C7" s="8">
        <v>15</v>
      </c>
      <c r="D7" s="8">
        <f t="shared" si="0"/>
        <v>0</v>
      </c>
      <c r="E7" s="8">
        <v>15</v>
      </c>
      <c r="F7" s="8">
        <f t="shared" si="1"/>
        <v>0</v>
      </c>
      <c r="G7" s="8">
        <f t="shared" si="2"/>
        <v>5190</v>
      </c>
    </row>
    <row r="8" spans="1:17" x14ac:dyDescent="0.25">
      <c r="A8" s="8" t="s">
        <v>19</v>
      </c>
      <c r="B8" s="8">
        <v>5</v>
      </c>
      <c r="C8" s="8">
        <v>5</v>
      </c>
      <c r="D8" s="8">
        <f t="shared" si="0"/>
        <v>0</v>
      </c>
      <c r="E8" s="8">
        <v>5</v>
      </c>
      <c r="F8" s="8">
        <f t="shared" si="1"/>
        <v>0</v>
      </c>
      <c r="G8" s="8">
        <f t="shared" si="2"/>
        <v>1730</v>
      </c>
    </row>
    <row r="9" spans="1:17" x14ac:dyDescent="0.25">
      <c r="A9" s="8" t="s">
        <v>20</v>
      </c>
      <c r="B9" s="8">
        <v>10</v>
      </c>
      <c r="C9" s="8">
        <v>8</v>
      </c>
      <c r="D9" s="8">
        <f t="shared" si="0"/>
        <v>0</v>
      </c>
      <c r="E9" s="8">
        <v>8</v>
      </c>
      <c r="F9" s="8">
        <f t="shared" si="1"/>
        <v>-2</v>
      </c>
      <c r="G9" s="8">
        <f t="shared" si="2"/>
        <v>2768</v>
      </c>
    </row>
    <row r="10" spans="1:17" x14ac:dyDescent="0.25">
      <c r="A10" s="8" t="s">
        <v>21</v>
      </c>
      <c r="B10" s="8">
        <v>10</v>
      </c>
      <c r="C10" s="8">
        <v>10</v>
      </c>
      <c r="D10" s="8">
        <f t="shared" si="0"/>
        <v>-3</v>
      </c>
      <c r="E10" s="8">
        <v>7</v>
      </c>
      <c r="F10" s="8">
        <f t="shared" si="1"/>
        <v>-3</v>
      </c>
      <c r="G10" s="8">
        <f t="shared" si="2"/>
        <v>3460</v>
      </c>
      <c r="H10" s="5"/>
      <c r="I10" s="5"/>
      <c r="J10" s="5"/>
      <c r="K10" s="5"/>
      <c r="L10" s="5"/>
    </row>
    <row r="11" spans="1:17" x14ac:dyDescent="0.25">
      <c r="A11" s="8" t="s">
        <v>22</v>
      </c>
      <c r="B11" s="8">
        <v>10</v>
      </c>
      <c r="C11" s="8">
        <v>10</v>
      </c>
      <c r="D11" s="8">
        <f t="shared" si="0"/>
        <v>-3</v>
      </c>
      <c r="E11" s="8">
        <v>7</v>
      </c>
      <c r="F11" s="8">
        <f t="shared" si="1"/>
        <v>-3</v>
      </c>
      <c r="G11" s="8">
        <f t="shared" si="2"/>
        <v>3460</v>
      </c>
      <c r="H11" s="4"/>
      <c r="I11" s="4"/>
      <c r="J11" s="4"/>
      <c r="K11" s="4"/>
      <c r="L11" s="4"/>
    </row>
    <row r="12" spans="1:17" x14ac:dyDescent="0.25">
      <c r="A12" s="8" t="s">
        <v>23</v>
      </c>
      <c r="B12" s="8">
        <v>20</v>
      </c>
      <c r="C12" s="8">
        <v>15</v>
      </c>
      <c r="D12" s="8">
        <f t="shared" si="0"/>
        <v>5</v>
      </c>
      <c r="E12" s="8">
        <v>20</v>
      </c>
      <c r="F12" s="8">
        <f t="shared" si="1"/>
        <v>0</v>
      </c>
      <c r="G12" s="8">
        <f t="shared" si="2"/>
        <v>5190</v>
      </c>
    </row>
    <row r="13" spans="1:17" x14ac:dyDescent="0.25">
      <c r="A13" s="8" t="s">
        <v>24</v>
      </c>
      <c r="B13" s="8">
        <v>15</v>
      </c>
      <c r="C13" s="8">
        <v>2</v>
      </c>
      <c r="D13" s="8">
        <f t="shared" si="0"/>
        <v>13</v>
      </c>
      <c r="E13" s="8">
        <v>15</v>
      </c>
      <c r="F13" s="8">
        <f t="shared" si="1"/>
        <v>0</v>
      </c>
      <c r="G13" s="8">
        <f t="shared" si="2"/>
        <v>692</v>
      </c>
    </row>
    <row r="14" spans="1:17" x14ac:dyDescent="0.25">
      <c r="A14" s="8" t="s">
        <v>25</v>
      </c>
      <c r="B14" s="8">
        <v>20</v>
      </c>
      <c r="C14" s="8">
        <v>0</v>
      </c>
      <c r="D14" s="8">
        <f t="shared" si="0"/>
        <v>20</v>
      </c>
      <c r="E14" s="8">
        <v>20</v>
      </c>
      <c r="F14" s="8">
        <f t="shared" si="1"/>
        <v>0</v>
      </c>
      <c r="G14" s="8">
        <f t="shared" si="2"/>
        <v>0</v>
      </c>
    </row>
    <row r="15" spans="1:17" x14ac:dyDescent="0.25">
      <c r="A15" s="8" t="s">
        <v>26</v>
      </c>
      <c r="B15" s="8">
        <v>15</v>
      </c>
      <c r="C15" s="8">
        <v>0</v>
      </c>
      <c r="D15" s="8">
        <f t="shared" si="0"/>
        <v>15</v>
      </c>
      <c r="E15" s="8">
        <v>15</v>
      </c>
      <c r="F15" s="8">
        <f t="shared" si="1"/>
        <v>0</v>
      </c>
      <c r="G15" s="8">
        <f t="shared" si="2"/>
        <v>0</v>
      </c>
    </row>
    <row r="16" spans="1:17" x14ac:dyDescent="0.25">
      <c r="A16" s="8" t="s">
        <v>27</v>
      </c>
      <c r="B16" s="8">
        <v>20</v>
      </c>
      <c r="C16" s="8">
        <v>0</v>
      </c>
      <c r="D16" s="8">
        <f t="shared" si="0"/>
        <v>20</v>
      </c>
      <c r="E16" s="8">
        <v>20</v>
      </c>
      <c r="F16" s="8">
        <f t="shared" si="1"/>
        <v>0</v>
      </c>
      <c r="G16" s="8">
        <f t="shared" si="2"/>
        <v>0</v>
      </c>
    </row>
    <row r="17" spans="1:7" x14ac:dyDescent="0.25">
      <c r="A17" s="8" t="s">
        <v>28</v>
      </c>
      <c r="B17" s="8">
        <v>15</v>
      </c>
      <c r="C17" s="8">
        <v>0</v>
      </c>
      <c r="D17" s="8">
        <f t="shared" si="0"/>
        <v>15</v>
      </c>
      <c r="E17" s="8">
        <v>15</v>
      </c>
      <c r="F17" s="8">
        <f t="shared" si="1"/>
        <v>0</v>
      </c>
      <c r="G17" s="8">
        <f t="shared" si="2"/>
        <v>0</v>
      </c>
    </row>
    <row r="18" spans="1:7" x14ac:dyDescent="0.25">
      <c r="A18" s="8" t="s">
        <v>29</v>
      </c>
      <c r="B18" s="8">
        <v>10</v>
      </c>
      <c r="C18" s="8">
        <v>0</v>
      </c>
      <c r="D18" s="8">
        <f t="shared" si="0"/>
        <v>10</v>
      </c>
      <c r="E18" s="8">
        <v>10</v>
      </c>
      <c r="F18" s="8">
        <f t="shared" si="1"/>
        <v>0</v>
      </c>
      <c r="G18" s="8">
        <f t="shared" si="2"/>
        <v>0</v>
      </c>
    </row>
    <row r="19" spans="1:7" x14ac:dyDescent="0.25">
      <c r="A19" s="8" t="s">
        <v>30</v>
      </c>
      <c r="B19" s="8">
        <v>4</v>
      </c>
      <c r="C19" s="8">
        <v>0</v>
      </c>
      <c r="D19" s="8">
        <f t="shared" si="0"/>
        <v>4</v>
      </c>
      <c r="E19" s="8">
        <v>4</v>
      </c>
      <c r="F19" s="8">
        <f t="shared" si="1"/>
        <v>0</v>
      </c>
      <c r="G19" s="8">
        <f t="shared" si="2"/>
        <v>0</v>
      </c>
    </row>
    <row r="20" spans="1:7" x14ac:dyDescent="0.25">
      <c r="A20" s="8" t="s">
        <v>31</v>
      </c>
      <c r="B20" s="8">
        <v>3</v>
      </c>
      <c r="C20" s="8">
        <v>0</v>
      </c>
      <c r="D20" s="8">
        <f t="shared" si="0"/>
        <v>3</v>
      </c>
      <c r="E20" s="8">
        <v>3</v>
      </c>
      <c r="F20" s="8">
        <f t="shared" si="1"/>
        <v>0</v>
      </c>
      <c r="G20" s="8">
        <f t="shared" si="2"/>
        <v>0</v>
      </c>
    </row>
    <row r="21" spans="1:7" x14ac:dyDescent="0.25">
      <c r="A21" s="6" t="s">
        <v>32</v>
      </c>
      <c r="B21" s="7">
        <f t="shared" ref="B21:F21" si="3">SUM(B3:B20)</f>
        <v>197</v>
      </c>
      <c r="C21" s="7">
        <f t="shared" si="3"/>
        <v>90</v>
      </c>
      <c r="D21" s="7">
        <f t="shared" si="3"/>
        <v>109</v>
      </c>
      <c r="E21" s="7">
        <f t="shared" si="3"/>
        <v>199</v>
      </c>
      <c r="F21" s="7">
        <f t="shared" si="3"/>
        <v>2</v>
      </c>
      <c r="G21" s="7">
        <f>SUM(G3:G20)</f>
        <v>31140</v>
      </c>
    </row>
    <row r="26" spans="1:7" x14ac:dyDescent="0.25">
      <c r="A26" s="1" t="s">
        <v>42</v>
      </c>
      <c r="B26" s="1">
        <v>197</v>
      </c>
    </row>
    <row r="27" spans="1:7" x14ac:dyDescent="0.25">
      <c r="A27" s="1" t="s">
        <v>43</v>
      </c>
      <c r="B27" s="1">
        <v>68230</v>
      </c>
    </row>
  </sheetData>
  <mergeCells count="1">
    <mergeCell ref="A1:G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5EACC-9E1D-B949-AE01-9B46BD2B469F}">
  <dimension ref="A1:Q35"/>
  <sheetViews>
    <sheetView workbookViewId="0">
      <selection activeCell="D3" sqref="D3:D20"/>
    </sheetView>
  </sheetViews>
  <sheetFormatPr baseColWidth="10" defaultColWidth="8.85546875" defaultRowHeight="15" x14ac:dyDescent="0.25"/>
  <cols>
    <col min="1" max="1" width="36.85546875" style="1" bestFit="1" customWidth="1"/>
    <col min="2" max="7" width="8.7109375" style="1" customWidth="1"/>
    <col min="8" max="9" width="7.42578125" style="1" customWidth="1"/>
    <col min="10" max="10" width="12.42578125" style="1" customWidth="1"/>
    <col min="11" max="11" width="8.85546875" style="1"/>
    <col min="12" max="12" width="14.42578125" style="1" bestFit="1" customWidth="1"/>
    <col min="13" max="15" width="8.85546875" style="1"/>
    <col min="16" max="16" width="18.42578125" style="1" bestFit="1" customWidth="1"/>
    <col min="17" max="17" width="8.85546875" style="1"/>
    <col min="18" max="18" width="20.28515625" style="1" customWidth="1"/>
    <col min="19" max="19" width="8.85546875" style="1"/>
    <col min="20" max="20" width="14.140625" style="1" bestFit="1" customWidth="1"/>
    <col min="21" max="16384" width="8.85546875" style="1"/>
  </cols>
  <sheetData>
    <row r="1" spans="1:17" x14ac:dyDescent="0.25">
      <c r="A1" s="11" t="s">
        <v>0</v>
      </c>
      <c r="B1" s="11"/>
      <c r="C1" s="11"/>
      <c r="D1" s="11"/>
      <c r="E1" s="11"/>
      <c r="F1" s="11"/>
      <c r="G1" s="11"/>
    </row>
    <row r="2" spans="1:17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L2" s="9" t="s">
        <v>8</v>
      </c>
      <c r="P2" s="9" t="s">
        <v>9</v>
      </c>
      <c r="Q2" s="1">
        <v>346</v>
      </c>
    </row>
    <row r="3" spans="1:17" x14ac:dyDescent="0.25">
      <c r="A3" s="8" t="s">
        <v>10</v>
      </c>
      <c r="B3" s="8">
        <v>2</v>
      </c>
      <c r="C3" s="8">
        <v>2</v>
      </c>
      <c r="D3" s="8">
        <f>E3-C3</f>
        <v>0</v>
      </c>
      <c r="E3" s="8">
        <v>2</v>
      </c>
      <c r="F3" s="8">
        <f>E3-B3</f>
        <v>0</v>
      </c>
      <c r="G3" s="8">
        <f>C3*$Q$2</f>
        <v>692</v>
      </c>
      <c r="L3" s="1" t="s">
        <v>11</v>
      </c>
    </row>
    <row r="4" spans="1:17" x14ac:dyDescent="0.25">
      <c r="A4" s="8" t="s">
        <v>12</v>
      </c>
      <c r="B4" s="8">
        <v>4</v>
      </c>
      <c r="C4" s="8">
        <v>6</v>
      </c>
      <c r="D4" s="8">
        <f t="shared" ref="D4:D20" si="0">E4-C4</f>
        <v>0</v>
      </c>
      <c r="E4" s="8">
        <v>6</v>
      </c>
      <c r="F4" s="8">
        <f t="shared" ref="F4:F20" si="1">E4-B4</f>
        <v>2</v>
      </c>
      <c r="G4" s="8">
        <f t="shared" ref="G4:G20" si="2">C4*$Q$2</f>
        <v>2076</v>
      </c>
      <c r="L4" s="1" t="s">
        <v>13</v>
      </c>
    </row>
    <row r="5" spans="1:17" x14ac:dyDescent="0.25">
      <c r="A5" s="8" t="s">
        <v>14</v>
      </c>
      <c r="B5" s="8">
        <v>4</v>
      </c>
      <c r="C5" s="8">
        <v>6</v>
      </c>
      <c r="D5" s="8">
        <f t="shared" si="0"/>
        <v>0</v>
      </c>
      <c r="E5" s="8">
        <v>6</v>
      </c>
      <c r="F5" s="8">
        <f t="shared" si="1"/>
        <v>2</v>
      </c>
      <c r="G5" s="8">
        <f t="shared" si="2"/>
        <v>2076</v>
      </c>
      <c r="L5" s="1" t="s">
        <v>15</v>
      </c>
    </row>
    <row r="6" spans="1:17" x14ac:dyDescent="0.25">
      <c r="A6" s="8" t="s">
        <v>16</v>
      </c>
      <c r="B6" s="8">
        <v>15</v>
      </c>
      <c r="C6" s="8">
        <v>15</v>
      </c>
      <c r="D6" s="8">
        <f t="shared" si="0"/>
        <v>10</v>
      </c>
      <c r="E6" s="8">
        <v>25</v>
      </c>
      <c r="F6" s="8">
        <f t="shared" si="1"/>
        <v>10</v>
      </c>
      <c r="G6" s="8">
        <f t="shared" si="2"/>
        <v>5190</v>
      </c>
      <c r="L6" s="1" t="s">
        <v>17</v>
      </c>
    </row>
    <row r="7" spans="1:17" x14ac:dyDescent="0.25">
      <c r="A7" s="8" t="s">
        <v>18</v>
      </c>
      <c r="B7" s="8">
        <v>15</v>
      </c>
      <c r="C7" s="8">
        <v>15</v>
      </c>
      <c r="D7" s="8">
        <f t="shared" si="0"/>
        <v>0</v>
      </c>
      <c r="E7" s="8">
        <v>15</v>
      </c>
      <c r="F7" s="8">
        <f t="shared" si="1"/>
        <v>0</v>
      </c>
      <c r="G7" s="8">
        <f t="shared" si="2"/>
        <v>5190</v>
      </c>
    </row>
    <row r="8" spans="1:17" x14ac:dyDescent="0.25">
      <c r="A8" s="8" t="s">
        <v>19</v>
      </c>
      <c r="B8" s="8">
        <v>5</v>
      </c>
      <c r="C8" s="8">
        <v>5</v>
      </c>
      <c r="D8" s="8">
        <f t="shared" si="0"/>
        <v>0</v>
      </c>
      <c r="E8" s="8">
        <v>5</v>
      </c>
      <c r="F8" s="8">
        <f t="shared" si="1"/>
        <v>0</v>
      </c>
      <c r="G8" s="8">
        <f t="shared" si="2"/>
        <v>1730</v>
      </c>
    </row>
    <row r="9" spans="1:17" x14ac:dyDescent="0.25">
      <c r="A9" s="8" t="s">
        <v>20</v>
      </c>
      <c r="B9" s="8">
        <v>10</v>
      </c>
      <c r="C9" s="8">
        <v>8</v>
      </c>
      <c r="D9" s="8">
        <f t="shared" si="0"/>
        <v>0</v>
      </c>
      <c r="E9" s="8">
        <v>8</v>
      </c>
      <c r="F9" s="8">
        <f t="shared" si="1"/>
        <v>-2</v>
      </c>
      <c r="G9" s="8">
        <f t="shared" si="2"/>
        <v>2768</v>
      </c>
    </row>
    <row r="10" spans="1:17" x14ac:dyDescent="0.25">
      <c r="A10" s="8" t="s">
        <v>21</v>
      </c>
      <c r="B10" s="8">
        <v>10</v>
      </c>
      <c r="C10" s="8">
        <v>10</v>
      </c>
      <c r="D10" s="8">
        <f t="shared" si="0"/>
        <v>-3</v>
      </c>
      <c r="E10" s="8">
        <v>7</v>
      </c>
      <c r="F10" s="8">
        <f t="shared" si="1"/>
        <v>-3</v>
      </c>
      <c r="G10" s="8">
        <f t="shared" si="2"/>
        <v>3460</v>
      </c>
    </row>
    <row r="11" spans="1:17" x14ac:dyDescent="0.25">
      <c r="A11" s="8" t="s">
        <v>22</v>
      </c>
      <c r="B11" s="8">
        <v>10</v>
      </c>
      <c r="C11" s="8">
        <v>10</v>
      </c>
      <c r="D11" s="8">
        <f t="shared" si="0"/>
        <v>-3</v>
      </c>
      <c r="E11" s="8">
        <v>7</v>
      </c>
      <c r="F11" s="8">
        <f t="shared" si="1"/>
        <v>-3</v>
      </c>
      <c r="G11" s="8">
        <f t="shared" si="2"/>
        <v>3460</v>
      </c>
    </row>
    <row r="12" spans="1:17" x14ac:dyDescent="0.25">
      <c r="A12" s="8" t="s">
        <v>23</v>
      </c>
      <c r="B12" s="8">
        <v>20</v>
      </c>
      <c r="C12" s="8">
        <v>20</v>
      </c>
      <c r="D12" s="8">
        <f t="shared" si="0"/>
        <v>10</v>
      </c>
      <c r="E12" s="8">
        <v>30</v>
      </c>
      <c r="F12" s="8">
        <f t="shared" si="1"/>
        <v>10</v>
      </c>
      <c r="G12" s="8">
        <f t="shared" si="2"/>
        <v>6920</v>
      </c>
    </row>
    <row r="13" spans="1:17" x14ac:dyDescent="0.25">
      <c r="A13" s="8" t="s">
        <v>24</v>
      </c>
      <c r="B13" s="8">
        <v>15</v>
      </c>
      <c r="C13" s="8">
        <v>2</v>
      </c>
      <c r="D13" s="8">
        <f t="shared" si="0"/>
        <v>13</v>
      </c>
      <c r="E13" s="8">
        <v>15</v>
      </c>
      <c r="F13" s="8">
        <f t="shared" si="1"/>
        <v>0</v>
      </c>
      <c r="G13" s="8">
        <f t="shared" si="2"/>
        <v>692</v>
      </c>
    </row>
    <row r="14" spans="1:17" x14ac:dyDescent="0.25">
      <c r="A14" s="8" t="s">
        <v>25</v>
      </c>
      <c r="B14" s="8">
        <v>20</v>
      </c>
      <c r="C14" s="8">
        <v>0</v>
      </c>
      <c r="D14" s="8">
        <f t="shared" si="0"/>
        <v>20</v>
      </c>
      <c r="E14" s="8">
        <v>20</v>
      </c>
      <c r="F14" s="8">
        <f t="shared" si="1"/>
        <v>0</v>
      </c>
      <c r="G14" s="8">
        <f t="shared" si="2"/>
        <v>0</v>
      </c>
    </row>
    <row r="15" spans="1:17" x14ac:dyDescent="0.25">
      <c r="A15" s="8" t="s">
        <v>26</v>
      </c>
      <c r="B15" s="8">
        <v>15</v>
      </c>
      <c r="C15" s="8">
        <v>3</v>
      </c>
      <c r="D15" s="8">
        <f t="shared" si="0"/>
        <v>12</v>
      </c>
      <c r="E15" s="8">
        <v>15</v>
      </c>
      <c r="F15" s="8">
        <f t="shared" si="1"/>
        <v>0</v>
      </c>
      <c r="G15" s="8">
        <f t="shared" si="2"/>
        <v>1038</v>
      </c>
    </row>
    <row r="16" spans="1:17" x14ac:dyDescent="0.25">
      <c r="A16" s="8" t="s">
        <v>27</v>
      </c>
      <c r="B16" s="8">
        <v>20</v>
      </c>
      <c r="C16" s="8">
        <v>0</v>
      </c>
      <c r="D16" s="8">
        <f t="shared" si="0"/>
        <v>20</v>
      </c>
      <c r="E16" s="8">
        <v>20</v>
      </c>
      <c r="F16" s="8">
        <f t="shared" si="1"/>
        <v>0</v>
      </c>
      <c r="G16" s="8">
        <f t="shared" si="2"/>
        <v>0</v>
      </c>
    </row>
    <row r="17" spans="1:16" x14ac:dyDescent="0.25">
      <c r="A17" s="8" t="s">
        <v>28</v>
      </c>
      <c r="B17" s="8">
        <v>15</v>
      </c>
      <c r="C17" s="8">
        <v>0</v>
      </c>
      <c r="D17" s="8">
        <f t="shared" si="0"/>
        <v>15</v>
      </c>
      <c r="E17" s="8">
        <v>15</v>
      </c>
      <c r="F17" s="8">
        <f t="shared" si="1"/>
        <v>0</v>
      </c>
      <c r="G17" s="8">
        <f t="shared" si="2"/>
        <v>0</v>
      </c>
    </row>
    <row r="18" spans="1:16" x14ac:dyDescent="0.25">
      <c r="A18" s="8" t="s">
        <v>29</v>
      </c>
      <c r="B18" s="8">
        <v>10</v>
      </c>
      <c r="C18" s="8">
        <v>0</v>
      </c>
      <c r="D18" s="8">
        <f t="shared" si="0"/>
        <v>10</v>
      </c>
      <c r="E18" s="8">
        <v>10</v>
      </c>
      <c r="F18" s="8">
        <f t="shared" si="1"/>
        <v>0</v>
      </c>
      <c r="G18" s="8">
        <f t="shared" si="2"/>
        <v>0</v>
      </c>
    </row>
    <row r="19" spans="1:16" x14ac:dyDescent="0.25">
      <c r="A19" s="8" t="s">
        <v>30</v>
      </c>
      <c r="B19" s="8">
        <v>4</v>
      </c>
      <c r="C19" s="8">
        <v>0</v>
      </c>
      <c r="D19" s="8">
        <f t="shared" si="0"/>
        <v>4</v>
      </c>
      <c r="E19" s="8">
        <v>4</v>
      </c>
      <c r="F19" s="8">
        <f t="shared" si="1"/>
        <v>0</v>
      </c>
      <c r="G19" s="8">
        <f t="shared" si="2"/>
        <v>0</v>
      </c>
    </row>
    <row r="20" spans="1:16" x14ac:dyDescent="0.25">
      <c r="A20" s="8" t="s">
        <v>31</v>
      </c>
      <c r="B20" s="8">
        <v>3</v>
      </c>
      <c r="C20" s="8">
        <v>0</v>
      </c>
      <c r="D20" s="8">
        <f t="shared" si="0"/>
        <v>3</v>
      </c>
      <c r="E20" s="8">
        <v>3</v>
      </c>
      <c r="F20" s="8">
        <f t="shared" si="1"/>
        <v>0</v>
      </c>
      <c r="G20" s="8">
        <f t="shared" si="2"/>
        <v>0</v>
      </c>
      <c r="J20" s="12"/>
      <c r="K20" s="12"/>
      <c r="L20" s="12"/>
      <c r="M20" s="12"/>
      <c r="N20" s="12"/>
      <c r="O20" s="12"/>
      <c r="P20" s="12"/>
    </row>
    <row r="21" spans="1:16" x14ac:dyDescent="0.25">
      <c r="A21" s="6" t="s">
        <v>32</v>
      </c>
      <c r="B21" s="7">
        <f t="shared" ref="B21:G21" si="3">SUM(B3:B20)</f>
        <v>197</v>
      </c>
      <c r="C21" s="7">
        <f t="shared" si="3"/>
        <v>102</v>
      </c>
      <c r="D21" s="7">
        <f t="shared" si="3"/>
        <v>111</v>
      </c>
      <c r="E21" s="7">
        <f t="shared" si="3"/>
        <v>213</v>
      </c>
      <c r="F21" s="7">
        <f t="shared" si="3"/>
        <v>16</v>
      </c>
      <c r="G21" s="7">
        <f t="shared" si="3"/>
        <v>35292</v>
      </c>
      <c r="J21" s="4"/>
      <c r="K21" s="4"/>
      <c r="L21" s="4"/>
      <c r="M21" s="4"/>
      <c r="N21" s="4"/>
      <c r="O21" s="4"/>
      <c r="P21" s="4"/>
    </row>
    <row r="27" spans="1:16" x14ac:dyDescent="0.25">
      <c r="J27" s="3"/>
    </row>
    <row r="29" spans="1:16" x14ac:dyDescent="0.25">
      <c r="J29" s="12"/>
      <c r="K29" s="12"/>
      <c r="L29" s="12"/>
      <c r="M29" s="12"/>
      <c r="N29" s="12"/>
      <c r="O29" s="12"/>
      <c r="P29" s="12"/>
    </row>
    <row r="30" spans="1:16" x14ac:dyDescent="0.25">
      <c r="J30" s="4"/>
      <c r="K30" s="4"/>
      <c r="L30" s="4"/>
      <c r="M30" s="4"/>
      <c r="N30" s="4"/>
      <c r="O30" s="4"/>
      <c r="P30" s="4"/>
    </row>
    <row r="35" spans="10:10" x14ac:dyDescent="0.25">
      <c r="J35" s="3"/>
    </row>
  </sheetData>
  <mergeCells count="3">
    <mergeCell ref="A1:G1"/>
    <mergeCell ref="J20:P20"/>
    <mergeCell ref="J29:P2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3622D-6EF5-4980-BED6-BF3E6447766D}">
  <dimension ref="A1:Q21"/>
  <sheetViews>
    <sheetView workbookViewId="0">
      <selection activeCell="D3" sqref="D3:D20"/>
    </sheetView>
  </sheetViews>
  <sheetFormatPr baseColWidth="10" defaultColWidth="11.42578125" defaultRowHeight="15" x14ac:dyDescent="0.25"/>
  <cols>
    <col min="1" max="1" width="36.85546875" bestFit="1" customWidth="1"/>
    <col min="2" max="7" width="8.7109375" customWidth="1"/>
    <col min="8" max="9" width="4.7109375" customWidth="1"/>
    <col min="10" max="10" width="4.42578125" bestFit="1" customWidth="1"/>
    <col min="11" max="11" width="0.140625" customWidth="1"/>
    <col min="12" max="12" width="20.42578125" bestFit="1" customWidth="1"/>
    <col min="13" max="15" width="4.7109375" customWidth="1"/>
    <col min="16" max="16" width="18.42578125" bestFit="1" customWidth="1"/>
  </cols>
  <sheetData>
    <row r="1" spans="1:17" x14ac:dyDescent="0.25">
      <c r="A1" s="11" t="s">
        <v>0</v>
      </c>
      <c r="B1" s="11"/>
      <c r="C1" s="11"/>
      <c r="D1" s="11"/>
      <c r="E1" s="11"/>
      <c r="F1" s="11"/>
      <c r="G1" s="11"/>
    </row>
    <row r="2" spans="1:17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J2" t="s">
        <v>2</v>
      </c>
      <c r="K2" s="9" t="s">
        <v>8</v>
      </c>
      <c r="L2" s="9" t="s">
        <v>8</v>
      </c>
      <c r="M2" s="1"/>
      <c r="N2" s="1"/>
      <c r="O2" s="1"/>
      <c r="P2" s="9" t="s">
        <v>9</v>
      </c>
      <c r="Q2" s="1">
        <v>346</v>
      </c>
    </row>
    <row r="3" spans="1:17" x14ac:dyDescent="0.25">
      <c r="A3" s="8" t="s">
        <v>10</v>
      </c>
      <c r="B3" s="8">
        <v>2</v>
      </c>
      <c r="C3" s="8">
        <v>2</v>
      </c>
      <c r="D3" s="8">
        <f>E3-C3</f>
        <v>0</v>
      </c>
      <c r="E3" s="8">
        <v>2</v>
      </c>
      <c r="F3" s="8">
        <f>E3-B3</f>
        <v>0</v>
      </c>
      <c r="G3" s="8">
        <f>C3*$Q$2</f>
        <v>692</v>
      </c>
      <c r="J3" t="s">
        <v>3</v>
      </c>
      <c r="K3" s="1" t="s">
        <v>11</v>
      </c>
      <c r="L3" s="1" t="s">
        <v>11</v>
      </c>
      <c r="M3" s="1"/>
      <c r="N3" s="1"/>
      <c r="O3" s="1"/>
      <c r="P3" s="1"/>
      <c r="Q3" s="1"/>
    </row>
    <row r="4" spans="1:17" x14ac:dyDescent="0.25">
      <c r="A4" s="8" t="s">
        <v>12</v>
      </c>
      <c r="B4" s="8">
        <v>4</v>
      </c>
      <c r="C4" s="8">
        <v>8</v>
      </c>
      <c r="D4" s="8">
        <f t="shared" ref="D4:D20" si="0">E4-C4</f>
        <v>0</v>
      </c>
      <c r="E4" s="8">
        <v>8</v>
      </c>
      <c r="F4" s="8">
        <f t="shared" ref="F4:F20" si="1">E4-B4</f>
        <v>4</v>
      </c>
      <c r="G4" s="8">
        <f t="shared" ref="G4:G20" si="2">C4*$Q$2</f>
        <v>2768</v>
      </c>
      <c r="J4" t="s">
        <v>4</v>
      </c>
      <c r="K4" s="1" t="s">
        <v>13</v>
      </c>
      <c r="L4" s="1" t="s">
        <v>13</v>
      </c>
      <c r="M4" s="1"/>
      <c r="N4" s="1"/>
      <c r="O4" s="1"/>
      <c r="P4" s="1"/>
      <c r="Q4" s="1"/>
    </row>
    <row r="5" spans="1:17" x14ac:dyDescent="0.25">
      <c r="A5" s="8" t="s">
        <v>14</v>
      </c>
      <c r="B5" s="8">
        <v>4</v>
      </c>
      <c r="C5" s="8">
        <v>6</v>
      </c>
      <c r="D5" s="8">
        <f t="shared" si="0"/>
        <v>0</v>
      </c>
      <c r="E5" s="8">
        <v>6</v>
      </c>
      <c r="F5" s="8">
        <f t="shared" si="1"/>
        <v>2</v>
      </c>
      <c r="G5" s="8">
        <f t="shared" si="2"/>
        <v>2076</v>
      </c>
      <c r="J5" t="s">
        <v>5</v>
      </c>
      <c r="K5" s="1" t="s">
        <v>15</v>
      </c>
      <c r="L5" s="1" t="s">
        <v>15</v>
      </c>
      <c r="M5" s="1"/>
      <c r="N5" s="1"/>
      <c r="O5" s="1"/>
      <c r="P5" s="1"/>
      <c r="Q5" s="1"/>
    </row>
    <row r="6" spans="1:17" x14ac:dyDescent="0.25">
      <c r="A6" s="8" t="s">
        <v>16</v>
      </c>
      <c r="B6" s="8">
        <v>15</v>
      </c>
      <c r="C6" s="8">
        <v>15</v>
      </c>
      <c r="D6" s="8">
        <f t="shared" si="0"/>
        <v>10</v>
      </c>
      <c r="E6" s="8">
        <v>25</v>
      </c>
      <c r="F6" s="8">
        <f t="shared" si="1"/>
        <v>10</v>
      </c>
      <c r="G6" s="8">
        <f t="shared" si="2"/>
        <v>5190</v>
      </c>
      <c r="J6" t="s">
        <v>6</v>
      </c>
      <c r="K6" s="1" t="s">
        <v>17</v>
      </c>
      <c r="L6" s="1" t="s">
        <v>17</v>
      </c>
      <c r="M6" s="1"/>
      <c r="N6" s="1"/>
      <c r="O6" s="1"/>
      <c r="P6" s="1"/>
      <c r="Q6" s="1"/>
    </row>
    <row r="7" spans="1:17" x14ac:dyDescent="0.25">
      <c r="A7" s="8" t="s">
        <v>18</v>
      </c>
      <c r="B7" s="8">
        <v>15</v>
      </c>
      <c r="C7" s="8">
        <v>15</v>
      </c>
      <c r="D7" s="8">
        <f t="shared" si="0"/>
        <v>0</v>
      </c>
      <c r="E7" s="8">
        <v>15</v>
      </c>
      <c r="F7" s="8">
        <f t="shared" si="1"/>
        <v>0</v>
      </c>
      <c r="G7" s="8">
        <f t="shared" si="2"/>
        <v>5190</v>
      </c>
      <c r="J7" t="s">
        <v>7</v>
      </c>
      <c r="K7" s="1" t="s">
        <v>33</v>
      </c>
      <c r="L7" s="1" t="s">
        <v>33</v>
      </c>
      <c r="M7" s="1"/>
      <c r="N7" s="1"/>
      <c r="O7" s="1"/>
      <c r="P7" s="1"/>
      <c r="Q7" s="1"/>
    </row>
    <row r="8" spans="1:17" x14ac:dyDescent="0.25">
      <c r="A8" s="8" t="s">
        <v>19</v>
      </c>
      <c r="B8" s="8">
        <v>5</v>
      </c>
      <c r="C8" s="8">
        <v>5</v>
      </c>
      <c r="D8" s="8">
        <f t="shared" si="0"/>
        <v>0</v>
      </c>
      <c r="E8" s="8">
        <v>5</v>
      </c>
      <c r="F8" s="8">
        <f t="shared" si="1"/>
        <v>0</v>
      </c>
      <c r="G8" s="8">
        <f t="shared" si="2"/>
        <v>1730</v>
      </c>
    </row>
    <row r="9" spans="1:17" x14ac:dyDescent="0.25">
      <c r="A9" s="8" t="s">
        <v>20</v>
      </c>
      <c r="B9" s="8">
        <v>10</v>
      </c>
      <c r="C9" s="8">
        <v>8</v>
      </c>
      <c r="D9" s="8">
        <f t="shared" si="0"/>
        <v>0</v>
      </c>
      <c r="E9" s="8">
        <v>8</v>
      </c>
      <c r="F9" s="8">
        <f t="shared" si="1"/>
        <v>-2</v>
      </c>
      <c r="G9" s="8">
        <f t="shared" si="2"/>
        <v>2768</v>
      </c>
    </row>
    <row r="10" spans="1:17" x14ac:dyDescent="0.25">
      <c r="A10" s="8" t="s">
        <v>21</v>
      </c>
      <c r="B10" s="8">
        <v>10</v>
      </c>
      <c r="C10" s="8">
        <v>10</v>
      </c>
      <c r="D10" s="8">
        <f t="shared" si="0"/>
        <v>-3</v>
      </c>
      <c r="E10" s="8">
        <v>7</v>
      </c>
      <c r="F10" s="8">
        <f t="shared" si="1"/>
        <v>-3</v>
      </c>
      <c r="G10" s="8">
        <f t="shared" si="2"/>
        <v>3460</v>
      </c>
    </row>
    <row r="11" spans="1:17" x14ac:dyDescent="0.25">
      <c r="A11" s="8" t="s">
        <v>22</v>
      </c>
      <c r="B11" s="8">
        <v>10</v>
      </c>
      <c r="C11" s="8">
        <v>10</v>
      </c>
      <c r="D11" s="8">
        <f t="shared" si="0"/>
        <v>-3</v>
      </c>
      <c r="E11" s="8">
        <v>7</v>
      </c>
      <c r="F11" s="8">
        <f t="shared" si="1"/>
        <v>-3</v>
      </c>
      <c r="G11" s="8">
        <f t="shared" si="2"/>
        <v>3460</v>
      </c>
    </row>
    <row r="12" spans="1:17" x14ac:dyDescent="0.25">
      <c r="A12" s="8" t="s">
        <v>23</v>
      </c>
      <c r="B12" s="8">
        <v>20</v>
      </c>
      <c r="C12" s="8">
        <v>20</v>
      </c>
      <c r="D12" s="8">
        <f t="shared" si="0"/>
        <v>10</v>
      </c>
      <c r="E12" s="8">
        <v>30</v>
      </c>
      <c r="F12" s="8">
        <f t="shared" si="1"/>
        <v>10</v>
      </c>
      <c r="G12" s="8">
        <f t="shared" si="2"/>
        <v>6920</v>
      </c>
    </row>
    <row r="13" spans="1:17" x14ac:dyDescent="0.25">
      <c r="A13" s="8" t="s">
        <v>24</v>
      </c>
      <c r="B13" s="8">
        <v>15</v>
      </c>
      <c r="C13" s="8">
        <v>2</v>
      </c>
      <c r="D13" s="8">
        <f t="shared" si="0"/>
        <v>13</v>
      </c>
      <c r="E13" s="8">
        <v>15</v>
      </c>
      <c r="F13" s="8">
        <f t="shared" si="1"/>
        <v>0</v>
      </c>
      <c r="G13" s="8">
        <f t="shared" si="2"/>
        <v>692</v>
      </c>
    </row>
    <row r="14" spans="1:17" x14ac:dyDescent="0.25">
      <c r="A14" s="8" t="s">
        <v>25</v>
      </c>
      <c r="B14" s="8">
        <v>20</v>
      </c>
      <c r="C14" s="8">
        <v>0</v>
      </c>
      <c r="D14" s="8">
        <f t="shared" si="0"/>
        <v>20</v>
      </c>
      <c r="E14" s="8">
        <v>20</v>
      </c>
      <c r="F14" s="8">
        <f t="shared" si="1"/>
        <v>0</v>
      </c>
      <c r="G14" s="8">
        <f t="shared" si="2"/>
        <v>0</v>
      </c>
    </row>
    <row r="15" spans="1:17" x14ac:dyDescent="0.25">
      <c r="A15" s="8" t="s">
        <v>26</v>
      </c>
      <c r="B15" s="8">
        <v>15</v>
      </c>
      <c r="C15" s="8">
        <v>3</v>
      </c>
      <c r="D15" s="8">
        <f t="shared" si="0"/>
        <v>12</v>
      </c>
      <c r="E15" s="8">
        <v>15</v>
      </c>
      <c r="F15" s="8">
        <f t="shared" si="1"/>
        <v>0</v>
      </c>
      <c r="G15" s="8">
        <f t="shared" si="2"/>
        <v>1038</v>
      </c>
    </row>
    <row r="16" spans="1:17" x14ac:dyDescent="0.25">
      <c r="A16" s="8" t="s">
        <v>27</v>
      </c>
      <c r="B16" s="8">
        <v>20</v>
      </c>
      <c r="C16" s="8">
        <v>0</v>
      </c>
      <c r="D16" s="8">
        <f t="shared" si="0"/>
        <v>20</v>
      </c>
      <c r="E16" s="8">
        <v>20</v>
      </c>
      <c r="F16" s="8">
        <f t="shared" si="1"/>
        <v>0</v>
      </c>
      <c r="G16" s="8">
        <f t="shared" si="2"/>
        <v>0</v>
      </c>
    </row>
    <row r="17" spans="1:7" x14ac:dyDescent="0.25">
      <c r="A17" s="8" t="s">
        <v>28</v>
      </c>
      <c r="B17" s="8">
        <v>15</v>
      </c>
      <c r="C17" s="8">
        <v>0</v>
      </c>
      <c r="D17" s="8">
        <f t="shared" si="0"/>
        <v>15</v>
      </c>
      <c r="E17" s="8">
        <v>15</v>
      </c>
      <c r="F17" s="8">
        <f t="shared" si="1"/>
        <v>0</v>
      </c>
      <c r="G17" s="8">
        <f t="shared" si="2"/>
        <v>0</v>
      </c>
    </row>
    <row r="18" spans="1:7" x14ac:dyDescent="0.25">
      <c r="A18" s="8" t="s">
        <v>29</v>
      </c>
      <c r="B18" s="8">
        <v>10</v>
      </c>
      <c r="C18" s="8">
        <v>0</v>
      </c>
      <c r="D18" s="8">
        <f t="shared" si="0"/>
        <v>10</v>
      </c>
      <c r="E18" s="8">
        <v>10</v>
      </c>
      <c r="F18" s="8">
        <f t="shared" si="1"/>
        <v>0</v>
      </c>
      <c r="G18" s="8">
        <f t="shared" si="2"/>
        <v>0</v>
      </c>
    </row>
    <row r="19" spans="1:7" x14ac:dyDescent="0.25">
      <c r="A19" s="8" t="s">
        <v>30</v>
      </c>
      <c r="B19" s="8">
        <v>4</v>
      </c>
      <c r="C19" s="8">
        <v>0</v>
      </c>
      <c r="D19" s="8">
        <f t="shared" si="0"/>
        <v>4</v>
      </c>
      <c r="E19" s="8">
        <v>4</v>
      </c>
      <c r="F19" s="8">
        <f t="shared" si="1"/>
        <v>0</v>
      </c>
      <c r="G19" s="8">
        <f t="shared" si="2"/>
        <v>0</v>
      </c>
    </row>
    <row r="20" spans="1:7" x14ac:dyDescent="0.25">
      <c r="A20" s="8" t="s">
        <v>31</v>
      </c>
      <c r="B20" s="8">
        <v>3</v>
      </c>
      <c r="C20" s="8">
        <v>0</v>
      </c>
      <c r="D20" s="8">
        <f t="shared" si="0"/>
        <v>3</v>
      </c>
      <c r="E20" s="8">
        <v>3</v>
      </c>
      <c r="F20" s="8">
        <f t="shared" si="1"/>
        <v>0</v>
      </c>
      <c r="G20" s="8">
        <f t="shared" si="2"/>
        <v>0</v>
      </c>
    </row>
    <row r="21" spans="1:7" x14ac:dyDescent="0.25">
      <c r="A21" s="6" t="s">
        <v>32</v>
      </c>
      <c r="B21" s="7">
        <f t="shared" ref="B21:G21" si="3">SUM(B3:B20)</f>
        <v>197</v>
      </c>
      <c r="C21" s="7">
        <f t="shared" si="3"/>
        <v>104</v>
      </c>
      <c r="D21" s="7">
        <f t="shared" si="3"/>
        <v>111</v>
      </c>
      <c r="E21" s="7">
        <f t="shared" si="3"/>
        <v>215</v>
      </c>
      <c r="F21" s="7">
        <f t="shared" si="3"/>
        <v>18</v>
      </c>
      <c r="G21" s="7">
        <f t="shared" si="3"/>
        <v>35984</v>
      </c>
    </row>
  </sheetData>
  <mergeCells count="1">
    <mergeCell ref="A1:G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B4E95-C6BA-499C-9D29-CFC14C0F7D27}">
  <dimension ref="A1:Q21"/>
  <sheetViews>
    <sheetView workbookViewId="0">
      <selection activeCell="D3" sqref="D3:D20"/>
    </sheetView>
  </sheetViews>
  <sheetFormatPr baseColWidth="10" defaultColWidth="11.42578125" defaultRowHeight="15" x14ac:dyDescent="0.25"/>
  <cols>
    <col min="1" max="1" width="36.85546875" bestFit="1" customWidth="1"/>
    <col min="2" max="7" width="8.7109375" customWidth="1"/>
  </cols>
  <sheetData>
    <row r="1" spans="1:17" x14ac:dyDescent="0.25">
      <c r="A1" s="11" t="s">
        <v>0</v>
      </c>
      <c r="B1" s="11"/>
      <c r="C1" s="11"/>
      <c r="D1" s="11"/>
      <c r="E1" s="11"/>
      <c r="F1" s="11"/>
      <c r="G1" s="11"/>
    </row>
    <row r="2" spans="1:17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J2" t="s">
        <v>2</v>
      </c>
      <c r="K2" s="9" t="s">
        <v>8</v>
      </c>
      <c r="L2" s="9" t="s">
        <v>8</v>
      </c>
      <c r="M2" s="1"/>
      <c r="N2" s="1"/>
      <c r="O2" s="1"/>
      <c r="P2" s="9" t="s">
        <v>9</v>
      </c>
      <c r="Q2" s="1">
        <v>346</v>
      </c>
    </row>
    <row r="3" spans="1:17" x14ac:dyDescent="0.25">
      <c r="A3" s="8" t="s">
        <v>10</v>
      </c>
      <c r="B3" s="8">
        <v>2</v>
      </c>
      <c r="C3" s="8">
        <v>2</v>
      </c>
      <c r="D3" s="8">
        <f>E3-C3</f>
        <v>0</v>
      </c>
      <c r="E3" s="8">
        <v>2</v>
      </c>
      <c r="F3" s="8">
        <f>E3-B3</f>
        <v>0</v>
      </c>
      <c r="G3" s="8">
        <f>C3*$Q$2</f>
        <v>692</v>
      </c>
      <c r="J3" t="s">
        <v>3</v>
      </c>
      <c r="K3" s="1" t="s">
        <v>11</v>
      </c>
      <c r="L3" s="1" t="s">
        <v>11</v>
      </c>
      <c r="M3" s="1"/>
      <c r="N3" s="1"/>
      <c r="O3" s="1"/>
      <c r="P3" s="1"/>
      <c r="Q3" s="1"/>
    </row>
    <row r="4" spans="1:17" x14ac:dyDescent="0.25">
      <c r="A4" s="8" t="s">
        <v>12</v>
      </c>
      <c r="B4" s="8">
        <v>4</v>
      </c>
      <c r="C4" s="8">
        <v>8</v>
      </c>
      <c r="D4" s="8">
        <f t="shared" ref="D4:D20" si="0">E4-C4</f>
        <v>0</v>
      </c>
      <c r="E4" s="8">
        <v>8</v>
      </c>
      <c r="F4" s="8">
        <f t="shared" ref="F4:F20" si="1">E4-B4</f>
        <v>4</v>
      </c>
      <c r="G4" s="8">
        <f>C4*'MARS 2025'!$Q$2</f>
        <v>2768</v>
      </c>
      <c r="J4" t="s">
        <v>4</v>
      </c>
      <c r="K4" s="1" t="s">
        <v>13</v>
      </c>
      <c r="L4" s="1" t="s">
        <v>13</v>
      </c>
      <c r="M4" s="1"/>
      <c r="N4" s="1"/>
      <c r="O4" s="1"/>
      <c r="P4" s="1"/>
      <c r="Q4" s="1"/>
    </row>
    <row r="5" spans="1:17" x14ac:dyDescent="0.25">
      <c r="A5" s="8" t="s">
        <v>14</v>
      </c>
      <c r="B5" s="8">
        <v>4</v>
      </c>
      <c r="C5" s="8">
        <v>6</v>
      </c>
      <c r="D5" s="8">
        <f t="shared" si="0"/>
        <v>0</v>
      </c>
      <c r="E5" s="8">
        <v>6</v>
      </c>
      <c r="F5" s="8">
        <f t="shared" si="1"/>
        <v>2</v>
      </c>
      <c r="G5" s="8">
        <f>C5*'MARS 2025'!$Q$2</f>
        <v>2076</v>
      </c>
      <c r="J5" t="s">
        <v>5</v>
      </c>
      <c r="K5" s="1" t="s">
        <v>15</v>
      </c>
      <c r="L5" s="1" t="s">
        <v>15</v>
      </c>
      <c r="M5" s="1"/>
      <c r="N5" s="1"/>
      <c r="O5" s="1"/>
      <c r="P5" s="1"/>
      <c r="Q5" s="1"/>
    </row>
    <row r="6" spans="1:17" x14ac:dyDescent="0.25">
      <c r="A6" s="8" t="s">
        <v>16</v>
      </c>
      <c r="B6" s="8">
        <v>15</v>
      </c>
      <c r="C6" s="8">
        <v>15</v>
      </c>
      <c r="D6" s="8">
        <f t="shared" si="0"/>
        <v>10</v>
      </c>
      <c r="E6" s="8">
        <v>25</v>
      </c>
      <c r="F6" s="8">
        <f t="shared" si="1"/>
        <v>10</v>
      </c>
      <c r="G6" s="8">
        <f>C6*'MARS 2025'!$Q$2</f>
        <v>5190</v>
      </c>
      <c r="J6" t="s">
        <v>6</v>
      </c>
      <c r="K6" s="1" t="s">
        <v>17</v>
      </c>
      <c r="L6" s="1" t="s">
        <v>17</v>
      </c>
      <c r="M6" s="1"/>
      <c r="N6" s="1"/>
      <c r="O6" s="1"/>
      <c r="P6" s="1"/>
      <c r="Q6" s="1"/>
    </row>
    <row r="7" spans="1:17" x14ac:dyDescent="0.25">
      <c r="A7" s="8" t="s">
        <v>18</v>
      </c>
      <c r="B7" s="8">
        <v>15</v>
      </c>
      <c r="C7" s="8">
        <v>15</v>
      </c>
      <c r="D7" s="8">
        <f t="shared" si="0"/>
        <v>0</v>
      </c>
      <c r="E7" s="8">
        <v>15</v>
      </c>
      <c r="F7" s="8">
        <f t="shared" si="1"/>
        <v>0</v>
      </c>
      <c r="G7" s="8">
        <f>C7*'MARS 2025'!$Q$2</f>
        <v>5190</v>
      </c>
      <c r="J7" t="s">
        <v>7</v>
      </c>
      <c r="K7" s="1" t="s">
        <v>33</v>
      </c>
      <c r="L7" s="1" t="s">
        <v>33</v>
      </c>
      <c r="M7" s="1"/>
      <c r="N7" s="1"/>
      <c r="O7" s="1"/>
      <c r="P7" s="1"/>
      <c r="Q7" s="1"/>
    </row>
    <row r="8" spans="1:17" x14ac:dyDescent="0.25">
      <c r="A8" s="8" t="s">
        <v>19</v>
      </c>
      <c r="B8" s="8">
        <v>5</v>
      </c>
      <c r="C8" s="8">
        <v>5</v>
      </c>
      <c r="D8" s="8">
        <f t="shared" si="0"/>
        <v>0</v>
      </c>
      <c r="E8" s="8">
        <v>5</v>
      </c>
      <c r="F8" s="8">
        <f t="shared" si="1"/>
        <v>0</v>
      </c>
      <c r="G8" s="8">
        <f>C8*'MARS 2025'!$Q$2</f>
        <v>1730</v>
      </c>
    </row>
    <row r="9" spans="1:17" x14ac:dyDescent="0.25">
      <c r="A9" s="8" t="s">
        <v>20</v>
      </c>
      <c r="B9" s="8">
        <v>10</v>
      </c>
      <c r="C9" s="8">
        <v>8</v>
      </c>
      <c r="D9" s="8">
        <f t="shared" si="0"/>
        <v>0</v>
      </c>
      <c r="E9" s="8">
        <v>8</v>
      </c>
      <c r="F9" s="8">
        <f t="shared" si="1"/>
        <v>-2</v>
      </c>
      <c r="G9" s="8">
        <f>C9*'MARS 2025'!$Q$2</f>
        <v>2768</v>
      </c>
    </row>
    <row r="10" spans="1:17" x14ac:dyDescent="0.25">
      <c r="A10" s="8" t="s">
        <v>21</v>
      </c>
      <c r="B10" s="8">
        <v>10</v>
      </c>
      <c r="C10" s="8">
        <v>12</v>
      </c>
      <c r="D10" s="8">
        <f t="shared" si="0"/>
        <v>0</v>
      </c>
      <c r="E10" s="8">
        <v>12</v>
      </c>
      <c r="F10" s="8">
        <f t="shared" si="1"/>
        <v>2</v>
      </c>
      <c r="G10" s="8">
        <f>C10*'MARS 2025'!$Q$2</f>
        <v>4152</v>
      </c>
    </row>
    <row r="11" spans="1:17" x14ac:dyDescent="0.25">
      <c r="A11" s="8" t="s">
        <v>22</v>
      </c>
      <c r="B11" s="8">
        <v>10</v>
      </c>
      <c r="C11" s="8">
        <v>10</v>
      </c>
      <c r="D11" s="8">
        <f t="shared" si="0"/>
        <v>0</v>
      </c>
      <c r="E11" s="8">
        <v>10</v>
      </c>
      <c r="F11" s="8">
        <f t="shared" si="1"/>
        <v>0</v>
      </c>
      <c r="G11" s="8">
        <f>C11*'MARS 2025'!$Q$2</f>
        <v>3460</v>
      </c>
    </row>
    <row r="12" spans="1:17" x14ac:dyDescent="0.25">
      <c r="A12" s="8" t="s">
        <v>23</v>
      </c>
      <c r="B12" s="8">
        <v>20</v>
      </c>
      <c r="C12" s="8">
        <v>25</v>
      </c>
      <c r="D12" s="8">
        <f t="shared" si="0"/>
        <v>0</v>
      </c>
      <c r="E12" s="8">
        <v>25</v>
      </c>
      <c r="F12" s="8">
        <f t="shared" si="1"/>
        <v>5</v>
      </c>
      <c r="G12" s="8">
        <f>C12*'MARS 2025'!$Q$2</f>
        <v>8650</v>
      </c>
    </row>
    <row r="13" spans="1:17" x14ac:dyDescent="0.25">
      <c r="A13" s="8" t="s">
        <v>24</v>
      </c>
      <c r="B13" s="8">
        <v>15</v>
      </c>
      <c r="C13" s="8">
        <v>12</v>
      </c>
      <c r="D13" s="8">
        <f t="shared" si="0"/>
        <v>3</v>
      </c>
      <c r="E13" s="8">
        <v>15</v>
      </c>
      <c r="F13" s="8">
        <f t="shared" si="1"/>
        <v>0</v>
      </c>
      <c r="G13" s="8">
        <f>C13*'MARS 2025'!$Q$2</f>
        <v>4152</v>
      </c>
    </row>
    <row r="14" spans="1:17" x14ac:dyDescent="0.25">
      <c r="A14" s="8" t="s">
        <v>25</v>
      </c>
      <c r="B14" s="8">
        <v>20</v>
      </c>
      <c r="C14" s="8">
        <v>10</v>
      </c>
      <c r="D14" s="8">
        <f t="shared" si="0"/>
        <v>10</v>
      </c>
      <c r="E14" s="8">
        <v>20</v>
      </c>
      <c r="F14" s="8">
        <f t="shared" si="1"/>
        <v>0</v>
      </c>
      <c r="G14" s="8">
        <f>C14*'MARS 2025'!$Q$2</f>
        <v>3460</v>
      </c>
    </row>
    <row r="15" spans="1:17" x14ac:dyDescent="0.25">
      <c r="A15" s="8" t="s">
        <v>26</v>
      </c>
      <c r="B15" s="8">
        <v>15</v>
      </c>
      <c r="C15" s="8">
        <v>8</v>
      </c>
      <c r="D15" s="8">
        <f t="shared" si="0"/>
        <v>7</v>
      </c>
      <c r="E15" s="8">
        <v>15</v>
      </c>
      <c r="F15" s="8">
        <f t="shared" si="1"/>
        <v>0</v>
      </c>
      <c r="G15" s="8">
        <f>C15*'MARS 2025'!$Q$2</f>
        <v>2768</v>
      </c>
    </row>
    <row r="16" spans="1:17" x14ac:dyDescent="0.25">
      <c r="A16" s="8" t="s">
        <v>27</v>
      </c>
      <c r="B16" s="8">
        <v>20</v>
      </c>
      <c r="C16" s="8">
        <v>5</v>
      </c>
      <c r="D16" s="8">
        <f t="shared" si="0"/>
        <v>15</v>
      </c>
      <c r="E16" s="8">
        <v>20</v>
      </c>
      <c r="F16" s="8">
        <f t="shared" si="1"/>
        <v>0</v>
      </c>
      <c r="G16" s="8">
        <f>C16*'MARS 2025'!$Q$2</f>
        <v>1730</v>
      </c>
    </row>
    <row r="17" spans="1:7" x14ac:dyDescent="0.25">
      <c r="A17" s="8" t="s">
        <v>28</v>
      </c>
      <c r="B17" s="8">
        <v>15</v>
      </c>
      <c r="C17" s="8">
        <v>0</v>
      </c>
      <c r="D17" s="8">
        <f t="shared" si="0"/>
        <v>15</v>
      </c>
      <c r="E17" s="8">
        <v>15</v>
      </c>
      <c r="F17" s="8">
        <f t="shared" si="1"/>
        <v>0</v>
      </c>
      <c r="G17" s="8">
        <f>C17*'MARS 2025'!$Q$2</f>
        <v>0</v>
      </c>
    </row>
    <row r="18" spans="1:7" x14ac:dyDescent="0.25">
      <c r="A18" s="8" t="s">
        <v>29</v>
      </c>
      <c r="B18" s="8">
        <v>10</v>
      </c>
      <c r="C18" s="8">
        <v>5</v>
      </c>
      <c r="D18" s="8">
        <f t="shared" si="0"/>
        <v>5</v>
      </c>
      <c r="E18" s="8">
        <v>10</v>
      </c>
      <c r="F18" s="8">
        <f t="shared" si="1"/>
        <v>0</v>
      </c>
      <c r="G18" s="8">
        <f>C18*'MARS 2025'!$Q$2</f>
        <v>1730</v>
      </c>
    </row>
    <row r="19" spans="1:7" x14ac:dyDescent="0.25">
      <c r="A19" s="8" t="s">
        <v>30</v>
      </c>
      <c r="B19" s="8">
        <v>4</v>
      </c>
      <c r="C19" s="8">
        <v>0</v>
      </c>
      <c r="D19" s="8">
        <f t="shared" si="0"/>
        <v>4</v>
      </c>
      <c r="E19" s="8">
        <v>4</v>
      </c>
      <c r="F19" s="8">
        <f t="shared" si="1"/>
        <v>0</v>
      </c>
      <c r="G19" s="8">
        <f>C19*'MARS 2025'!$Q$2</f>
        <v>0</v>
      </c>
    </row>
    <row r="20" spans="1:7" x14ac:dyDescent="0.25">
      <c r="A20" s="8" t="s">
        <v>31</v>
      </c>
      <c r="B20" s="8">
        <v>3</v>
      </c>
      <c r="C20" s="8">
        <v>0</v>
      </c>
      <c r="D20" s="8">
        <f t="shared" si="0"/>
        <v>3</v>
      </c>
      <c r="E20" s="8">
        <v>3</v>
      </c>
      <c r="F20" s="8">
        <f t="shared" si="1"/>
        <v>0</v>
      </c>
      <c r="G20" s="8">
        <f>C20*'MARS 2025'!$Q$2</f>
        <v>0</v>
      </c>
    </row>
    <row r="21" spans="1:7" x14ac:dyDescent="0.25">
      <c r="A21" s="6" t="s">
        <v>32</v>
      </c>
      <c r="B21" s="7">
        <f t="shared" ref="B21:G21" si="2">SUM(B3:B20)</f>
        <v>197</v>
      </c>
      <c r="C21" s="7">
        <f t="shared" si="2"/>
        <v>146</v>
      </c>
      <c r="D21" s="7">
        <f t="shared" si="2"/>
        <v>72</v>
      </c>
      <c r="E21" s="7">
        <f t="shared" si="2"/>
        <v>218</v>
      </c>
      <c r="F21" s="7">
        <f t="shared" si="2"/>
        <v>21</v>
      </c>
      <c r="G21" s="7">
        <f t="shared" si="2"/>
        <v>50516</v>
      </c>
    </row>
  </sheetData>
  <mergeCells count="1">
    <mergeCell ref="A1:G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EA8AB-381F-4C74-888F-3594CAE1E095}">
  <dimension ref="A1:Q21"/>
  <sheetViews>
    <sheetView workbookViewId="0">
      <selection activeCell="D3" sqref="D3:D20"/>
    </sheetView>
  </sheetViews>
  <sheetFormatPr baseColWidth="10" defaultRowHeight="15" x14ac:dyDescent="0.25"/>
  <cols>
    <col min="1" max="1" width="36.85546875" bestFit="1" customWidth="1"/>
    <col min="2" max="7" width="8.7109375" customWidth="1"/>
    <col min="8" max="11" width="4.7109375" customWidth="1"/>
    <col min="12" max="12" width="20.42578125" bestFit="1" customWidth="1"/>
    <col min="13" max="15" width="4.7109375" customWidth="1"/>
    <col min="16" max="16" width="18.42578125" bestFit="1" customWidth="1"/>
  </cols>
  <sheetData>
    <row r="1" spans="1:17" x14ac:dyDescent="0.25">
      <c r="A1" s="11" t="s">
        <v>0</v>
      </c>
      <c r="B1" s="11"/>
      <c r="C1" s="11"/>
      <c r="D1" s="11"/>
      <c r="E1" s="11"/>
      <c r="F1" s="11"/>
      <c r="G1" s="11"/>
    </row>
    <row r="2" spans="1:17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K2" t="s">
        <v>2</v>
      </c>
      <c r="L2" s="9" t="s">
        <v>8</v>
      </c>
      <c r="M2" s="1"/>
      <c r="N2" s="1"/>
      <c r="O2" s="1"/>
      <c r="P2" s="9" t="s">
        <v>9</v>
      </c>
      <c r="Q2" s="1">
        <v>346</v>
      </c>
    </row>
    <row r="3" spans="1:17" x14ac:dyDescent="0.25">
      <c r="A3" s="8" t="s">
        <v>10</v>
      </c>
      <c r="B3" s="8">
        <v>2</v>
      </c>
      <c r="C3" s="8">
        <v>2</v>
      </c>
      <c r="D3" s="8">
        <f>E3-C3</f>
        <v>0</v>
      </c>
      <c r="E3" s="8">
        <v>2</v>
      </c>
      <c r="F3" s="8">
        <f>E3-B3</f>
        <v>0</v>
      </c>
      <c r="G3" s="8">
        <f>C3*$Q$2</f>
        <v>692</v>
      </c>
      <c r="K3" t="s">
        <v>3</v>
      </c>
      <c r="L3" s="1" t="s">
        <v>11</v>
      </c>
      <c r="M3" s="1"/>
      <c r="N3" s="1"/>
      <c r="O3" s="1"/>
      <c r="P3" s="1"/>
      <c r="Q3" s="1"/>
    </row>
    <row r="4" spans="1:17" x14ac:dyDescent="0.25">
      <c r="A4" s="8" t="s">
        <v>12</v>
      </c>
      <c r="B4" s="8">
        <v>4</v>
      </c>
      <c r="C4" s="8">
        <v>8</v>
      </c>
      <c r="D4" s="8">
        <f t="shared" ref="D4:D20" si="0">E4-C4</f>
        <v>0</v>
      </c>
      <c r="E4" s="8">
        <v>8</v>
      </c>
      <c r="F4" s="8">
        <f t="shared" ref="F4:F20" si="1">E4-B4</f>
        <v>4</v>
      </c>
      <c r="G4" s="8">
        <f t="shared" ref="G4:G20" si="2">C4*$Q$2</f>
        <v>2768</v>
      </c>
      <c r="K4" t="s">
        <v>4</v>
      </c>
      <c r="L4" s="1" t="s">
        <v>13</v>
      </c>
      <c r="M4" s="1"/>
      <c r="N4" s="1"/>
      <c r="O4" s="1"/>
      <c r="P4" s="1"/>
      <c r="Q4" s="1"/>
    </row>
    <row r="5" spans="1:17" x14ac:dyDescent="0.25">
      <c r="A5" s="8" t="s">
        <v>14</v>
      </c>
      <c r="B5" s="8">
        <v>4</v>
      </c>
      <c r="C5" s="8">
        <v>6</v>
      </c>
      <c r="D5" s="8">
        <f t="shared" si="0"/>
        <v>0</v>
      </c>
      <c r="E5" s="8">
        <v>6</v>
      </c>
      <c r="F5" s="8">
        <f t="shared" si="1"/>
        <v>2</v>
      </c>
      <c r="G5" s="8">
        <f t="shared" si="2"/>
        <v>2076</v>
      </c>
      <c r="K5" t="s">
        <v>5</v>
      </c>
      <c r="L5" s="1" t="s">
        <v>15</v>
      </c>
      <c r="M5" s="1"/>
      <c r="N5" s="1"/>
      <c r="O5" s="1"/>
      <c r="P5" s="1"/>
      <c r="Q5" s="1"/>
    </row>
    <row r="6" spans="1:17" x14ac:dyDescent="0.25">
      <c r="A6" s="8" t="s">
        <v>16</v>
      </c>
      <c r="B6" s="8">
        <v>15</v>
      </c>
      <c r="C6" s="8">
        <v>15</v>
      </c>
      <c r="D6" s="8">
        <f t="shared" si="0"/>
        <v>0</v>
      </c>
      <c r="E6" s="8">
        <v>15</v>
      </c>
      <c r="F6" s="8">
        <f t="shared" si="1"/>
        <v>0</v>
      </c>
      <c r="G6" s="8">
        <f t="shared" si="2"/>
        <v>5190</v>
      </c>
      <c r="K6" t="s">
        <v>6</v>
      </c>
      <c r="L6" s="1" t="s">
        <v>17</v>
      </c>
      <c r="M6" s="1"/>
      <c r="N6" s="1"/>
      <c r="O6" s="1"/>
      <c r="P6" s="1"/>
      <c r="Q6" s="1"/>
    </row>
    <row r="7" spans="1:17" x14ac:dyDescent="0.25">
      <c r="A7" s="8" t="s">
        <v>18</v>
      </c>
      <c r="B7" s="8">
        <v>15</v>
      </c>
      <c r="C7" s="8">
        <v>15</v>
      </c>
      <c r="D7" s="8">
        <f t="shared" si="0"/>
        <v>0</v>
      </c>
      <c r="E7" s="8">
        <v>15</v>
      </c>
      <c r="F7" s="8">
        <f t="shared" si="1"/>
        <v>0</v>
      </c>
      <c r="G7" s="8">
        <f t="shared" si="2"/>
        <v>5190</v>
      </c>
      <c r="K7" t="s">
        <v>7</v>
      </c>
      <c r="L7" s="1" t="s">
        <v>33</v>
      </c>
      <c r="M7" s="1"/>
      <c r="N7" s="1"/>
      <c r="O7" s="1"/>
      <c r="P7" s="1"/>
      <c r="Q7" s="1"/>
    </row>
    <row r="8" spans="1:17" x14ac:dyDescent="0.25">
      <c r="A8" s="8" t="s">
        <v>19</v>
      </c>
      <c r="B8" s="8">
        <v>5</v>
      </c>
      <c r="C8" s="8">
        <v>5</v>
      </c>
      <c r="D8" s="8">
        <f t="shared" si="0"/>
        <v>0</v>
      </c>
      <c r="E8" s="8">
        <v>5</v>
      </c>
      <c r="F8" s="8">
        <f t="shared" si="1"/>
        <v>0</v>
      </c>
      <c r="G8" s="8">
        <f t="shared" si="2"/>
        <v>1730</v>
      </c>
    </row>
    <row r="9" spans="1:17" x14ac:dyDescent="0.25">
      <c r="A9" s="8" t="s">
        <v>20</v>
      </c>
      <c r="B9" s="8">
        <v>10</v>
      </c>
      <c r="C9" s="8">
        <v>8</v>
      </c>
      <c r="D9" s="8">
        <f t="shared" si="0"/>
        <v>0</v>
      </c>
      <c r="E9" s="8">
        <v>8</v>
      </c>
      <c r="F9" s="8">
        <f t="shared" si="1"/>
        <v>-2</v>
      </c>
      <c r="G9" s="8">
        <f t="shared" si="2"/>
        <v>2768</v>
      </c>
    </row>
    <row r="10" spans="1:17" x14ac:dyDescent="0.25">
      <c r="A10" s="8" t="s">
        <v>21</v>
      </c>
      <c r="B10" s="8">
        <v>10</v>
      </c>
      <c r="C10" s="8">
        <v>12</v>
      </c>
      <c r="D10" s="8">
        <f t="shared" si="0"/>
        <v>0</v>
      </c>
      <c r="E10" s="8">
        <v>12</v>
      </c>
      <c r="F10" s="8">
        <f t="shared" si="1"/>
        <v>2</v>
      </c>
      <c r="G10" s="8">
        <f t="shared" si="2"/>
        <v>4152</v>
      </c>
    </row>
    <row r="11" spans="1:17" x14ac:dyDescent="0.25">
      <c r="A11" s="8" t="s">
        <v>22</v>
      </c>
      <c r="B11" s="8">
        <v>10</v>
      </c>
      <c r="C11" s="8">
        <v>10</v>
      </c>
      <c r="D11" s="8">
        <f t="shared" si="0"/>
        <v>0</v>
      </c>
      <c r="E11" s="8">
        <v>10</v>
      </c>
      <c r="F11" s="8">
        <f t="shared" si="1"/>
        <v>0</v>
      </c>
      <c r="G11" s="8">
        <f t="shared" si="2"/>
        <v>3460</v>
      </c>
    </row>
    <row r="12" spans="1:17" x14ac:dyDescent="0.25">
      <c r="A12" s="8" t="s">
        <v>23</v>
      </c>
      <c r="B12" s="8">
        <v>20</v>
      </c>
      <c r="C12" s="8">
        <v>25</v>
      </c>
      <c r="D12" s="8">
        <f t="shared" si="0"/>
        <v>0</v>
      </c>
      <c r="E12" s="8">
        <v>25</v>
      </c>
      <c r="F12" s="8">
        <f t="shared" si="1"/>
        <v>5</v>
      </c>
      <c r="G12" s="8">
        <f t="shared" si="2"/>
        <v>8650</v>
      </c>
    </row>
    <row r="13" spans="1:17" x14ac:dyDescent="0.25">
      <c r="A13" s="8" t="s">
        <v>24</v>
      </c>
      <c r="B13" s="8">
        <v>15</v>
      </c>
      <c r="C13" s="8">
        <v>15</v>
      </c>
      <c r="D13" s="8">
        <f t="shared" si="0"/>
        <v>0</v>
      </c>
      <c r="E13" s="8">
        <v>15</v>
      </c>
      <c r="F13" s="8">
        <f t="shared" si="1"/>
        <v>0</v>
      </c>
      <c r="G13" s="8">
        <f t="shared" si="2"/>
        <v>5190</v>
      </c>
    </row>
    <row r="14" spans="1:17" x14ac:dyDescent="0.25">
      <c r="A14" s="8" t="s">
        <v>25</v>
      </c>
      <c r="B14" s="8">
        <v>20</v>
      </c>
      <c r="C14" s="8">
        <v>20</v>
      </c>
      <c r="D14" s="8">
        <f t="shared" si="0"/>
        <v>0</v>
      </c>
      <c r="E14" s="8">
        <v>20</v>
      </c>
      <c r="F14" s="8">
        <f t="shared" si="1"/>
        <v>0</v>
      </c>
      <c r="G14" s="8">
        <f t="shared" si="2"/>
        <v>6920</v>
      </c>
    </row>
    <row r="15" spans="1:17" x14ac:dyDescent="0.25">
      <c r="A15" s="8" t="s">
        <v>26</v>
      </c>
      <c r="B15" s="8">
        <v>15</v>
      </c>
      <c r="C15" s="8">
        <v>25</v>
      </c>
      <c r="D15" s="8">
        <f t="shared" si="0"/>
        <v>5</v>
      </c>
      <c r="E15" s="8">
        <v>30</v>
      </c>
      <c r="F15" s="8">
        <f t="shared" si="1"/>
        <v>15</v>
      </c>
      <c r="G15" s="8">
        <f t="shared" si="2"/>
        <v>8650</v>
      </c>
    </row>
    <row r="16" spans="1:17" x14ac:dyDescent="0.25">
      <c r="A16" s="8" t="s">
        <v>27</v>
      </c>
      <c r="B16" s="8">
        <v>20</v>
      </c>
      <c r="C16" s="8">
        <v>20</v>
      </c>
      <c r="D16" s="8">
        <f t="shared" si="0"/>
        <v>0</v>
      </c>
      <c r="E16" s="8">
        <v>20</v>
      </c>
      <c r="F16" s="8">
        <f t="shared" si="1"/>
        <v>0</v>
      </c>
      <c r="G16" s="8">
        <f t="shared" si="2"/>
        <v>6920</v>
      </c>
    </row>
    <row r="17" spans="1:7" x14ac:dyDescent="0.25">
      <c r="A17" s="8" t="s">
        <v>28</v>
      </c>
      <c r="B17" s="8">
        <v>15</v>
      </c>
      <c r="C17" s="8">
        <v>0</v>
      </c>
      <c r="D17" s="8">
        <f t="shared" si="0"/>
        <v>5</v>
      </c>
      <c r="E17" s="8">
        <v>5</v>
      </c>
      <c r="F17" s="8">
        <f t="shared" si="1"/>
        <v>-10</v>
      </c>
      <c r="G17" s="8">
        <f t="shared" si="2"/>
        <v>0</v>
      </c>
    </row>
    <row r="18" spans="1:7" x14ac:dyDescent="0.25">
      <c r="A18" s="8" t="s">
        <v>29</v>
      </c>
      <c r="B18" s="8">
        <v>10</v>
      </c>
      <c r="C18" s="8">
        <v>10</v>
      </c>
      <c r="D18" s="8">
        <f t="shared" si="0"/>
        <v>0</v>
      </c>
      <c r="E18" s="8">
        <v>10</v>
      </c>
      <c r="F18" s="8">
        <f t="shared" si="1"/>
        <v>0</v>
      </c>
      <c r="G18" s="8">
        <f t="shared" si="2"/>
        <v>3460</v>
      </c>
    </row>
    <row r="19" spans="1:7" x14ac:dyDescent="0.25">
      <c r="A19" s="8" t="s">
        <v>30</v>
      </c>
      <c r="B19" s="8">
        <v>4</v>
      </c>
      <c r="C19" s="8">
        <v>2</v>
      </c>
      <c r="D19" s="8">
        <f t="shared" si="0"/>
        <v>2</v>
      </c>
      <c r="E19" s="8">
        <v>4</v>
      </c>
      <c r="F19" s="8">
        <f t="shared" si="1"/>
        <v>0</v>
      </c>
      <c r="G19" s="8">
        <f t="shared" si="2"/>
        <v>692</v>
      </c>
    </row>
    <row r="20" spans="1:7" x14ac:dyDescent="0.25">
      <c r="A20" s="8" t="s">
        <v>31</v>
      </c>
      <c r="B20" s="8">
        <v>3</v>
      </c>
      <c r="C20" s="8">
        <v>0</v>
      </c>
      <c r="D20" s="8">
        <f t="shared" si="0"/>
        <v>3</v>
      </c>
      <c r="E20" s="8">
        <v>3</v>
      </c>
      <c r="F20" s="8">
        <f t="shared" si="1"/>
        <v>0</v>
      </c>
      <c r="G20" s="8">
        <f t="shared" si="2"/>
        <v>0</v>
      </c>
    </row>
    <row r="21" spans="1:7" x14ac:dyDescent="0.25">
      <c r="A21" s="6" t="s">
        <v>32</v>
      </c>
      <c r="B21" s="7">
        <f t="shared" ref="B21:G21" si="3">SUM(B3:B20)</f>
        <v>197</v>
      </c>
      <c r="C21" s="7">
        <f t="shared" si="3"/>
        <v>198</v>
      </c>
      <c r="D21" s="7">
        <f t="shared" si="3"/>
        <v>15</v>
      </c>
      <c r="E21" s="7">
        <f t="shared" si="3"/>
        <v>213</v>
      </c>
      <c r="F21" s="7">
        <f t="shared" si="3"/>
        <v>16</v>
      </c>
      <c r="G21" s="7">
        <f t="shared" si="3"/>
        <v>68508</v>
      </c>
    </row>
  </sheetData>
  <mergeCells count="1">
    <mergeCell ref="A1:G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B0ABB-54A5-4AF5-B861-02B30D583E6F}">
  <dimension ref="A1:Q21"/>
  <sheetViews>
    <sheetView workbookViewId="0">
      <selection activeCell="H21" sqref="H21"/>
    </sheetView>
  </sheetViews>
  <sheetFormatPr baseColWidth="10" defaultRowHeight="15" x14ac:dyDescent="0.25"/>
  <cols>
    <col min="1" max="1" width="36.85546875" bestFit="1" customWidth="1"/>
    <col min="2" max="7" width="8.7109375" customWidth="1"/>
    <col min="12" max="12" width="20.42578125" bestFit="1" customWidth="1"/>
    <col min="16" max="16" width="18.42578125" bestFit="1" customWidth="1"/>
  </cols>
  <sheetData>
    <row r="1" spans="1:17" x14ac:dyDescent="0.25">
      <c r="A1" s="11" t="s">
        <v>0</v>
      </c>
      <c r="B1" s="11"/>
      <c r="C1" s="11"/>
      <c r="D1" s="11"/>
      <c r="E1" s="11"/>
      <c r="F1" s="11"/>
      <c r="G1" s="11"/>
    </row>
    <row r="2" spans="1:17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K2" s="10" t="s">
        <v>2</v>
      </c>
      <c r="L2" s="1" t="s">
        <v>8</v>
      </c>
      <c r="M2" s="1"/>
      <c r="N2" s="1"/>
      <c r="O2" s="1"/>
      <c r="P2" s="9" t="s">
        <v>9</v>
      </c>
      <c r="Q2" s="1">
        <v>346</v>
      </c>
    </row>
    <row r="3" spans="1:17" x14ac:dyDescent="0.25">
      <c r="A3" s="8" t="s">
        <v>10</v>
      </c>
      <c r="B3" s="8">
        <v>2</v>
      </c>
      <c r="C3" s="8">
        <v>2</v>
      </c>
      <c r="D3" s="8">
        <f>E3-C3</f>
        <v>0</v>
      </c>
      <c r="E3" s="8">
        <v>2</v>
      </c>
      <c r="F3" s="8">
        <f>E3-B3</f>
        <v>0</v>
      </c>
      <c r="G3" s="8">
        <f>C3*$Q$2</f>
        <v>692</v>
      </c>
      <c r="K3" s="10" t="s">
        <v>3</v>
      </c>
      <c r="L3" s="1" t="s">
        <v>11</v>
      </c>
      <c r="M3" s="1"/>
      <c r="N3" s="1"/>
      <c r="O3" s="1"/>
      <c r="P3" s="1"/>
      <c r="Q3" s="1"/>
    </row>
    <row r="4" spans="1:17" x14ac:dyDescent="0.25">
      <c r="A4" s="8" t="s">
        <v>12</v>
      </c>
      <c r="B4" s="8">
        <v>4</v>
      </c>
      <c r="C4" s="8">
        <v>8</v>
      </c>
      <c r="D4" s="8">
        <f t="shared" ref="D4:D20" si="0">E4-C4</f>
        <v>0</v>
      </c>
      <c r="E4" s="8">
        <v>8</v>
      </c>
      <c r="F4" s="8">
        <f t="shared" ref="F4:F20" si="1">E4-B4</f>
        <v>4</v>
      </c>
      <c r="G4" s="8">
        <f t="shared" ref="G4:G20" si="2">C4*$Q$2</f>
        <v>2768</v>
      </c>
      <c r="K4" s="10" t="s">
        <v>4</v>
      </c>
      <c r="L4" s="1" t="s">
        <v>13</v>
      </c>
      <c r="M4" s="1"/>
      <c r="N4" s="1"/>
      <c r="O4" s="1"/>
      <c r="P4" s="1"/>
      <c r="Q4" s="1"/>
    </row>
    <row r="5" spans="1:17" x14ac:dyDescent="0.25">
      <c r="A5" s="8" t="s">
        <v>14</v>
      </c>
      <c r="B5" s="8">
        <v>4</v>
      </c>
      <c r="C5" s="8">
        <v>6</v>
      </c>
      <c r="D5" s="8">
        <f t="shared" si="0"/>
        <v>0</v>
      </c>
      <c r="E5" s="8">
        <v>6</v>
      </c>
      <c r="F5" s="8">
        <f t="shared" si="1"/>
        <v>2</v>
      </c>
      <c r="G5" s="8">
        <f t="shared" si="2"/>
        <v>2076</v>
      </c>
      <c r="K5" s="10" t="s">
        <v>5</v>
      </c>
      <c r="L5" s="1" t="s">
        <v>15</v>
      </c>
      <c r="M5" s="1"/>
      <c r="N5" s="1"/>
      <c r="O5" s="1"/>
      <c r="P5" s="1"/>
      <c r="Q5" s="1"/>
    </row>
    <row r="6" spans="1:17" x14ac:dyDescent="0.25">
      <c r="A6" s="8" t="s">
        <v>16</v>
      </c>
      <c r="B6" s="8">
        <v>15</v>
      </c>
      <c r="C6" s="8">
        <v>15</v>
      </c>
      <c r="D6" s="8">
        <f t="shared" si="0"/>
        <v>0</v>
      </c>
      <c r="E6" s="8">
        <v>15</v>
      </c>
      <c r="F6" s="8">
        <f t="shared" si="1"/>
        <v>0</v>
      </c>
      <c r="G6" s="8">
        <f t="shared" si="2"/>
        <v>5190</v>
      </c>
      <c r="K6" s="10" t="s">
        <v>6</v>
      </c>
      <c r="L6" s="1" t="s">
        <v>17</v>
      </c>
      <c r="M6" s="1"/>
      <c r="N6" s="1"/>
      <c r="O6" s="1"/>
      <c r="P6" s="1"/>
      <c r="Q6" s="1"/>
    </row>
    <row r="7" spans="1:17" x14ac:dyDescent="0.25">
      <c r="A7" s="8" t="s">
        <v>18</v>
      </c>
      <c r="B7" s="8">
        <v>15</v>
      </c>
      <c r="C7" s="8">
        <v>15</v>
      </c>
      <c r="D7" s="8">
        <f t="shared" si="0"/>
        <v>0</v>
      </c>
      <c r="E7" s="8">
        <v>15</v>
      </c>
      <c r="F7" s="8">
        <f t="shared" si="1"/>
        <v>0</v>
      </c>
      <c r="G7" s="8">
        <f t="shared" si="2"/>
        <v>5190</v>
      </c>
      <c r="K7" s="10" t="s">
        <v>7</v>
      </c>
      <c r="L7" s="1" t="s">
        <v>33</v>
      </c>
      <c r="M7" s="1"/>
      <c r="N7" s="1"/>
      <c r="O7" s="1"/>
      <c r="P7" s="1"/>
      <c r="Q7" s="1"/>
    </row>
    <row r="8" spans="1:17" x14ac:dyDescent="0.25">
      <c r="A8" s="8" t="s">
        <v>19</v>
      </c>
      <c r="B8" s="8">
        <v>5</v>
      </c>
      <c r="C8" s="8">
        <v>5</v>
      </c>
      <c r="D8" s="8">
        <f t="shared" si="0"/>
        <v>0</v>
      </c>
      <c r="E8" s="8">
        <v>5</v>
      </c>
      <c r="F8" s="8">
        <f t="shared" si="1"/>
        <v>0</v>
      </c>
      <c r="G8" s="8">
        <f t="shared" si="2"/>
        <v>1730</v>
      </c>
    </row>
    <row r="9" spans="1:17" x14ac:dyDescent="0.25">
      <c r="A9" s="8" t="s">
        <v>20</v>
      </c>
      <c r="B9" s="8">
        <v>10</v>
      </c>
      <c r="C9" s="8">
        <v>8</v>
      </c>
      <c r="D9" s="8">
        <f t="shared" si="0"/>
        <v>0</v>
      </c>
      <c r="E9" s="8">
        <v>8</v>
      </c>
      <c r="F9" s="8">
        <f t="shared" si="1"/>
        <v>-2</v>
      </c>
      <c r="G9" s="8">
        <f t="shared" si="2"/>
        <v>2768</v>
      </c>
    </row>
    <row r="10" spans="1:17" x14ac:dyDescent="0.25">
      <c r="A10" s="8" t="s">
        <v>21</v>
      </c>
      <c r="B10" s="8">
        <v>10</v>
      </c>
      <c r="C10" s="8">
        <v>12</v>
      </c>
      <c r="D10" s="8">
        <f t="shared" si="0"/>
        <v>0</v>
      </c>
      <c r="E10" s="8">
        <v>12</v>
      </c>
      <c r="F10" s="8">
        <f t="shared" si="1"/>
        <v>2</v>
      </c>
      <c r="G10" s="8">
        <f t="shared" si="2"/>
        <v>4152</v>
      </c>
    </row>
    <row r="11" spans="1:17" x14ac:dyDescent="0.25">
      <c r="A11" s="8" t="s">
        <v>22</v>
      </c>
      <c r="B11" s="8">
        <v>10</v>
      </c>
      <c r="C11" s="8">
        <v>10</v>
      </c>
      <c r="D11" s="8">
        <f t="shared" si="0"/>
        <v>0</v>
      </c>
      <c r="E11" s="8">
        <v>10</v>
      </c>
      <c r="F11" s="8">
        <f t="shared" si="1"/>
        <v>0</v>
      </c>
      <c r="G11" s="8">
        <f t="shared" si="2"/>
        <v>3460</v>
      </c>
    </row>
    <row r="12" spans="1:17" x14ac:dyDescent="0.25">
      <c r="A12" s="8" t="s">
        <v>23</v>
      </c>
      <c r="B12" s="8">
        <v>20</v>
      </c>
      <c r="C12" s="8">
        <v>25</v>
      </c>
      <c r="D12" s="8">
        <f t="shared" si="0"/>
        <v>0</v>
      </c>
      <c r="E12" s="8">
        <v>25</v>
      </c>
      <c r="F12" s="8">
        <f t="shared" si="1"/>
        <v>5</v>
      </c>
      <c r="G12" s="8">
        <f t="shared" si="2"/>
        <v>8650</v>
      </c>
    </row>
    <row r="13" spans="1:17" x14ac:dyDescent="0.25">
      <c r="A13" s="8" t="s">
        <v>24</v>
      </c>
      <c r="B13" s="8">
        <v>15</v>
      </c>
      <c r="C13" s="8">
        <v>15</v>
      </c>
      <c r="D13" s="8">
        <f t="shared" si="0"/>
        <v>0</v>
      </c>
      <c r="E13" s="8">
        <v>15</v>
      </c>
      <c r="F13" s="8">
        <f t="shared" si="1"/>
        <v>0</v>
      </c>
      <c r="G13" s="8">
        <f t="shared" si="2"/>
        <v>5190</v>
      </c>
    </row>
    <row r="14" spans="1:17" x14ac:dyDescent="0.25">
      <c r="A14" s="8" t="s">
        <v>25</v>
      </c>
      <c r="B14" s="8">
        <v>20</v>
      </c>
      <c r="C14" s="8">
        <v>20</v>
      </c>
      <c r="D14" s="8">
        <f t="shared" si="0"/>
        <v>0</v>
      </c>
      <c r="E14" s="8">
        <v>20</v>
      </c>
      <c r="F14" s="8">
        <f t="shared" si="1"/>
        <v>0</v>
      </c>
      <c r="G14" s="8">
        <f t="shared" si="2"/>
        <v>6920</v>
      </c>
    </row>
    <row r="15" spans="1:17" x14ac:dyDescent="0.25">
      <c r="A15" s="8" t="s">
        <v>26</v>
      </c>
      <c r="B15" s="8">
        <v>15</v>
      </c>
      <c r="C15" s="8">
        <v>25</v>
      </c>
      <c r="D15" s="8">
        <f t="shared" si="0"/>
        <v>0</v>
      </c>
      <c r="E15" s="8">
        <v>25</v>
      </c>
      <c r="F15" s="8">
        <f t="shared" si="1"/>
        <v>10</v>
      </c>
      <c r="G15" s="8">
        <f t="shared" si="2"/>
        <v>8650</v>
      </c>
    </row>
    <row r="16" spans="1:17" x14ac:dyDescent="0.25">
      <c r="A16" s="8" t="s">
        <v>27</v>
      </c>
      <c r="B16" s="8">
        <v>20</v>
      </c>
      <c r="C16" s="8">
        <v>15</v>
      </c>
      <c r="D16" s="8">
        <f t="shared" si="0"/>
        <v>0</v>
      </c>
      <c r="E16" s="8">
        <v>15</v>
      </c>
      <c r="F16" s="8">
        <f t="shared" si="1"/>
        <v>-5</v>
      </c>
      <c r="G16" s="8">
        <f t="shared" si="2"/>
        <v>5190</v>
      </c>
    </row>
    <row r="17" spans="1:7" x14ac:dyDescent="0.25">
      <c r="A17" s="8" t="s">
        <v>28</v>
      </c>
      <c r="B17" s="8">
        <v>15</v>
      </c>
      <c r="C17" s="8">
        <v>5</v>
      </c>
      <c r="D17" s="8">
        <f t="shared" si="0"/>
        <v>0</v>
      </c>
      <c r="E17" s="8">
        <v>5</v>
      </c>
      <c r="F17" s="8">
        <f t="shared" si="1"/>
        <v>-10</v>
      </c>
      <c r="G17" s="8">
        <f t="shared" si="2"/>
        <v>1730</v>
      </c>
    </row>
    <row r="18" spans="1:7" x14ac:dyDescent="0.25">
      <c r="A18" s="8" t="s">
        <v>29</v>
      </c>
      <c r="B18" s="8">
        <v>10</v>
      </c>
      <c r="C18" s="8">
        <v>10</v>
      </c>
      <c r="D18" s="8">
        <f t="shared" si="0"/>
        <v>0</v>
      </c>
      <c r="E18" s="8">
        <v>10</v>
      </c>
      <c r="F18" s="8">
        <f t="shared" si="1"/>
        <v>0</v>
      </c>
      <c r="G18" s="8">
        <f t="shared" si="2"/>
        <v>3460</v>
      </c>
    </row>
    <row r="19" spans="1:7" x14ac:dyDescent="0.25">
      <c r="A19" s="8" t="s">
        <v>30</v>
      </c>
      <c r="B19" s="8">
        <v>4</v>
      </c>
      <c r="C19" s="8">
        <v>2</v>
      </c>
      <c r="D19" s="8">
        <f t="shared" si="0"/>
        <v>0</v>
      </c>
      <c r="E19" s="8">
        <v>2</v>
      </c>
      <c r="F19" s="8">
        <f t="shared" si="1"/>
        <v>-2</v>
      </c>
      <c r="G19" s="8">
        <f t="shared" si="2"/>
        <v>692</v>
      </c>
    </row>
    <row r="20" spans="1:7" x14ac:dyDescent="0.25">
      <c r="A20" s="8" t="s">
        <v>31</v>
      </c>
      <c r="B20" s="8">
        <v>3</v>
      </c>
      <c r="C20" s="8">
        <v>3</v>
      </c>
      <c r="D20" s="8">
        <f t="shared" si="0"/>
        <v>0</v>
      </c>
      <c r="E20" s="8">
        <v>3</v>
      </c>
      <c r="F20" s="8">
        <f t="shared" si="1"/>
        <v>0</v>
      </c>
      <c r="G20" s="8">
        <f t="shared" si="2"/>
        <v>1038</v>
      </c>
    </row>
    <row r="21" spans="1:7" x14ac:dyDescent="0.25">
      <c r="A21" s="6" t="s">
        <v>32</v>
      </c>
      <c r="B21" s="7">
        <f t="shared" ref="B21:G21" si="3">SUM(B3:B20)</f>
        <v>197</v>
      </c>
      <c r="C21" s="7">
        <f t="shared" si="3"/>
        <v>201</v>
      </c>
      <c r="D21" s="7">
        <f t="shared" si="3"/>
        <v>0</v>
      </c>
      <c r="E21" s="7">
        <f t="shared" si="3"/>
        <v>201</v>
      </c>
      <c r="F21" s="7">
        <f t="shared" si="3"/>
        <v>4</v>
      </c>
      <c r="G21" s="7">
        <f t="shared" si="3"/>
        <v>69546</v>
      </c>
    </row>
  </sheetData>
  <mergeCells count="1">
    <mergeCell ref="A1:G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9C84D6-BFD7-8844-8513-741D64CBD60A}">
  <dimension ref="A1:B7"/>
  <sheetViews>
    <sheetView workbookViewId="0">
      <selection activeCell="M13" sqref="M13"/>
    </sheetView>
  </sheetViews>
  <sheetFormatPr baseColWidth="10" defaultRowHeight="15" x14ac:dyDescent="0.25"/>
  <sheetData>
    <row r="1" spans="1:2" x14ac:dyDescent="0.25">
      <c r="A1" t="s">
        <v>34</v>
      </c>
      <c r="B1" t="s">
        <v>35</v>
      </c>
    </row>
    <row r="2" spans="1:2" x14ac:dyDescent="0.25">
      <c r="A2" t="s">
        <v>36</v>
      </c>
      <c r="B2">
        <v>31140</v>
      </c>
    </row>
    <row r="3" spans="1:2" x14ac:dyDescent="0.25">
      <c r="A3" t="s">
        <v>37</v>
      </c>
      <c r="B3">
        <v>35292</v>
      </c>
    </row>
    <row r="4" spans="1:2" x14ac:dyDescent="0.25">
      <c r="A4" t="s">
        <v>38</v>
      </c>
      <c r="B4">
        <v>35984</v>
      </c>
    </row>
    <row r="5" spans="1:2" x14ac:dyDescent="0.25">
      <c r="A5" t="s">
        <v>39</v>
      </c>
      <c r="B5">
        <v>50516</v>
      </c>
    </row>
    <row r="6" spans="1:2" x14ac:dyDescent="0.25">
      <c r="A6" t="s">
        <v>40</v>
      </c>
      <c r="B6">
        <v>68508</v>
      </c>
    </row>
    <row r="7" spans="1:2" x14ac:dyDescent="0.25">
      <c r="A7" t="s">
        <v>41</v>
      </c>
      <c r="B7">
        <v>69546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80a5689f-df39-45f0-82a1-b8ed15e1333a" xsi:nil="true"/>
    <lcf76f155ced4ddcb4097134ff3c332f xmlns="7765eaa8-c9ee-4906-95e1-76c56e4e9522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A877F05900379479111F5A1D239566B" ma:contentTypeVersion="11" ma:contentTypeDescription="Crée un document." ma:contentTypeScope="" ma:versionID="8694e9663bf52dc50763dce901d6b890">
  <xsd:schema xmlns:xsd="http://www.w3.org/2001/XMLSchema" xmlns:xs="http://www.w3.org/2001/XMLSchema" xmlns:p="http://schemas.microsoft.com/office/2006/metadata/properties" xmlns:ns2="7765eaa8-c9ee-4906-95e1-76c56e4e9522" xmlns:ns3="80a5689f-df39-45f0-82a1-b8ed15e1333a" targetNamespace="http://schemas.microsoft.com/office/2006/metadata/properties" ma:root="true" ma:fieldsID="3ec16037ac43f4e059e30444f06e1615" ns2:_="" ns3:_="">
    <xsd:import namespace="7765eaa8-c9ee-4906-95e1-76c56e4e9522"/>
    <xsd:import namespace="80a5689f-df39-45f0-82a1-b8ed15e1333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765eaa8-c9ee-4906-95e1-76c56e4e952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Balises d’images" ma:readOnly="false" ma:fieldId="{5cf76f15-5ced-4ddc-b409-7134ff3c332f}" ma:taxonomyMulti="true" ma:sspId="2fee1a98-43a5-414c-ba74-85edd82ad23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0a5689f-df39-45f0-82a1-b8ed15e1333a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b44bf9fb-ef1b-4b58-b6b2-7359ec740f3b}" ma:internalName="TaxCatchAll" ma:showField="CatchAllData" ma:web="80a5689f-df39-45f0-82a1-b8ed15e1333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7F2FC32-35E8-4E71-BA72-4BDF71423CE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831F54D-2F93-44AE-845C-3E023CB5B5A4}">
  <ds:schemaRefs>
    <ds:schemaRef ds:uri="http://schemas.openxmlformats.org/package/2006/metadata/core-properties"/>
    <ds:schemaRef ds:uri="http://purl.org/dc/elements/1.1/"/>
    <ds:schemaRef ds:uri="http://www.w3.org/XML/1998/namespace"/>
    <ds:schemaRef ds:uri="http://purl.org/dc/terms/"/>
    <ds:schemaRef ds:uri="http://schemas.microsoft.com/office/2006/documentManagement/types"/>
    <ds:schemaRef ds:uri="http://schemas.microsoft.com/office/2006/metadata/properties"/>
    <ds:schemaRef ds:uri="http://purl.org/dc/dcmitype/"/>
    <ds:schemaRef ds:uri="http://schemas.microsoft.com/office/infopath/2007/PartnerControls"/>
    <ds:schemaRef ds:uri="80a5689f-df39-45f0-82a1-b8ed15e1333a"/>
    <ds:schemaRef ds:uri="7765eaa8-c9ee-4906-95e1-76c56e4e9522"/>
  </ds:schemaRefs>
</ds:datastoreItem>
</file>

<file path=customXml/itemProps3.xml><?xml version="1.0" encoding="utf-8"?>
<ds:datastoreItem xmlns:ds="http://schemas.openxmlformats.org/officeDocument/2006/customXml" ds:itemID="{AD1AC030-921C-4C8A-88D3-983AA57AE79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765eaa8-c9ee-4906-95e1-76c56e4e9522"/>
    <ds:schemaRef ds:uri="80a5689f-df39-45f0-82a1-b8ed15e1333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16150599-ebb0-4fcf-94a5-6010823c7bd5}" enabled="0" method="" siteId="{16150599-ebb0-4fcf-94a5-6010823c7bd5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JANVIER 2025</vt:lpstr>
      <vt:lpstr>FEVRIER 2025</vt:lpstr>
      <vt:lpstr>MARS 2025</vt:lpstr>
      <vt:lpstr>AVRIL 2025</vt:lpstr>
      <vt:lpstr>MAI 2025</vt:lpstr>
      <vt:lpstr>JUIN 2025</vt:lpstr>
      <vt:lpstr>COURBES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Amandine Langlais</cp:lastModifiedBy>
  <cp:revision/>
  <dcterms:created xsi:type="dcterms:W3CDTF">2025-01-16T15:36:32Z</dcterms:created>
  <dcterms:modified xsi:type="dcterms:W3CDTF">2025-06-11T03:05:09Z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0x0101000A877F05900379479111F5A1D239566B</vt:lpwstr>
  </property>
  <property fmtid="{D5CDD505-2E9C-101B-9397-08002B2CF9AE}" pid="3" name="MediaServiceImageTags">
    <vt:lpwstr/>
  </property>
</Properties>
</file>