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Metodologias de desarrollo de software\"/>
    </mc:Choice>
  </mc:AlternateContent>
  <xr:revisionPtr revIDLastSave="0" documentId="13_ncr:1_{C456D247-6129-44A7-9C79-62F8AA711B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<sst xmlns="http://schemas.openxmlformats.org/spreadsheetml/2006/main" count="104" uniqueCount="87">
  <si>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</si>
  <si>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</si>
  <si>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</si>
  <si>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</si>
  <si>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</si>
  <si>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</si>
  <si>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</si>
  <si>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</si>
  <si>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</si>
  <si>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</si>
  <si>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</si>
  <si>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</si>
  <si>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</si>
  <si>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</si>
  <si>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</si>
  <si>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</si>
  <si>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</si>
  <si>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</si>
  <si>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</si>
  <si>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</si>
  <si>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</si>
  <si>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</si>
  <si>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</si>
  <si>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</si>
  <si>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</si>
  <si>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</si>
  <si>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</si>
  <si>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</si>
  <si>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</si>
  <si>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</si>
  <si>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</si>
  <si>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</si>
  <si>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</si>
  <si>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</si>
  <si>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</si>
  <si>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</si>
  <si>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</si>
  <si>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</si>
  <si>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</si>
  <si>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</si>
  <si>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</si>
  <si>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</si>
  <si>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</si>
  <si>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</si>
  <si>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</si>
  <si>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</si>
  <si>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</si>
  <si>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Implementar una página web que destaque y describa cada producto de forma clara, se mostrara precio, catalogo(hombre, mujer), imágenes, colores calidos.</t>
  </si>
  <si>
    <t>kslechon@espe.edu.ec</t>
  </si>
  <si>
    <t>8h</t>
  </si>
  <si>
    <t>Brindar mas informacion acerca de un producto, via WhatsApp</t>
  </si>
  <si>
    <t xml:space="preserve">kslechon@espe.edu.ec </t>
  </si>
  <si>
    <t>7h</t>
  </si>
  <si>
    <t>Se probara la pagina mediante pruebas manuales,   para verificar que la página web carga de manera rápida y eficiente, incluso cuando se accede desde diferentes dispositivos y conexiones de internet.</t>
  </si>
  <si>
    <t xml:space="preserve">Se verificar que el enlace esté correctamente implementado y funcione como se espera a traves de pequeñas pruebas al abrir, ademas probar el enlace en diferentes dispositivos(Integrantes del grupo) y sistemas operativos para asegurarte de que funcione correctamente en todos ellos.. </t>
  </si>
  <si>
    <t xml:space="preserve">Crear un esquema de la estructura de la página web, determinando qué secciones y páginas se incluirán. Crear y organizar el contenido de la página web, que puede incluir texto, imágenes, productos, descripciones, etc. Utilizar HTML, CSS, JavaScript u otras tecnologías web para diseñar y desarrollar la página  web. </t>
  </si>
  <si>
    <t>Limitada capacidad de brindar información detallada sobre un producto a través de una imagen.</t>
  </si>
  <si>
    <t>Actualmente no hay una forma mas facil de hacer llegar  un catalogo al cliente.</t>
  </si>
  <si>
    <t>Mostrar los productos desde la comodida de la casa, para cualquier persona que este interesada.</t>
  </si>
  <si>
    <t>Aplicar un boton de enlace via WhatsApp que lleve al usuario, desde la pagina web directo con la persona a comunicarse.</t>
  </si>
  <si>
    <t xml:space="preserve">Para usuarios interesados en comprar o explorar los diferentes productos de ropa. </t>
  </si>
  <si>
    <t>Este requisito funcional esta dirigido para usuarios que deseen pornerse en contaco con el dueño para saber mas de un producto.</t>
  </si>
  <si>
    <t>Obtener el número de teléfono o identificación de WhatsApp al que se enviarán los mensajes, tambien crear el enlace de WhatsApp con el número obtenido.  Crear un botón o enlace en la página web que lleve al usuario a la conversación de WhatsApp, ademas dar formato al botón o enlace de WhatsApp para que se ajuste al diseño general de la página web.</t>
  </si>
  <si>
    <t>Debe estar con un logo de WhatsApp e indicando con un texto contactenos, esto para mas facilidad de entender la pagina web.</t>
  </si>
  <si>
    <t xml:space="preserve">Es importante señalar que la pagina web debe ser de facil uso para cualquier persona , asi no sepa mucho de navegar.  </t>
  </si>
  <si>
    <t>Desarrollar una pagina web integral para el sistema de ropa.</t>
  </si>
  <si>
    <t>Implementar un enlace via WhatsApp  para usuarios.</t>
  </si>
  <si>
    <t>No se cuenta con un sistema de compras en linea que pueda ayudar a la tienda a facilitar las ventas.</t>
  </si>
  <si>
    <t>No se tiene un carrito de compras que al seleccionar porductos nos indique un precio final de todos los productos.</t>
  </si>
  <si>
    <t>gsdel@espe.edu.ec</t>
  </si>
  <si>
    <t xml:space="preserve"> Implementar un carrito de compras que permita agregar varios productos </t>
  </si>
  <si>
    <t>Un carrito de compras que permita al usuario visualizar todos los productos que selecciono y el valor todal de su compra</t>
  </si>
  <si>
    <t>Para usuarios que esten a punto de realizar una compra en la pagina web</t>
  </si>
  <si>
    <t>Crear una sección en la pagina web que al seleccionar varios productos aparezca la candidad del producto seleccionado y el precio total de los productos que el usuario selecionó, mediante la programación con las herramientas que sean necesarias.</t>
  </si>
  <si>
    <t>12h</t>
  </si>
  <si>
    <t>Se verifica una vez despues de implementarlo al agregar productos y que se reflejen en esa sección, realizamos este proceso con todos los productos y diferentes cantidades de cada producto y no debe haber herrores con los precios finales.</t>
  </si>
  <si>
    <t xml:space="preserve">Esta sección debe ser amigable agregando imágenes </t>
  </si>
  <si>
    <t>Carrito de compras</t>
  </si>
  <si>
    <t>Implementar en la pagina web un sistema de compras que le permita al usuario pagar mediante la pagina web o le de los datos de la cuenta bamcaria de la tienda.</t>
  </si>
  <si>
    <t xml:space="preserve">Una sección de pago que luego se tener los productos en el carrito de compras permita realizar el pago. </t>
  </si>
  <si>
    <t>Para usuarios que quieran hacer la compra en linea.</t>
  </si>
  <si>
    <t>Utilizando herramientas de paginas web que permite agregar metodos de pago pero tienen un costo.</t>
  </si>
  <si>
    <t>paul@espe.edu.ec</t>
  </si>
  <si>
    <t>Se implementa esta herramienta y se hacen varias compras de prueba por parte del equipo para verificar que no existen fallos.</t>
  </si>
  <si>
    <t>Si esto no es posible solo agregaremos la información de las cuentas bancarias para que el usuario haga su deposito directamente.</t>
  </si>
  <si>
    <t>Método de pago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</si>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</sst>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theme="1"/>
      <name val="Arial"/>
      <scheme val="minor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6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1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9" fillId="0" borderId="2" xfId="0" applyFont="1" applyBorder="1" applyAlignment="1">
      <alignment vertical="center" wrapText="1"/>
    </xf>
    <xf numFmtId="0" fontId="20" fillId="0" borderId="0" xfId="1"/>
    <xf numFmtId="2" fontId="18" fillId="0" borderId="2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wrapText="1"/>
    </xf>
    <xf numFmtId="0" fontId="18" fillId="0" borderId="4" xfId="0" applyFont="1" applyBorder="1" applyAlignment="1">
      <alignment vertical="center" wrapText="1"/>
    </xf>
    <xf numFmtId="0" fontId="20" fillId="0" borderId="2" xfId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vertical="top" wrapText="1"/>
    </xf>
    <xf numFmtId="0" fontId="21" fillId="0" borderId="3" xfId="0" applyFont="1" applyBorder="1" applyAlignment="1">
      <alignment horizontal="left" vertical="top" wrapText="1"/>
    </xf>
    <xf numFmtId="0" fontId="18" fillId="0" borderId="5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4" fillId="6" borderId="12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13" fillId="0" borderId="15" xfId="0" applyFont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26" xfId="0" applyFont="1" applyBorder="1"/>
    <xf numFmtId="0" fontId="13" fillId="0" borderId="27" xfId="0" applyFont="1" applyBorder="1"/>
    <xf numFmtId="0" fontId="13" fillId="0" borderId="28" xfId="0" applyFont="1" applyBorder="1"/>
    <xf numFmtId="0" fontId="22" fillId="2" borderId="20" xfId="0" applyFont="1" applyFill="1" applyBorder="1" applyAlignment="1">
      <alignment horizontal="center" vertical="center"/>
    </xf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3" fillId="0" borderId="25" xfId="0" applyFont="1" applyBorder="1"/>
    <xf numFmtId="0" fontId="14" fillId="4" borderId="8" xfId="0" applyFont="1" applyFill="1" applyBorder="1" applyAlignment="1">
      <alignment horizontal="center" vertical="center"/>
    </xf>
    <xf numFmtId="0" fontId="13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13" fillId="0" borderId="9" xfId="0" applyFont="1" applyBorder="1"/>
    <xf numFmtId="0" fontId="14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20" fillId="0" borderId="3" xfId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del@espe.edu.ec" TargetMode="External"/><Relationship Id="rId2" Type="http://schemas.openxmlformats.org/officeDocument/2006/relationships/hyperlink" Target="mailto:kslechon@espe.edu.ec" TargetMode="External"/><Relationship Id="rId1" Type="http://schemas.openxmlformats.org/officeDocument/2006/relationships/hyperlink" Target="mailto:kslechon@espe.edu.e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ul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F5" zoomScale="95" zoomScaleNormal="95" workbookViewId="0">
      <selection activeCell="J8" sqref="J8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4" width="20.59765625" customWidth="1"/>
    <col min="5" max="5" width="19" customWidth="1"/>
    <col min="6" max="6" width="25.5" customWidth="1"/>
    <col min="7" max="7" width="20.59765625" customWidth="1"/>
    <col min="8" max="8" width="21" customWidth="1"/>
    <col min="9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25">
      <c r="B6" s="7" t="s">
        <v>15</v>
      </c>
      <c r="C6" s="41" t="s">
        <v>57</v>
      </c>
      <c r="D6" s="41" t="s">
        <v>58</v>
      </c>
      <c r="E6" s="41" t="s">
        <v>47</v>
      </c>
      <c r="F6" s="41" t="s">
        <v>60</v>
      </c>
      <c r="G6" s="41" t="s">
        <v>55</v>
      </c>
      <c r="H6" s="42" t="s">
        <v>48</v>
      </c>
      <c r="I6" s="43" t="s">
        <v>49</v>
      </c>
      <c r="J6" s="10" t="s">
        <v>86</v>
      </c>
      <c r="K6" s="9" t="s">
        <v>30</v>
      </c>
      <c r="L6" s="9" t="s">
        <v>31</v>
      </c>
      <c r="M6" s="49" t="s">
        <v>53</v>
      </c>
      <c r="N6" s="45" t="s">
        <v>64</v>
      </c>
      <c r="O6" s="44" t="s">
        <v>65</v>
      </c>
    </row>
    <row r="7" spans="2:15" ht="47.25" customHeight="1" x14ac:dyDescent="0.25">
      <c r="B7" s="7" t="s">
        <v>16</v>
      </c>
      <c r="C7" s="41" t="s">
        <v>56</v>
      </c>
      <c r="D7" s="41" t="s">
        <v>50</v>
      </c>
      <c r="E7" s="41" t="s">
        <v>59</v>
      </c>
      <c r="F7" s="41" t="s">
        <v>61</v>
      </c>
      <c r="G7" s="41" t="s">
        <v>62</v>
      </c>
      <c r="H7" s="47" t="s">
        <v>51</v>
      </c>
      <c r="I7" s="48" t="s">
        <v>52</v>
      </c>
      <c r="J7" s="10" t="s">
        <v>86</v>
      </c>
      <c r="K7" s="9" t="s">
        <v>32</v>
      </c>
      <c r="L7" s="48" t="s">
        <v>31</v>
      </c>
      <c r="M7" s="50" t="s">
        <v>54</v>
      </c>
      <c r="N7" s="41" t="s">
        <v>63</v>
      </c>
      <c r="O7" s="46" t="s">
        <v>66</v>
      </c>
    </row>
    <row r="8" spans="2:15" ht="62.25" customHeight="1" x14ac:dyDescent="0.25">
      <c r="B8" s="11" t="s">
        <v>17</v>
      </c>
      <c r="C8" s="41" t="s">
        <v>68</v>
      </c>
      <c r="D8" s="41" t="s">
        <v>70</v>
      </c>
      <c r="E8" s="41" t="s">
        <v>71</v>
      </c>
      <c r="F8" s="41" t="s">
        <v>72</v>
      </c>
      <c r="G8" s="41" t="s">
        <v>73</v>
      </c>
      <c r="H8" s="47" t="s">
        <v>69</v>
      </c>
      <c r="I8" s="48" t="s">
        <v>74</v>
      </c>
      <c r="J8" s="10" t="s">
        <v>86</v>
      </c>
      <c r="K8" s="48" t="s">
        <v>32</v>
      </c>
      <c r="L8" s="12" t="s">
        <v>31</v>
      </c>
      <c r="M8" s="51" t="s">
        <v>75</v>
      </c>
      <c r="N8" s="52" t="s">
        <v>76</v>
      </c>
      <c r="O8" s="53" t="s">
        <v>77</v>
      </c>
    </row>
    <row r="9" spans="2:15" ht="68.25" customHeight="1" x14ac:dyDescent="0.25">
      <c r="B9" s="7" t="s">
        <v>18</v>
      </c>
      <c r="C9" s="41" t="s">
        <v>67</v>
      </c>
      <c r="D9" s="14" t="s">
        <v>78</v>
      </c>
      <c r="E9" s="14" t="s">
        <v>79</v>
      </c>
      <c r="F9" s="15" t="s">
        <v>80</v>
      </c>
      <c r="G9" s="8" t="s">
        <v>81</v>
      </c>
      <c r="H9" s="82" t="s">
        <v>82</v>
      </c>
      <c r="I9" s="12" t="s">
        <v>74</v>
      </c>
      <c r="J9" s="10" t="s">
        <v>86</v>
      </c>
      <c r="K9" s="9" t="s">
        <v>34</v>
      </c>
      <c r="L9" s="9" t="s">
        <v>31</v>
      </c>
      <c r="M9" s="13" t="s">
        <v>83</v>
      </c>
      <c r="N9" s="8" t="s">
        <v>84</v>
      </c>
      <c r="O9" s="14" t="s">
        <v>85</v>
      </c>
    </row>
    <row r="10" spans="2:15" ht="39.75" customHeight="1" x14ac:dyDescent="0.25">
      <c r="B10" s="7" t="s">
        <v>19</v>
      </c>
      <c r="C10" s="8"/>
      <c r="D10" s="8"/>
      <c r="E10" s="8"/>
      <c r="F10" s="8"/>
      <c r="G10" s="8"/>
      <c r="H10" s="8"/>
      <c r="I10" s="9"/>
      <c r="J10" s="10"/>
      <c r="K10" s="9"/>
      <c r="L10" s="9"/>
      <c r="M10" s="8"/>
      <c r="N10" s="8"/>
      <c r="O10" s="8"/>
    </row>
    <row r="11" spans="2:15" ht="68.25" customHeight="1" x14ac:dyDescent="0.25">
      <c r="B11" s="7" t="s">
        <v>20</v>
      </c>
      <c r="C11" s="16"/>
      <c r="D11" s="17"/>
      <c r="E11" s="17"/>
      <c r="F11" s="15"/>
      <c r="G11" s="17"/>
      <c r="H11" s="15"/>
      <c r="I11" s="12"/>
      <c r="J11" s="10"/>
      <c r="K11" s="9"/>
      <c r="L11" s="9"/>
      <c r="M11" s="18"/>
      <c r="N11" s="8"/>
      <c r="O11" s="8"/>
    </row>
    <row r="12" spans="2:15" ht="39.75" customHeight="1" x14ac:dyDescent="0.25">
      <c r="B12" s="7" t="s">
        <v>21</v>
      </c>
      <c r="C12" s="8"/>
      <c r="D12" s="8"/>
      <c r="E12" s="8"/>
      <c r="F12" s="8"/>
      <c r="G12" s="8"/>
      <c r="H12" s="8"/>
      <c r="I12" s="9"/>
      <c r="J12" s="10"/>
      <c r="K12" s="9"/>
      <c r="L12" s="12"/>
      <c r="M12" s="13"/>
      <c r="N12" s="10"/>
      <c r="O12" s="8"/>
    </row>
    <row r="13" spans="2:15" ht="39.75" customHeight="1" x14ac:dyDescent="0.25">
      <c r="B13" s="7" t="s">
        <v>22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25">
      <c r="B14" s="7" t="s">
        <v>23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25">
      <c r="B15" s="7" t="s">
        <v>24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25">
      <c r="B16" s="7" t="s">
        <v>25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5">
      <c r="B17" s="7" t="s">
        <v>26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5">
      <c r="B18" s="7" t="s">
        <v>27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5">
      <c r="B19" s="7" t="s">
        <v>28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5">
      <c r="B20" s="7" t="s">
        <v>29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5">
      <c r="I21" s="3"/>
      <c r="J21" s="3"/>
      <c r="K21" s="19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20"/>
      <c r="L25" s="3"/>
    </row>
    <row r="26" spans="2:15" ht="19.5" customHeight="1" x14ac:dyDescent="0.25">
      <c r="I26" s="1"/>
      <c r="J26" s="1"/>
      <c r="K26" s="20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3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3">
      <c r="I33" s="1"/>
      <c r="J33" s="1"/>
      <c r="K33" s="2"/>
      <c r="L33" s="1" t="s">
        <v>36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9"/>
      <c r="L1000" s="3"/>
    </row>
    <row r="1001" spans="9:12" ht="15.75" customHeight="1" x14ac:dyDescent="0.25">
      <c r="I1001" s="3"/>
      <c r="J1001" s="3"/>
      <c r="K1001" s="19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hyperlinks>
    <hyperlink ref="H6" r:id="rId1" xr:uid="{8E4D2990-9CA6-44ED-9510-26CA24430BD5}"/>
    <hyperlink ref="H7" r:id="rId2" xr:uid="{594A5738-703A-470D-913E-C5773BF7EF49}"/>
    <hyperlink ref="H8" r:id="rId3" xr:uid="{45892A61-FAEE-44B1-98EE-30AAB6EC150D}"/>
    <hyperlink ref="H9" r:id="rId4" xr:uid="{6452C8C9-3187-41B3-9E32-DE68A8F5473A}"/>
  </hyperlinks>
  <printOptions horizontalCentered="1"/>
  <pageMargins left="0.31496062992125984" right="0.31496062992125984" top="0.74803149606299213" bottom="0.55118110236220474" header="0" footer="0"/>
  <pageSetup paperSize="9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1"/>
      <c r="D4" s="21"/>
      <c r="E4" s="21"/>
      <c r="F4" s="4"/>
    </row>
    <row r="5" spans="2:16" ht="14.4" hidden="1" x14ac:dyDescent="0.3">
      <c r="C5" s="21"/>
      <c r="D5" s="21"/>
      <c r="E5" s="21"/>
      <c r="F5" s="4"/>
    </row>
    <row r="6" spans="2:16" ht="39.75" customHeight="1" x14ac:dyDescent="0.25">
      <c r="B6" s="78" t="s">
        <v>37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4"/>
    </row>
    <row r="7" spans="2:16" ht="9.75" customHeight="1" x14ac:dyDescent="0.2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 x14ac:dyDescent="0.3">
      <c r="B8" s="34"/>
      <c r="C8" s="35"/>
      <c r="D8" s="35"/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2:16" ht="30" customHeight="1" x14ac:dyDescent="0.25">
      <c r="B9" s="39"/>
      <c r="C9" s="23" t="s">
        <v>1</v>
      </c>
      <c r="D9" s="24"/>
      <c r="E9" s="73" t="s">
        <v>38</v>
      </c>
      <c r="F9" s="74"/>
      <c r="G9" s="24"/>
      <c r="H9" s="73" t="s">
        <v>11</v>
      </c>
      <c r="I9" s="74"/>
      <c r="J9" s="25"/>
      <c r="K9" s="25"/>
      <c r="L9" s="25"/>
      <c r="M9" s="25"/>
      <c r="N9" s="25"/>
      <c r="O9" s="25"/>
      <c r="P9" s="40"/>
    </row>
    <row r="10" spans="2:16" ht="30" customHeight="1" x14ac:dyDescent="0.25">
      <c r="B10" s="39"/>
      <c r="C10" s="26" t="s">
        <v>19</v>
      </c>
      <c r="D10" s="27"/>
      <c r="E10" s="75">
        <f>VLOOKUP(C10,'Formato descripción HU'!B6:O20,5,0)</f>
        <v>0</v>
      </c>
      <c r="F10" s="74"/>
      <c r="G10" s="28"/>
      <c r="H10" s="75">
        <f>VLOOKUP(C10,'Formato descripción HU'!B6:O20,11,0)</f>
        <v>0</v>
      </c>
      <c r="I10" s="74"/>
      <c r="J10" s="28"/>
      <c r="K10" s="25"/>
      <c r="L10" s="25"/>
      <c r="M10" s="25"/>
      <c r="N10" s="25"/>
      <c r="O10" s="25"/>
      <c r="P10" s="40"/>
    </row>
    <row r="11" spans="2:16" ht="9.75" customHeight="1" x14ac:dyDescent="0.25">
      <c r="B11" s="39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0"/>
    </row>
    <row r="12" spans="2:16" ht="30" customHeight="1" x14ac:dyDescent="0.25">
      <c r="B12" s="39"/>
      <c r="C12" s="23" t="s">
        <v>39</v>
      </c>
      <c r="D12" s="27"/>
      <c r="E12" s="73" t="s">
        <v>10</v>
      </c>
      <c r="F12" s="74"/>
      <c r="G12" s="28"/>
      <c r="H12" s="73" t="s">
        <v>40</v>
      </c>
      <c r="I12" s="74"/>
      <c r="J12" s="28"/>
      <c r="K12" s="30"/>
      <c r="L12" s="30"/>
      <c r="M12" s="25"/>
      <c r="N12" s="30"/>
      <c r="O12" s="30"/>
      <c r="P12" s="40"/>
    </row>
    <row r="13" spans="2:16" ht="30" customHeight="1" x14ac:dyDescent="0.25">
      <c r="B13" s="39"/>
      <c r="C13" s="26">
        <f>VLOOKUP('Historia de Usuario'!C10,'Formato descripción HU'!B6:O20,8,0)</f>
        <v>0</v>
      </c>
      <c r="D13" s="27"/>
      <c r="E13" s="75">
        <f>VLOOKUP(C10,'Formato descripción HU'!B6:O20,10,0)</f>
        <v>0</v>
      </c>
      <c r="F13" s="74"/>
      <c r="G13" s="28"/>
      <c r="H13" s="75">
        <f>VLOOKUP(C10,'Formato descripción HU'!B6:O20,7,0)</f>
        <v>0</v>
      </c>
      <c r="I13" s="74"/>
      <c r="J13" s="28"/>
      <c r="K13" s="30"/>
      <c r="L13" s="30"/>
      <c r="M13" s="25"/>
      <c r="N13" s="30"/>
      <c r="O13" s="30"/>
      <c r="P13" s="40"/>
    </row>
    <row r="14" spans="2:16" ht="9.75" customHeight="1" x14ac:dyDescent="0.25">
      <c r="B14" s="39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0"/>
    </row>
    <row r="15" spans="2:16" ht="19.5" customHeight="1" x14ac:dyDescent="0.25">
      <c r="B15" s="39"/>
      <c r="C15" s="56" t="s">
        <v>41</v>
      </c>
      <c r="D15" s="81">
        <f>VLOOKUP(C10,'Formato descripción HU'!B6:O20,3,0)</f>
        <v>0</v>
      </c>
      <c r="E15" s="61"/>
      <c r="F15" s="25"/>
      <c r="G15" s="56" t="s">
        <v>42</v>
      </c>
      <c r="H15" s="81">
        <f>VLOOKUP(C10,'Formato descripción HU'!B6:O20,4,0)</f>
        <v>0</v>
      </c>
      <c r="I15" s="60"/>
      <c r="J15" s="61"/>
      <c r="K15" s="25"/>
      <c r="L15" s="56" t="s">
        <v>43</v>
      </c>
      <c r="M15" s="59">
        <f>VLOOKUP(C10,'Formato descripción HU'!B6:O20,6,0)</f>
        <v>0</v>
      </c>
      <c r="N15" s="60"/>
      <c r="O15" s="61"/>
      <c r="P15" s="40"/>
    </row>
    <row r="16" spans="2:16" ht="19.5" customHeight="1" x14ac:dyDescent="0.25">
      <c r="B16" s="39"/>
      <c r="C16" s="57"/>
      <c r="D16" s="62"/>
      <c r="E16" s="63"/>
      <c r="F16" s="25"/>
      <c r="G16" s="57"/>
      <c r="H16" s="62"/>
      <c r="I16" s="55"/>
      <c r="J16" s="63"/>
      <c r="K16" s="25"/>
      <c r="L16" s="57"/>
      <c r="M16" s="62"/>
      <c r="N16" s="55"/>
      <c r="O16" s="63"/>
      <c r="P16" s="40"/>
    </row>
    <row r="17" spans="2:16" ht="19.5" customHeight="1" x14ac:dyDescent="0.25">
      <c r="B17" s="39"/>
      <c r="C17" s="58"/>
      <c r="D17" s="64"/>
      <c r="E17" s="66"/>
      <c r="F17" s="25"/>
      <c r="G17" s="58"/>
      <c r="H17" s="64"/>
      <c r="I17" s="65"/>
      <c r="J17" s="66"/>
      <c r="K17" s="25"/>
      <c r="L17" s="58"/>
      <c r="M17" s="64"/>
      <c r="N17" s="65"/>
      <c r="O17" s="66"/>
      <c r="P17" s="40"/>
    </row>
    <row r="18" spans="2:16" ht="9.75" customHeight="1" x14ac:dyDescent="0.25">
      <c r="B18" s="39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0"/>
    </row>
    <row r="19" spans="2:16" ht="19.5" customHeight="1" x14ac:dyDescent="0.25">
      <c r="B19" s="39"/>
      <c r="C19" s="76" t="s">
        <v>44</v>
      </c>
      <c r="D19" s="61"/>
      <c r="E19" s="67" t="s">
        <v>45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40"/>
    </row>
    <row r="20" spans="2:16" ht="19.5" customHeight="1" x14ac:dyDescent="0.25">
      <c r="B20" s="39"/>
      <c r="C20" s="64"/>
      <c r="D20" s="66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40"/>
    </row>
    <row r="21" spans="2:16" ht="9.75" customHeight="1" x14ac:dyDescent="0.25">
      <c r="B21" s="39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0"/>
    </row>
    <row r="22" spans="2:16" ht="19.5" customHeight="1" x14ac:dyDescent="0.25">
      <c r="B22" s="39"/>
      <c r="C22" s="77" t="s">
        <v>46</v>
      </c>
      <c r="D22" s="61"/>
      <c r="E22" s="59">
        <f>VLOOKUP(C10,'Formato descripción HU'!B6:O20,12,0)</f>
        <v>0</v>
      </c>
      <c r="F22" s="60"/>
      <c r="G22" s="60"/>
      <c r="H22" s="61"/>
      <c r="I22" s="25"/>
      <c r="J22" s="80" t="s">
        <v>13</v>
      </c>
      <c r="K22" s="61"/>
      <c r="L22" s="59">
        <f>VLOOKUP(C10,'Formato descripción HU'!B6:O20,13,0)</f>
        <v>0</v>
      </c>
      <c r="M22" s="60"/>
      <c r="N22" s="60"/>
      <c r="O22" s="61"/>
      <c r="P22" s="40"/>
    </row>
    <row r="23" spans="2:16" ht="19.5" customHeight="1" x14ac:dyDescent="0.25">
      <c r="B23" s="39"/>
      <c r="C23" s="62"/>
      <c r="D23" s="63"/>
      <c r="E23" s="62"/>
      <c r="F23" s="55"/>
      <c r="G23" s="55"/>
      <c r="H23" s="63"/>
      <c r="I23" s="25"/>
      <c r="J23" s="62"/>
      <c r="K23" s="63"/>
      <c r="L23" s="62"/>
      <c r="M23" s="55"/>
      <c r="N23" s="55"/>
      <c r="O23" s="63"/>
      <c r="P23" s="40"/>
    </row>
    <row r="24" spans="2:16" ht="19.5" customHeight="1" x14ac:dyDescent="0.25">
      <c r="B24" s="39"/>
      <c r="C24" s="64"/>
      <c r="D24" s="66"/>
      <c r="E24" s="64"/>
      <c r="F24" s="65"/>
      <c r="G24" s="65"/>
      <c r="H24" s="66"/>
      <c r="I24" s="25"/>
      <c r="J24" s="64"/>
      <c r="K24" s="66"/>
      <c r="L24" s="64"/>
      <c r="M24" s="65"/>
      <c r="N24" s="65"/>
      <c r="O24" s="66"/>
      <c r="P24" s="40"/>
    </row>
    <row r="25" spans="2:16" ht="9.75" customHeight="1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 Del salto</cp:lastModifiedBy>
  <cp:revision/>
  <dcterms:created xsi:type="dcterms:W3CDTF">2019-10-21T15:37:14Z</dcterms:created>
  <dcterms:modified xsi:type="dcterms:W3CDTF">2023-05-27T13:28:02Z</dcterms:modified>
  <cp:category/>
  <cp:contentStatus/>
</cp:coreProperties>
</file>