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D:\Metodologias de desarrollo de software\"/>
    </mc:Choice>
  </mc:AlternateContent>
  <xr:revisionPtr revIDLastSave="0" documentId="8_{90B015EE-1AE1-4E53-8220-C6B5627BA1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<sst xmlns="http://schemas.openxmlformats.org/spreadsheetml/2006/main" count="104" uniqueCount="87">
  <si>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</si>
  <si>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</si>
  <si>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</si>
  <si>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</si>
  <si>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</si>
  <si>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</si>
  <si>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</si>
  <si>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</si>
  <si>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</si>
  <si>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</si>
  <si>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</si>
  <si>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</si>
  <si>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</si>
  <si>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</si>
  <si>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</si>
  <si>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</si>
  <si>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existe una plataforma que permita exhibir de manera eficiente los productos del propietario del emprendimiento.</t>
  </si>
  <si>
    <t>Para que los distintos usuarios  interesados, tengan la facilidad de conocer mas sobre algun producto.</t>
  </si>
  <si>
    <t>Una página web que destaque y describa cada producto de forma clara, tomando en cuenta: el producto, secciones, catalogos y precios.</t>
  </si>
  <si>
    <t xml:space="preserve">Para usuarios interesados en comprar o explorar los diferentes productos que ofrece. </t>
  </si>
  <si>
    <t xml:space="preserve">1.-Crear un esquema de la estructura de la página web, determinando qué secciones y páginas se incluirán. 2.- Crear y organizar el contenido de la página web, que puede incluir texto, imágenes, productos, descripciones, etc. 3.-Utilizar HTML, CSS, JavaScript u otras tecnologías web para diseñar y desarrollar la página  web. </t>
  </si>
  <si>
    <t>kslechon@espe.edu.ec</t>
  </si>
  <si>
    <t>12h</t>
  </si>
  <si>
    <t>No definido</t>
  </si>
  <si>
    <t>Alta</t>
  </si>
  <si>
    <t>No iniciado</t>
  </si>
  <si>
    <t>Se probara la pagina mediante pruebas manuales,   para verificar que la página web carga de manera rápida y eficiente, incluso cuando se accede desde diferentes dispositivos y conexiones de internet.</t>
  </si>
  <si>
    <t>Es importante señalar que la pagina web debe ser de facil uso para cualquier persona.</t>
  </si>
  <si>
    <t>Desarrollo de pagina web.</t>
  </si>
  <si>
    <t>REQ002</t>
  </si>
  <si>
    <t>Limitada capacidad de brindar soporte al usuario.</t>
  </si>
  <si>
    <t>Brindar más informacion acerca de un producto, via WhatsApp</t>
  </si>
  <si>
    <t>Un boton de enlace vía WhatsApp que lleve al usuario, desde la pagina web directo con personal de la tienda.</t>
  </si>
  <si>
    <t>Este requisito funcional esta dirigido para usuarios que deseen pornerse en contacto con la tienda para saber mas de un producto o solventar inquietudes.</t>
  </si>
  <si>
    <t>Obtener el número de teléfono o identificación de WhatsApp al que se enviarán los mensajes, tambien crear el enlace de WhatsApp con el número obtenido.  Crear un botón o enlace en la página web que lleve al usuario a la conversación de WhatsApp.</t>
  </si>
  <si>
    <t xml:space="preserve">kslechon@espe.edu.ec </t>
  </si>
  <si>
    <t>8h</t>
  </si>
  <si>
    <t xml:space="preserve">Media </t>
  </si>
  <si>
    <t xml:space="preserve">Se verificar que el enlace esté correctamente implementado y funcione como se espera a traves de pruebas al abrir el enlace desde diferentes dispositivos, </t>
  </si>
  <si>
    <t>Debe estar con un logo de WhatsApp e indicando con un texto contactenos, esto para mas facilidad de entender la pagina web.</t>
  </si>
  <si>
    <t>Botón de contacto vía whatsapp</t>
  </si>
  <si>
    <t>REQ003</t>
  </si>
  <si>
    <t>No se dispone de un carrito de compras donde se pueda seleccionar productos.</t>
  </si>
  <si>
    <t xml:space="preserve"> Implementar un carrito de compras que permita agregar varios productos.</t>
  </si>
  <si>
    <t>Una sección de carrito de compras en l pagina web que permita al usuario visualizar todos los productos que seleccionó anteriormente  y el valor total de la compra.</t>
  </si>
  <si>
    <t>Para los usuarios que desean saber el valor total de su compra.</t>
  </si>
  <si>
    <t>Crear una sección en la pagina web que al seleccionar varios productos aparezca la candidad del producto seleccionado y el precio total de los productos que el usuario selecionó, mediante la programación con las herramientas que sean necesarias.</t>
  </si>
  <si>
    <t>gsdel@espe.edu.ec</t>
  </si>
  <si>
    <t>Se verifica despues de implementarlo al agregar productos y que se reflejen en esa sección, realizamos este proceso con todos los productos y diferentes cantidades de cada producto y no debe haber herrores con los precios finales.</t>
  </si>
  <si>
    <t>Esta sección debe ser amigable y entendible, agregando imágenes y los precios de una forma clara .</t>
  </si>
  <si>
    <t>Carrito de compras</t>
  </si>
  <si>
    <t>REQ004</t>
  </si>
  <si>
    <t>No se cuenta con un sistema de compras en linea que pueda ayudar a la tienda a facilitar las ventas.</t>
  </si>
  <si>
    <t>Implementar en la pagina web un sistema de compras que le permita al usuario pagar mediante la pagina web o le de los datos de la cuenta bamcaria de la tienda.</t>
  </si>
  <si>
    <t xml:space="preserve">Una sección de pago que luego se tener los productos en el carrito de compras permita realizar el pago. </t>
  </si>
  <si>
    <t>Para los usuarios que esten a punto de realizar una compra en la pagina web.</t>
  </si>
  <si>
    <t>Utilizando herramientas ya existentes de paginas web que permite agregar metodos de pago.</t>
  </si>
  <si>
    <t>paul@espe.edu.ec</t>
  </si>
  <si>
    <t>no definido</t>
  </si>
  <si>
    <t>Se implementa esta herramienta y se hacen varias compras de prueba por parte del equipo para verificar que no existen fallos.</t>
  </si>
  <si>
    <t>Si esto no es posible solo agregaremos la información de las cuentas bancarias para que el usuario haga su deposito directamente.</t>
  </si>
  <si>
    <t>Método de pago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</si>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</sst>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8" fillId="0" borderId="2" xfId="0" applyFont="1" applyBorder="1" applyAlignment="1">
      <alignment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9" fillId="0" borderId="2" xfId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wrapText="1"/>
    </xf>
    <xf numFmtId="0" fontId="20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17" fillId="0" borderId="5" xfId="0" applyFont="1" applyBorder="1" applyAlignment="1">
      <alignment vertical="center" wrapText="1"/>
    </xf>
    <xf numFmtId="0" fontId="19" fillId="0" borderId="3" xfId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23" fillId="0" borderId="0" xfId="2" applyAlignment="1">
      <alignment vertical="center"/>
    </xf>
    <xf numFmtId="0" fontId="0" fillId="0" borderId="0" xfId="0" applyAlignment="1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6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6" xfId="0" applyFont="1" applyBorder="1" applyAlignment="1"/>
    <xf numFmtId="0" fontId="12" fillId="0" borderId="28" xfId="0" applyFont="1" applyBorder="1" applyAlignment="1"/>
    <xf numFmtId="0" fontId="12" fillId="0" borderId="27" xfId="0" applyFont="1" applyBorder="1" applyAlignment="1"/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kslechon@espe.edu.ec" TargetMode="External"/><Relationship Id="rId1" Type="http://schemas.openxmlformats.org/officeDocument/2006/relationships/hyperlink" Target="mailto:kslechon@espe.edu.e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u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H6" zoomScale="95" zoomScaleNormal="95" workbookViewId="0">
      <selection activeCell="M9" sqref="M9"/>
    </sheetView>
  </sheetViews>
  <sheetFormatPr defaultColWidth="12.625" defaultRowHeight="15" customHeight="1"/>
  <cols>
    <col min="1" max="1" width="2" customWidth="1"/>
    <col min="2" max="2" width="6.625" customWidth="1"/>
    <col min="3" max="4" width="20.625" customWidth="1"/>
    <col min="5" max="5" width="19" customWidth="1"/>
    <col min="6" max="6" width="25.5" customWidth="1"/>
    <col min="7" max="7" width="20.625" customWidth="1"/>
    <col min="8" max="8" width="21" customWidth="1"/>
    <col min="9" max="12" width="10.625" customWidth="1"/>
    <col min="13" max="15" width="20.625" customWidth="1"/>
    <col min="16" max="26" width="9.375" customWidth="1"/>
  </cols>
  <sheetData>
    <row r="1" spans="2:15" ht="14.45">
      <c r="I1" s="1"/>
      <c r="J1" s="1"/>
      <c r="K1" s="2"/>
      <c r="L1" s="3"/>
    </row>
    <row r="2" spans="2:15" ht="14.45">
      <c r="I2" s="1"/>
      <c r="J2" s="1"/>
      <c r="K2" s="2"/>
      <c r="L2" s="3"/>
    </row>
    <row r="3" spans="2:15" ht="45" customHeight="1">
      <c r="B3" s="51" t="s"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4.4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" customHeight="1">
      <c r="B6" s="7" t="s">
        <v>15</v>
      </c>
      <c r="C6" s="41" t="s">
        <v>16</v>
      </c>
      <c r="D6" s="41" t="s">
        <v>17</v>
      </c>
      <c r="E6" s="41" t="s">
        <v>18</v>
      </c>
      <c r="F6" s="41" t="s">
        <v>19</v>
      </c>
      <c r="G6" s="41" t="s">
        <v>20</v>
      </c>
      <c r="H6" s="63" t="s">
        <v>21</v>
      </c>
      <c r="I6" s="42" t="s">
        <v>22</v>
      </c>
      <c r="J6" s="10" t="s">
        <v>23</v>
      </c>
      <c r="K6" s="9" t="s">
        <v>24</v>
      </c>
      <c r="L6" s="9" t="s">
        <v>25</v>
      </c>
      <c r="M6" s="46" t="s">
        <v>26</v>
      </c>
      <c r="N6" s="62" t="s">
        <v>27</v>
      </c>
      <c r="O6" s="62" t="s">
        <v>28</v>
      </c>
    </row>
    <row r="7" spans="2:15" ht="63.75" customHeight="1">
      <c r="B7" s="7" t="s">
        <v>29</v>
      </c>
      <c r="C7" s="41" t="s">
        <v>30</v>
      </c>
      <c r="D7" s="41" t="s">
        <v>31</v>
      </c>
      <c r="E7" s="41" t="s">
        <v>32</v>
      </c>
      <c r="F7" s="41" t="s">
        <v>33</v>
      </c>
      <c r="G7" s="41" t="s">
        <v>34</v>
      </c>
      <c r="H7" s="44" t="s">
        <v>35</v>
      </c>
      <c r="I7" s="45" t="s">
        <v>36</v>
      </c>
      <c r="J7" s="10" t="s">
        <v>23</v>
      </c>
      <c r="K7" s="9" t="s">
        <v>37</v>
      </c>
      <c r="L7" s="45" t="s">
        <v>25</v>
      </c>
      <c r="M7" s="47" t="s">
        <v>38</v>
      </c>
      <c r="N7" s="41" t="s">
        <v>39</v>
      </c>
      <c r="O7" s="43" t="s">
        <v>40</v>
      </c>
    </row>
    <row r="8" spans="2:15" ht="62.25" customHeight="1">
      <c r="B8" s="11" t="s">
        <v>41</v>
      </c>
      <c r="C8" s="41" t="s">
        <v>42</v>
      </c>
      <c r="D8" s="41" t="s">
        <v>43</v>
      </c>
      <c r="E8" s="41" t="s">
        <v>44</v>
      </c>
      <c r="F8" s="41" t="s">
        <v>45</v>
      </c>
      <c r="G8" s="41" t="s">
        <v>46</v>
      </c>
      <c r="H8" s="44" t="s">
        <v>47</v>
      </c>
      <c r="I8" s="45" t="s">
        <v>22</v>
      </c>
      <c r="J8" s="10" t="s">
        <v>23</v>
      </c>
      <c r="K8" s="45" t="s">
        <v>37</v>
      </c>
      <c r="L8" s="12" t="s">
        <v>25</v>
      </c>
      <c r="M8" s="48" t="s">
        <v>48</v>
      </c>
      <c r="N8" s="49" t="s">
        <v>49</v>
      </c>
      <c r="O8" s="41" t="s">
        <v>50</v>
      </c>
    </row>
    <row r="9" spans="2:15" ht="68.25" customHeight="1">
      <c r="B9" s="7" t="s">
        <v>51</v>
      </c>
      <c r="C9" s="41" t="s">
        <v>52</v>
      </c>
      <c r="D9" s="41" t="s">
        <v>53</v>
      </c>
      <c r="E9" s="41" t="s">
        <v>54</v>
      </c>
      <c r="F9" s="41" t="s">
        <v>55</v>
      </c>
      <c r="G9" s="41" t="s">
        <v>56</v>
      </c>
      <c r="H9" s="50" t="s">
        <v>57</v>
      </c>
      <c r="I9" s="12" t="s">
        <v>22</v>
      </c>
      <c r="J9" s="10" t="s">
        <v>58</v>
      </c>
      <c r="K9" s="9" t="s">
        <v>37</v>
      </c>
      <c r="L9" s="9" t="s">
        <v>25</v>
      </c>
      <c r="M9" s="13" t="s">
        <v>59</v>
      </c>
      <c r="N9" s="13" t="s">
        <v>60</v>
      </c>
      <c r="O9" s="14" t="s">
        <v>61</v>
      </c>
    </row>
    <row r="10" spans="2:15" ht="39.75" customHeight="1">
      <c r="B10" s="7" t="s">
        <v>62</v>
      </c>
      <c r="C10" s="8"/>
      <c r="D10" s="8"/>
      <c r="E10" s="8"/>
      <c r="F10" s="8"/>
      <c r="G10" s="8"/>
      <c r="H10" s="8"/>
      <c r="I10" s="9"/>
      <c r="J10" s="10"/>
      <c r="K10" s="9"/>
      <c r="L10" s="9"/>
      <c r="M10" s="8"/>
      <c r="N10" s="8"/>
      <c r="O10" s="8"/>
    </row>
    <row r="11" spans="2:15" ht="68.25" customHeight="1">
      <c r="B11" s="7" t="s">
        <v>63</v>
      </c>
      <c r="C11" s="16"/>
      <c r="D11" s="17"/>
      <c r="E11" s="17"/>
      <c r="F11" s="15"/>
      <c r="G11" s="17"/>
      <c r="H11" s="15"/>
      <c r="I11" s="12"/>
      <c r="J11" s="10"/>
      <c r="K11" s="9"/>
      <c r="L11" s="9"/>
      <c r="M11" s="18"/>
      <c r="N11" s="8"/>
      <c r="O11" s="8"/>
    </row>
    <row r="12" spans="2:15" ht="39.75" customHeight="1">
      <c r="B12" s="7" t="s">
        <v>64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>
      <c r="B13" s="7" t="s">
        <v>65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>
      <c r="B14" s="7" t="s">
        <v>66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>
      <c r="B15" s="7" t="s">
        <v>67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>
      <c r="B16" s="7" t="s">
        <v>68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69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70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71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72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9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20"/>
      <c r="L25" s="3"/>
    </row>
    <row r="26" spans="2:15" ht="19.5" customHeight="1">
      <c r="I26" s="1"/>
      <c r="J26" s="1"/>
      <c r="K26" s="20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24</v>
      </c>
      <c r="L30" s="1" t="s">
        <v>25</v>
      </c>
      <c r="M30" s="4"/>
    </row>
    <row r="31" spans="2:15" ht="19.5" customHeight="1">
      <c r="I31" s="1"/>
      <c r="J31" s="1"/>
      <c r="K31" s="2" t="s">
        <v>37</v>
      </c>
      <c r="L31" s="1" t="s">
        <v>73</v>
      </c>
      <c r="M31" s="4"/>
    </row>
    <row r="32" spans="2:15" ht="19.5" customHeight="1">
      <c r="I32" s="1"/>
      <c r="J32" s="1"/>
      <c r="K32" s="2" t="s">
        <v>74</v>
      </c>
      <c r="L32" s="1" t="s">
        <v>75</v>
      </c>
      <c r="M32" s="4"/>
    </row>
    <row r="33" spans="9:13" ht="19.5" customHeight="1">
      <c r="I33" s="1"/>
      <c r="J33" s="1"/>
      <c r="K33" s="2"/>
      <c r="L33" s="1" t="s">
        <v>76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9"/>
      <c r="L1000" s="3"/>
    </row>
    <row r="1001" spans="9:12" ht="15.75" customHeight="1">
      <c r="I1001" s="3"/>
      <c r="J1001" s="3"/>
      <c r="K1001" s="1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hyperlinks>
    <hyperlink ref="H6" r:id="rId1" xr:uid="{8E4D2990-9CA6-44ED-9510-26CA24430BD5}"/>
    <hyperlink ref="H7" r:id="rId2" xr:uid="{594A5738-703A-470D-913E-C5773BF7EF49}"/>
    <hyperlink ref="H8" r:id="rId3" xr:uid="{45892A61-FAEE-44B1-98EE-30AAB6EC150D}"/>
    <hyperlink ref="H9" r:id="rId4" xr:uid="{6452C8C9-3187-41B3-9E32-DE68A8F5473A}"/>
  </hyperlinks>
  <printOptions horizontalCentered="1"/>
  <pageMargins left="0.31496062992125984" right="0.31496062992125984" top="0.74803149606299213" bottom="0.55118110236220474" header="0" footer="0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21"/>
      <c r="D4" s="21"/>
      <c r="E4" s="21"/>
      <c r="F4" s="4"/>
    </row>
    <row r="5" spans="2:16" ht="14.45" hidden="1">
      <c r="C5" s="21"/>
      <c r="D5" s="21"/>
      <c r="E5" s="21"/>
      <c r="F5" s="4"/>
    </row>
    <row r="6" spans="2:16" ht="39.75" customHeight="1">
      <c r="B6" s="56" t="s">
        <v>77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</row>
    <row r="7" spans="2:16" ht="9.75" customHeight="1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2:16" ht="30" customHeight="1">
      <c r="B9" s="39"/>
      <c r="C9" s="23" t="s">
        <v>1</v>
      </c>
      <c r="D9" s="24"/>
      <c r="E9" s="57" t="s">
        <v>78</v>
      </c>
      <c r="F9" s="66"/>
      <c r="G9" s="24"/>
      <c r="H9" s="57" t="s">
        <v>11</v>
      </c>
      <c r="I9" s="66"/>
      <c r="J9" s="25"/>
      <c r="K9" s="25"/>
      <c r="L9" s="25"/>
      <c r="M9" s="25"/>
      <c r="N9" s="25"/>
      <c r="O9" s="25"/>
      <c r="P9" s="40"/>
    </row>
    <row r="10" spans="2:16" ht="30" customHeight="1">
      <c r="B10" s="39"/>
      <c r="C10" s="26" t="s">
        <v>62</v>
      </c>
      <c r="D10" s="27"/>
      <c r="E10" s="58">
        <f>VLOOKUP(C10,'Formato descripción HU'!B6:O20,5,0)</f>
        <v>0</v>
      </c>
      <c r="F10" s="66"/>
      <c r="G10" s="28"/>
      <c r="H10" s="58">
        <f>VLOOKUP(C10,'Formato descripción HU'!B6:O20,11,0)</f>
        <v>0</v>
      </c>
      <c r="I10" s="66"/>
      <c r="J10" s="28"/>
      <c r="K10" s="25"/>
      <c r="L10" s="25"/>
      <c r="M10" s="25"/>
      <c r="N10" s="25"/>
      <c r="O10" s="25"/>
      <c r="P10" s="40"/>
    </row>
    <row r="11" spans="2:16" ht="9.75" customHeight="1">
      <c r="B11" s="39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0"/>
    </row>
    <row r="12" spans="2:16" ht="30" customHeight="1">
      <c r="B12" s="39"/>
      <c r="C12" s="23" t="s">
        <v>79</v>
      </c>
      <c r="D12" s="27"/>
      <c r="E12" s="57" t="s">
        <v>10</v>
      </c>
      <c r="F12" s="66"/>
      <c r="G12" s="28"/>
      <c r="H12" s="57" t="s">
        <v>80</v>
      </c>
      <c r="I12" s="66"/>
      <c r="J12" s="28"/>
      <c r="K12" s="30"/>
      <c r="L12" s="30"/>
      <c r="M12" s="25"/>
      <c r="N12" s="30"/>
      <c r="O12" s="30"/>
      <c r="P12" s="40"/>
    </row>
    <row r="13" spans="2:16" ht="30" customHeight="1">
      <c r="B13" s="39"/>
      <c r="C13" s="26">
        <f>VLOOKUP('Historia de Usuario'!C10,'Formato descripción HU'!B6:O20,8,0)</f>
        <v>0</v>
      </c>
      <c r="D13" s="27"/>
      <c r="E13" s="58">
        <f>VLOOKUP(C10,'Formato descripción HU'!B6:O20,10,0)</f>
        <v>0</v>
      </c>
      <c r="F13" s="66"/>
      <c r="G13" s="28"/>
      <c r="H13" s="58">
        <f>VLOOKUP(C10,'Formato descripción HU'!B6:O20,7,0)</f>
        <v>0</v>
      </c>
      <c r="I13" s="66"/>
      <c r="J13" s="28"/>
      <c r="K13" s="30"/>
      <c r="L13" s="30"/>
      <c r="M13" s="25"/>
      <c r="N13" s="30"/>
      <c r="O13" s="30"/>
      <c r="P13" s="40"/>
    </row>
    <row r="14" spans="2:16" ht="9.75" customHeight="1">
      <c r="B14" s="39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0"/>
    </row>
    <row r="15" spans="2:16" ht="19.5" customHeight="1">
      <c r="B15" s="39"/>
      <c r="C15" s="52" t="s">
        <v>81</v>
      </c>
      <c r="D15" s="60">
        <f>VLOOKUP(C10,'Formato descripción HU'!B6:O20,3,0)</f>
        <v>0</v>
      </c>
      <c r="E15" s="67"/>
      <c r="F15" s="25"/>
      <c r="G15" s="52" t="s">
        <v>82</v>
      </c>
      <c r="H15" s="60">
        <f>VLOOKUP(C10,'Formato descripción HU'!B6:O20,4,0)</f>
        <v>0</v>
      </c>
      <c r="I15" s="68"/>
      <c r="J15" s="67"/>
      <c r="K15" s="25"/>
      <c r="L15" s="52" t="s">
        <v>83</v>
      </c>
      <c r="M15" s="55">
        <f>VLOOKUP(C10,'Formato descripción HU'!B6:O20,6,0)</f>
        <v>0</v>
      </c>
      <c r="N15" s="68"/>
      <c r="O15" s="67"/>
      <c r="P15" s="40"/>
    </row>
    <row r="16" spans="2:16" ht="19.5" customHeight="1">
      <c r="B16" s="39"/>
      <c r="C16" s="69"/>
      <c r="D16" s="70"/>
      <c r="E16" s="71"/>
      <c r="F16" s="25"/>
      <c r="G16" s="69"/>
      <c r="H16" s="70"/>
      <c r="I16" s="64"/>
      <c r="J16" s="71"/>
      <c r="K16" s="25"/>
      <c r="L16" s="69"/>
      <c r="M16" s="70"/>
      <c r="N16" s="64"/>
      <c r="O16" s="71"/>
      <c r="P16" s="40"/>
    </row>
    <row r="17" spans="2:16" ht="19.5" customHeight="1">
      <c r="B17" s="39"/>
      <c r="C17" s="72"/>
      <c r="D17" s="73"/>
      <c r="E17" s="74"/>
      <c r="F17" s="25"/>
      <c r="G17" s="72"/>
      <c r="H17" s="73"/>
      <c r="I17" s="75"/>
      <c r="J17" s="74"/>
      <c r="K17" s="25"/>
      <c r="L17" s="72"/>
      <c r="M17" s="73"/>
      <c r="N17" s="75"/>
      <c r="O17" s="74"/>
      <c r="P17" s="40"/>
    </row>
    <row r="18" spans="2:16" ht="9.75" customHeight="1">
      <c r="B18" s="39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0"/>
    </row>
    <row r="19" spans="2:16" ht="19.5" customHeight="1">
      <c r="B19" s="39"/>
      <c r="C19" s="53" t="s">
        <v>84</v>
      </c>
      <c r="D19" s="67"/>
      <c r="E19" s="61" t="s">
        <v>85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40"/>
    </row>
    <row r="20" spans="2:16" ht="19.5" customHeight="1">
      <c r="B20" s="39"/>
      <c r="C20" s="73"/>
      <c r="D20" s="74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40"/>
    </row>
    <row r="21" spans="2:16" ht="9.75" customHeight="1">
      <c r="B21" s="3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0"/>
    </row>
    <row r="22" spans="2:16" ht="19.5" customHeight="1">
      <c r="B22" s="39"/>
      <c r="C22" s="54" t="s">
        <v>86</v>
      </c>
      <c r="D22" s="67"/>
      <c r="E22" s="55">
        <f>VLOOKUP(C10,'Formato descripción HU'!B6:O20,12,0)</f>
        <v>0</v>
      </c>
      <c r="F22" s="68"/>
      <c r="G22" s="68"/>
      <c r="H22" s="67"/>
      <c r="I22" s="25"/>
      <c r="J22" s="59" t="s">
        <v>13</v>
      </c>
      <c r="K22" s="67"/>
      <c r="L22" s="55">
        <f>VLOOKUP(C10,'Formato descripción HU'!B6:O20,13,0)</f>
        <v>0</v>
      </c>
      <c r="M22" s="68"/>
      <c r="N22" s="68"/>
      <c r="O22" s="67"/>
      <c r="P22" s="40"/>
    </row>
    <row r="23" spans="2:16" ht="19.5" customHeight="1">
      <c r="B23" s="39"/>
      <c r="C23" s="70"/>
      <c r="D23" s="71"/>
      <c r="E23" s="70"/>
      <c r="F23" s="64"/>
      <c r="G23" s="64"/>
      <c r="H23" s="71"/>
      <c r="I23" s="25"/>
      <c r="J23" s="70"/>
      <c r="K23" s="71"/>
      <c r="L23" s="70"/>
      <c r="M23" s="64"/>
      <c r="N23" s="64"/>
      <c r="O23" s="71"/>
      <c r="P23" s="40"/>
    </row>
    <row r="24" spans="2:16" ht="19.5" customHeight="1">
      <c r="B24" s="39"/>
      <c r="C24" s="73"/>
      <c r="D24" s="74"/>
      <c r="E24" s="73"/>
      <c r="F24" s="75"/>
      <c r="G24" s="75"/>
      <c r="H24" s="74"/>
      <c r="I24" s="25"/>
      <c r="J24" s="73"/>
      <c r="K24" s="74"/>
      <c r="L24" s="73"/>
      <c r="M24" s="75"/>
      <c r="N24" s="75"/>
      <c r="O24" s="74"/>
      <c r="P24" s="40"/>
    </row>
    <row r="25" spans="2:16" ht="9.75" customHeight="1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2023-06-02T13:31:04Z</dcterms:modified>
  <cp:category/>
  <cp:contentStatus/>
</cp:coreProperties>
</file>