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<sst xmlns="http://schemas.openxmlformats.org/spreadsheetml/2006/main" count="110" uniqueCount="68">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</sst>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1242.9386856731528</c:v>
                </c:pt>
                <c:pt idx="1">
                  <c:v>1242.5511328093437</c:v>
                </c:pt>
                <c:pt idx="2">
                  <c:v>377.61</c:v>
                </c:pt>
                <c:pt idx="3">
                  <c:v>367.62318553913326</c:v>
                </c:pt>
                <c:pt idx="4">
                  <c:v>1124.2663084926444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1242.9386856731528</v>
          </cell>
        </row>
      </sheetData>
      <sheetData sheetId="1">
        <row r="4">
          <cell r="J4">
            <v>1242.5511328093437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1.9854788060124131</v>
          </cell>
        </row>
      </sheetData>
      <sheetData sheetId="4">
        <row r="47">
          <cell r="M47">
            <v>146.44</v>
          </cell>
          <cell r="O47">
            <v>1.1099190198932121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2.8037502290253697</v>
          </cell>
        </row>
      </sheetData>
      <sheetData sheetId="8">
        <row r="4">
          <cell r="J4">
            <v>36.607294150962929</v>
          </cell>
        </row>
      </sheetData>
      <sheetData sheetId="9">
        <row r="4">
          <cell r="J4">
            <v>10.741744521341573</v>
          </cell>
        </row>
      </sheetData>
      <sheetData sheetId="10">
        <row r="4">
          <cell r="J4">
            <v>20.256673504754158</v>
          </cell>
        </row>
      </sheetData>
      <sheetData sheetId="11">
        <row r="4">
          <cell r="J4">
            <v>11.383993360435484</v>
          </cell>
        </row>
      </sheetData>
      <sheetData sheetId="12">
        <row r="4">
          <cell r="J4">
            <v>46.098912134437846</v>
          </cell>
        </row>
      </sheetData>
      <sheetData sheetId="13">
        <row r="4">
          <cell r="J4">
            <v>3.3198065564523831</v>
          </cell>
        </row>
      </sheetData>
      <sheetData sheetId="14">
        <row r="4">
          <cell r="J4">
            <v>217.31368474182491</v>
          </cell>
        </row>
      </sheetData>
      <sheetData sheetId="15">
        <row r="4">
          <cell r="J4">
            <v>4.9292022707297516</v>
          </cell>
        </row>
      </sheetData>
      <sheetData sheetId="16">
        <row r="4">
          <cell r="J4">
            <v>41.50778487160629</v>
          </cell>
        </row>
      </sheetData>
      <sheetData sheetId="17">
        <row r="4">
          <cell r="J4">
            <v>5.2968024836901453</v>
          </cell>
        </row>
      </sheetData>
      <sheetData sheetId="18">
        <row r="4">
          <cell r="J4">
            <v>4.0909456507190081</v>
          </cell>
        </row>
      </sheetData>
      <sheetData sheetId="19">
        <row r="4">
          <cell r="J4">
            <v>11.521048799724266</v>
          </cell>
        </row>
      </sheetData>
      <sheetData sheetId="20">
        <row r="4">
          <cell r="J4">
            <v>2.0476470846615418</v>
          </cell>
        </row>
      </sheetData>
      <sheetData sheetId="21">
        <row r="4">
          <cell r="J4">
            <v>14.980691978446158</v>
          </cell>
        </row>
      </sheetData>
      <sheetData sheetId="22">
        <row r="4">
          <cell r="J4">
            <v>9.372333859851933</v>
          </cell>
        </row>
      </sheetData>
      <sheetData sheetId="23">
        <row r="4">
          <cell r="J4">
            <v>10.800483763927605</v>
          </cell>
        </row>
      </sheetData>
      <sheetData sheetId="24">
        <row r="4">
          <cell r="J4">
            <v>4.4225034037646207</v>
          </cell>
        </row>
      </sheetData>
      <sheetData sheetId="25">
        <row r="4">
          <cell r="J4">
            <v>39.301496637589523</v>
          </cell>
        </row>
      </sheetData>
      <sheetData sheetId="26">
        <row r="4">
          <cell r="J4">
            <v>44.328704237691326</v>
          </cell>
        </row>
      </sheetData>
      <sheetData sheetId="27">
        <row r="4">
          <cell r="J4">
            <v>1.4871142791962038</v>
          </cell>
        </row>
      </sheetData>
      <sheetData sheetId="28">
        <row r="4">
          <cell r="J4">
            <v>36.458592079122973</v>
          </cell>
        </row>
      </sheetData>
      <sheetData sheetId="29">
        <row r="4">
          <cell r="J4">
            <v>43.449217417793115</v>
          </cell>
        </row>
      </sheetData>
      <sheetData sheetId="30">
        <row r="4">
          <cell r="J4">
            <v>2.5159571141186339</v>
          </cell>
        </row>
      </sheetData>
      <sheetData sheetId="31">
        <row r="4">
          <cell r="J4">
            <v>11.633208277132205</v>
          </cell>
        </row>
      </sheetData>
      <sheetData sheetId="32">
        <row r="4">
          <cell r="J4">
            <v>2.277764333227688</v>
          </cell>
        </row>
      </sheetData>
      <sheetData sheetId="33">
        <row r="4">
          <cell r="J4">
            <v>367.62318553913326</v>
          </cell>
        </row>
      </sheetData>
      <sheetData sheetId="34">
        <row r="4">
          <cell r="J4">
            <v>1.0140626132354196</v>
          </cell>
        </row>
      </sheetData>
      <sheetData sheetId="35">
        <row r="4">
          <cell r="J4">
            <v>14.746765820732218</v>
          </cell>
        </row>
      </sheetData>
      <sheetData sheetId="36">
        <row r="4">
          <cell r="J4">
            <v>16.030503404767181</v>
          </cell>
        </row>
      </sheetData>
      <sheetData sheetId="37">
        <row r="4">
          <cell r="J4">
            <v>21.049169509396364</v>
          </cell>
        </row>
      </sheetData>
      <sheetData sheetId="38">
        <row r="4">
          <cell r="J4">
            <v>17.482924643046381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28" sqref="T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60</f>
        <v>60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492.66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0.11312542113118801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4354.9893125142726</v>
      </c>
      <c r="D7" s="20">
        <f>(C7*[1]Feuil1!$K$2-C4)/C4</f>
        <v>0.47215463387369544</v>
      </c>
      <c r="E7" s="31">
        <f>C7-C7/(1+D7)</f>
        <v>1396.7475542725147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1242.9386856731528</v>
      </c>
    </row>
    <row r="9" spans="2:20">
      <c r="M9" s="17" t="str">
        <f>IF(C13&gt;C7*Params!F8,B13,"Others")</f>
        <v>BTC</v>
      </c>
      <c r="N9" s="18">
        <f>IF(C13&gt;C7*0.1,C13,C7)</f>
        <v>1242.5511328093437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367.62318553913326</v>
      </c>
    </row>
    <row r="12" spans="2:20">
      <c r="B12" s="7" t="s">
        <v>19</v>
      </c>
      <c r="C12" s="1">
        <f>[2]ETH!J4</f>
        <v>1242.9386856731528</v>
      </c>
      <c r="D12" s="20">
        <f>C12/$C$7</f>
        <v>0.28540567989489857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1124.2663084926444</v>
      </c>
    </row>
    <row r="13" spans="2:20">
      <c r="B13" s="7" t="s">
        <v>4</v>
      </c>
      <c r="C13" s="1">
        <f>[2]BTC!J4</f>
        <v>1242.5511328093437</v>
      </c>
      <c r="D13" s="20">
        <f t="shared" ref="D13:D55" si="0">C13/$C$7</f>
        <v>0.28531668935186888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8.6707445851800236E-2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367.62318553913326</v>
      </c>
      <c r="D15" s="20">
        <f t="shared" si="0"/>
        <v>8.4414256651043948E-2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217.31368474182491</v>
      </c>
      <c r="D16" s="20">
        <f t="shared" si="0"/>
        <v>4.9899935257559307E-2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3.3625800086167279E-2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1.7987032277723095E-2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1.4362836625169101E-2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1.2640673960280719E-2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44.328704237691326</v>
      </c>
      <c r="D21" s="20">
        <f t="shared" si="0"/>
        <v>1.0178831922804185E-2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46.098912134437846</v>
      </c>
      <c r="D22" s="20">
        <f t="shared" si="0"/>
        <v>1.0585310049319844E-2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41.50778487160629</v>
      </c>
      <c r="D23" s="20">
        <f t="shared" si="0"/>
        <v>9.5310876544132186E-3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36.458592079122973</v>
      </c>
      <c r="D24" s="20">
        <f t="shared" si="0"/>
        <v>8.3716834790747811E-3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36.607294150962929</v>
      </c>
      <c r="D25" s="20">
        <f t="shared" si="0"/>
        <v>8.4058286999166912E-3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43.449217417793115</v>
      </c>
      <c r="D26" s="20">
        <f t="shared" si="0"/>
        <v>9.976882674072169E-3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20.256673504754158</v>
      </c>
      <c r="D27" s="20">
        <f t="shared" si="0"/>
        <v>4.6513715766295051E-3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21.049169509396364</v>
      </c>
      <c r="D28" s="20">
        <f t="shared" si="0"/>
        <v>4.8333458474652414E-3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16.030503404767181</v>
      </c>
      <c r="D29" s="20">
        <f t="shared" si="0"/>
        <v>3.6809512617408161E-3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17.482924643046381</v>
      </c>
      <c r="D30" s="20">
        <f t="shared" si="0"/>
        <v>4.0144586791082014E-3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39.301496637589523</v>
      </c>
      <c r="D31" s="20">
        <f t="shared" si="0"/>
        <v>9.0244760244657246E-3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14.980691978446158</v>
      </c>
      <c r="D32" s="20">
        <f t="shared" si="0"/>
        <v>3.4398917892630447E-3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11.521048799724266</v>
      </c>
      <c r="D33" s="20">
        <f t="shared" si="0"/>
        <v>2.6454826804322975E-3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11.383993360435484</v>
      </c>
      <c r="D34" s="20">
        <f t="shared" si="0"/>
        <v>2.6140117790238952E-3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10.800483763927605</v>
      </c>
      <c r="D35" s="20">
        <f t="shared" si="0"/>
        <v>2.480025320129235E-3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14.746765820732218</v>
      </c>
      <c r="D36" s="20">
        <f t="shared" si="0"/>
        <v>3.3861772699089461E-3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1.7979378221434704E-3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10.741744521341573</v>
      </c>
      <c r="D38" s="20">
        <f t="shared" si="0"/>
        <v>2.4665375160565035E-3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9.372333859851933</v>
      </c>
      <c r="D39" s="20">
        <f t="shared" si="0"/>
        <v>2.1520911275074955E-3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60</v>
      </c>
      <c r="D40" s="20">
        <f t="shared" si="0"/>
        <v>1.3777301319107052E-2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5.2968024836901453</v>
      </c>
      <c r="D41" s="20">
        <f t="shared" si="0"/>
        <v>1.2162607307598958E-3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4.4225034037646207</v>
      </c>
      <c r="D42" s="20">
        <f t="shared" si="0"/>
        <v>1.0155026996406956E-3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4.9292022707297516</v>
      </c>
      <c r="D43" s="20">
        <f t="shared" si="0"/>
        <v>1.1318517491111747E-3</v>
      </c>
    </row>
    <row r="44" spans="2:14">
      <c r="B44" s="22" t="s">
        <v>37</v>
      </c>
      <c r="C44" s="9">
        <f>[2]GRT!$J$4</f>
        <v>4.0909456507190081</v>
      </c>
      <c r="D44" s="20">
        <f t="shared" si="0"/>
        <v>9.3936984850077074E-4</v>
      </c>
    </row>
    <row r="45" spans="2:14">
      <c r="B45" s="22" t="s">
        <v>56</v>
      </c>
      <c r="C45" s="9">
        <f>[2]SHIB!$J$4</f>
        <v>11.633208277132205</v>
      </c>
      <c r="D45" s="20">
        <f t="shared" si="0"/>
        <v>2.6712369290330098E-3</v>
      </c>
    </row>
    <row r="46" spans="2:14">
      <c r="B46" s="22" t="s">
        <v>36</v>
      </c>
      <c r="C46" s="9">
        <f>[2]AMP!$J$4</f>
        <v>3.3198065564523831</v>
      </c>
      <c r="D46" s="20">
        <f t="shared" si="0"/>
        <v>7.6229958748986093E-4</v>
      </c>
    </row>
    <row r="47" spans="2:14">
      <c r="B47" s="22" t="s">
        <v>62</v>
      </c>
      <c r="C47" s="10">
        <f>[2]SEI!$J$4</f>
        <v>2.5159571141186339</v>
      </c>
      <c r="D47" s="20">
        <f t="shared" si="0"/>
        <v>5.7771832111939048E-4</v>
      </c>
    </row>
    <row r="48" spans="2:14">
      <c r="B48" s="22" t="s">
        <v>40</v>
      </c>
      <c r="C48" s="9">
        <f>[2]SHPING!$J$4</f>
        <v>2.277764333227688</v>
      </c>
      <c r="D48" s="20">
        <f t="shared" si="0"/>
        <v>5.23024092546547E-4</v>
      </c>
    </row>
    <row r="49" spans="2:4">
      <c r="B49" s="7" t="s">
        <v>25</v>
      </c>
      <c r="C49" s="1">
        <f>[2]POLIS!J4</f>
        <v>1.9854788060124131</v>
      </c>
      <c r="D49" s="20">
        <f t="shared" si="0"/>
        <v>4.5590899621889854E-4</v>
      </c>
    </row>
    <row r="50" spans="2:4">
      <c r="B50" s="22" t="s">
        <v>64</v>
      </c>
      <c r="C50" s="10">
        <f>[2]ACE!$J$4</f>
        <v>2.8037502290253697</v>
      </c>
      <c r="D50" s="20">
        <f t="shared" si="0"/>
        <v>6.4380186214663213E-4</v>
      </c>
    </row>
    <row r="51" spans="2:4">
      <c r="B51" s="7" t="s">
        <v>28</v>
      </c>
      <c r="C51" s="1">
        <f>[2]ATLAS!O47</f>
        <v>1.1099190198932121</v>
      </c>
      <c r="D51" s="20">
        <f t="shared" si="0"/>
        <v>2.5486147961461262E-4</v>
      </c>
    </row>
    <row r="52" spans="2:4">
      <c r="B52" s="22" t="s">
        <v>50</v>
      </c>
      <c r="C52" s="9">
        <f>[2]KAVA!$J$4</f>
        <v>2.0476470846615418</v>
      </c>
      <c r="D52" s="20">
        <f t="shared" si="0"/>
        <v>4.7018418134288614E-4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3.8962061172554004E-4</v>
      </c>
    </row>
    <row r="54" spans="2:4">
      <c r="B54" s="22" t="s">
        <v>63</v>
      </c>
      <c r="C54" s="10">
        <f>[2]MEME!$J$4</f>
        <v>1.4871142791962038</v>
      </c>
      <c r="D54" s="20">
        <f t="shared" si="0"/>
        <v>3.4147369200721316E-4</v>
      </c>
    </row>
    <row r="55" spans="2:4">
      <c r="B55" s="22" t="s">
        <v>43</v>
      </c>
      <c r="C55" s="9">
        <f>[2]TRX!$J$4</f>
        <v>1.0140626132354196</v>
      </c>
      <c r="D55" s="20">
        <f t="shared" si="0"/>
        <v>2.3285076964975817E-4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2024-01-24T12:59:59Z</dcterms:modified>
</cp:coreProperties>
</file>