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Q2" i="1"/>
  <c r="T2"/>
  <c r="K2"/>
  <c r="H2"/>
  <c r="C50" l="1"/>
  <c r="C26" i="2" l="1"/>
  <c r="C15" i="1" l="1"/>
  <c r="C4"/>
  <c r="C39"/>
  <c r="C23"/>
  <c r="C43" l="1"/>
  <c r="C44" l="1"/>
  <c r="C42" l="1"/>
  <c r="C47"/>
  <c r="C27"/>
  <c r="C18"/>
  <c r="C46" l="1"/>
  <c r="C31" l="1"/>
  <c r="C35" l="1"/>
  <c r="C26"/>
  <c r="C25"/>
  <c r="C38" l="1"/>
  <c r="C33" l="1"/>
  <c r="C34" l="1"/>
  <c r="C30" l="1"/>
  <c r="C20" l="1"/>
  <c r="C21"/>
  <c r="C49" l="1"/>
  <c r="C22" l="1"/>
  <c r="C24" l="1"/>
  <c r="C28" l="1"/>
  <c r="C32"/>
  <c r="C29"/>
  <c r="C13" l="1"/>
  <c r="C12" l="1"/>
  <c r="C40" l="1"/>
  <c r="C45" l="1"/>
  <c r="C36" l="1"/>
  <c r="C16" l="1"/>
  <c r="C41" l="1"/>
  <c r="C14"/>
  <c r="C17" l="1"/>
  <c r="C48" l="1"/>
  <c r="C37" l="1"/>
  <c r="C19" l="1"/>
  <c r="C7" l="1"/>
  <c r="D44" l="1"/>
  <c r="D42"/>
  <c r="D21"/>
  <c r="M8"/>
  <c r="D32"/>
  <c r="D41"/>
  <c r="D27"/>
  <c r="D34"/>
  <c r="D47"/>
  <c r="D36"/>
  <c r="D37"/>
  <c r="D38"/>
  <c r="D49"/>
  <c r="D23"/>
  <c r="D28"/>
  <c r="N8"/>
  <c r="D18"/>
  <c r="D14"/>
  <c r="D43"/>
  <c r="D45"/>
  <c r="D29"/>
  <c r="D48"/>
  <c r="D26"/>
  <c r="D24"/>
  <c r="D15"/>
  <c r="Q3"/>
  <c r="D16"/>
  <c r="D12"/>
  <c r="D40"/>
  <c r="D13"/>
  <c r="D25"/>
  <c r="D35"/>
  <c r="D31"/>
  <c r="D7"/>
  <c r="E7" s="1"/>
  <c r="D17"/>
  <c r="N9"/>
  <c r="D33"/>
  <c r="D46"/>
  <c r="M9"/>
  <c r="D39"/>
  <c r="D20"/>
  <c r="D22"/>
  <c r="D30"/>
  <c r="D50"/>
  <c r="D19"/>
  <c r="N10" l="1"/>
  <c r="M10"/>
  <c r="N11" l="1"/>
  <c r="M11"/>
  <c r="N12" l="1"/>
  <c r="M12"/>
  <c r="N13" l="1"/>
  <c r="M13"/>
  <c r="M14" l="1"/>
  <c r="N14"/>
  <c r="N15" l="1"/>
  <c r="M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<sst xmlns="http://schemas.openxmlformats.org/spreadsheetml/2006/main" count="100" uniqueCount="62">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</sst>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1105.2156449410129</c:v>
                </c:pt>
                <c:pt idx="1">
                  <c:v>1092.7141837072043</c:v>
                </c:pt>
                <c:pt idx="2">
                  <c:v>211.18111429621126</c:v>
                </c:pt>
                <c:pt idx="3">
                  <c:v>202.42</c:v>
                </c:pt>
                <c:pt idx="4">
                  <c:v>793.12956153833716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1092.7141837072043</v>
          </cell>
        </row>
      </sheetData>
      <sheetData sheetId="1">
        <row r="4">
          <cell r="J4">
            <v>1105.2156449410129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1.9204184679613701</v>
          </cell>
        </row>
      </sheetData>
      <sheetData sheetId="4">
        <row r="46">
          <cell r="M46">
            <v>100.02</v>
          </cell>
          <cell r="O46">
            <v>1.5506687343485019</v>
          </cell>
        </row>
      </sheetData>
      <sheetData sheetId="5">
        <row r="4">
          <cell r="C4">
            <v>-23.666666666666668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43.151687659012978</v>
          </cell>
        </row>
      </sheetData>
      <sheetData sheetId="8">
        <row r="4">
          <cell r="J4">
            <v>8.3114285338544818</v>
          </cell>
        </row>
      </sheetData>
      <sheetData sheetId="9">
        <row r="4">
          <cell r="J4">
            <v>17.766515289660791</v>
          </cell>
        </row>
      </sheetData>
      <sheetData sheetId="10">
        <row r="4">
          <cell r="J4">
            <v>10.880391127862923</v>
          </cell>
        </row>
      </sheetData>
      <sheetData sheetId="11">
        <row r="4">
          <cell r="J4">
            <v>53.080049464190452</v>
          </cell>
        </row>
      </sheetData>
      <sheetData sheetId="12">
        <row r="4">
          <cell r="J4">
            <v>2.3416853192729095</v>
          </cell>
        </row>
      </sheetData>
      <sheetData sheetId="13">
        <row r="4">
          <cell r="J4">
            <v>159.72398146321504</v>
          </cell>
        </row>
      </sheetData>
      <sheetData sheetId="14">
        <row r="4">
          <cell r="J4">
            <v>4.6519729547799651</v>
          </cell>
        </row>
      </sheetData>
      <sheetData sheetId="15">
        <row r="4">
          <cell r="J4">
            <v>35.422377928196056</v>
          </cell>
        </row>
      </sheetData>
      <sheetData sheetId="16">
        <row r="4">
          <cell r="J4">
            <v>5.412979960853634</v>
          </cell>
        </row>
      </sheetData>
      <sheetData sheetId="17">
        <row r="4">
          <cell r="J4">
            <v>10.125980656871276</v>
          </cell>
        </row>
      </sheetData>
      <sheetData sheetId="18">
        <row r="4">
          <cell r="J4">
            <v>13.539953528456738</v>
          </cell>
        </row>
      </sheetData>
      <sheetData sheetId="19">
        <row r="4">
          <cell r="J4">
            <v>7.5962928585343796</v>
          </cell>
        </row>
      </sheetData>
      <sheetData sheetId="20">
        <row r="4">
          <cell r="J4">
            <v>11.341862931334738</v>
          </cell>
        </row>
      </sheetData>
      <sheetData sheetId="21">
        <row r="4">
          <cell r="J4">
            <v>2.249113671377077</v>
          </cell>
        </row>
      </sheetData>
      <sheetData sheetId="22">
        <row r="4">
          <cell r="J4">
            <v>25.079163291038384</v>
          </cell>
        </row>
      </sheetData>
      <sheetData sheetId="23">
        <row r="4">
          <cell r="J4">
            <v>42.025290466705968</v>
          </cell>
        </row>
      </sheetData>
      <sheetData sheetId="24">
        <row r="4">
          <cell r="J4">
            <v>34.49436249085322</v>
          </cell>
        </row>
      </sheetData>
      <sheetData sheetId="25">
        <row r="4">
          <cell r="J4">
            <v>42.415509692998228</v>
          </cell>
        </row>
      </sheetData>
      <sheetData sheetId="26">
        <row r="4">
          <cell r="J4">
            <v>3.5652473503130402</v>
          </cell>
        </row>
      </sheetData>
      <sheetData sheetId="27">
        <row r="4">
          <cell r="J4">
            <v>211.18111429621126</v>
          </cell>
        </row>
      </sheetData>
      <sheetData sheetId="28">
        <row r="4">
          <cell r="J4">
            <v>0.94481734472301893</v>
          </cell>
        </row>
      </sheetData>
      <sheetData sheetId="29">
        <row r="4">
          <cell r="J4">
            <v>11.936345167880994</v>
          </cell>
        </row>
      </sheetData>
      <sheetData sheetId="30">
        <row r="4">
          <cell r="J4">
            <v>19.016749405370415</v>
          </cell>
        </row>
      </sheetData>
      <sheetData sheetId="31">
        <row r="4">
          <cell r="J4">
            <v>3.7780360049821731</v>
          </cell>
        </row>
      </sheetData>
      <sheetData sheetId="32">
        <row r="4">
          <cell r="J4">
            <v>2.1921981464898277</v>
          </cell>
        </row>
      </sheetData>
      <sheetData sheetId="33">
        <row r="4">
          <cell r="J4">
            <v>2.4113576794750657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202.42</v>
      </c>
      <c r="P2" t="s">
        <v>8</v>
      </c>
      <c r="Q2" s="10">
        <f>N2+K2+H2</f>
        <v>242.13</v>
      </c>
      <c r="S2" s="7" t="s">
        <v>1</v>
      </c>
      <c r="T2" s="7">
        <f>1.6*3</f>
        <v>4.8000000000000007</v>
      </c>
    </row>
    <row r="3" spans="2:20">
      <c r="B3" s="26"/>
      <c r="C3" s="11"/>
      <c r="D3" s="7"/>
      <c r="E3" s="7"/>
      <c r="Q3" s="30">
        <f>Q2/C7</f>
        <v>7.0643308709842534E-2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3427.5008408017093</v>
      </c>
      <c r="D7" s="20">
        <f>(C7*[1]Feuil1!$K$2-C4)/C4</f>
        <v>0.27809774737192855</v>
      </c>
      <c r="E7" s="31">
        <f>C7-C7/(1+D7)</f>
        <v>745.78041069418259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1105.2156449410129</v>
      </c>
    </row>
    <row r="9" spans="2:20">
      <c r="M9" s="17" t="str">
        <f>IF(C13&gt;C7*[2]Params!F8,B13,"Others")</f>
        <v>ETH</v>
      </c>
      <c r="N9" s="18">
        <f>IF(C13&gt;C7*0.1,C13,C7)</f>
        <v>1092.7141837072043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211.18111429621126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202.42</v>
      </c>
    </row>
    <row r="12" spans="2:20">
      <c r="B12" s="7" t="s">
        <v>4</v>
      </c>
      <c r="C12" s="1">
        <f>[2]BTC!J4</f>
        <v>1105.2156449410129</v>
      </c>
      <c r="D12" s="20">
        <f>C12/$C$7</f>
        <v>0.32245525129688885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793.12956153833716</v>
      </c>
    </row>
    <row r="13" spans="2:20">
      <c r="B13" s="7" t="s">
        <v>19</v>
      </c>
      <c r="C13" s="1">
        <f>[2]ETH!J4</f>
        <v>1092.7141837072043</v>
      </c>
      <c r="D13" s="20">
        <f t="shared" ref="D13:D50" si="0">C13/$C$7</f>
        <v>0.31880785285281305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211.18111429621126</v>
      </c>
      <c r="D14" s="20">
        <f t="shared" si="0"/>
        <v>6.1613730850847863E-2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202.42</v>
      </c>
      <c r="D15" s="20">
        <f t="shared" si="0"/>
        <v>5.9057607686145153E-2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159.72398146321504</v>
      </c>
      <c r="D16" s="20">
        <f t="shared" si="0"/>
        <v>4.6600712554706422E-2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100.02</v>
      </c>
      <c r="D17" s="20">
        <f t="shared" si="0"/>
        <v>2.9181612097461902E-2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2.0175049755443819E-2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53.080049464190452</v>
      </c>
      <c r="D19" s="20">
        <f>C19/$C$7</f>
        <v>1.548651683241448E-2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38</v>
      </c>
      <c r="C20" s="9">
        <f>[2]NEAR!$J$4</f>
        <v>42.415509692998228</v>
      </c>
      <c r="D20" s="20">
        <f t="shared" si="0"/>
        <v>1.2375054496872722E-2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42.025290466705968</v>
      </c>
      <c r="D21" s="20">
        <f t="shared" si="0"/>
        <v>1.2261205005824607E-2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43.151687659012978</v>
      </c>
      <c r="D22" s="20">
        <f t="shared" si="0"/>
        <v>1.2589840138133879E-2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39.519999999999996</v>
      </c>
      <c r="D23" s="20">
        <f t="shared" si="0"/>
        <v>1.1530267047507441E-2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35.422377928196056</v>
      </c>
      <c r="D24" s="20">
        <f t="shared" si="0"/>
        <v>1.0334753971908753E-2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34.49436249085322</v>
      </c>
      <c r="D25" s="20">
        <f t="shared" si="0"/>
        <v>1.00639982579216E-2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25.079163291038384</v>
      </c>
      <c r="D26" s="20">
        <f t="shared" si="0"/>
        <v>7.317040740731735E-3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23.666666666666668</v>
      </c>
      <c r="D27" s="20">
        <f t="shared" si="0"/>
        <v>6.904933876290726E-3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41</v>
      </c>
      <c r="C28" s="1">
        <f>[2]XRP!$J$4</f>
        <v>19.016749405370415</v>
      </c>
      <c r="D28" s="20">
        <f t="shared" si="0"/>
        <v>5.5482843881439585E-3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17.766515289660791</v>
      </c>
      <c r="D29" s="20">
        <f t="shared" si="0"/>
        <v>5.1835188712908136E-3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13.539953528456738</v>
      </c>
      <c r="D30" s="20">
        <f t="shared" si="0"/>
        <v>3.9503866395229469E-3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11.341862931334738</v>
      </c>
      <c r="D31" s="20">
        <f t="shared" si="0"/>
        <v>3.3090766299219408E-3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10.880391127862923</v>
      </c>
      <c r="D32" s="20">
        <f t="shared" si="0"/>
        <v>3.17443864589044E-3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11.936345167880994</v>
      </c>
      <c r="D33" s="20">
        <f t="shared" si="0"/>
        <v>3.482521441216926E-3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10.125980656871276</v>
      </c>
      <c r="D34" s="20">
        <f t="shared" si="0"/>
        <v>2.9543335296462712E-3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8.3114285338544818</v>
      </c>
      <c r="D35" s="20">
        <f t="shared" si="0"/>
        <v>2.4249238497372322E-3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7.5962928585343796</v>
      </c>
      <c r="D36" s="20">
        <f t="shared" si="0"/>
        <v>2.2162774602726486E-3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33</v>
      </c>
      <c r="C37" s="1">
        <f>[2]EGLD!$J$4</f>
        <v>5.412979960853634</v>
      </c>
      <c r="D37" s="20">
        <f t="shared" si="0"/>
        <v>1.579278959297793E-3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51</v>
      </c>
      <c r="C38" s="9">
        <f>[2]DOGE!$J$4</f>
        <v>4.6519729547799651</v>
      </c>
      <c r="D38" s="20">
        <f t="shared" si="0"/>
        <v>1.3572492526921877E-3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4.8000000000000007</v>
      </c>
      <c r="D39" s="20">
        <f t="shared" si="0"/>
        <v>1.4004372932195277E-3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56</v>
      </c>
      <c r="C40" s="9">
        <f>[2]SHIB!$J$4</f>
        <v>3.5652473503130402</v>
      </c>
      <c r="D40" s="20">
        <f t="shared" si="0"/>
        <v>1.040188614360518E-3</v>
      </c>
    </row>
    <row r="41" spans="2:14">
      <c r="B41" s="22" t="s">
        <v>37</v>
      </c>
      <c r="C41" s="9">
        <f>[2]GRT!$J$4</f>
        <v>3.7780360049821731</v>
      </c>
      <c r="D41" s="20">
        <f t="shared" si="0"/>
        <v>1.1022713576048233E-3</v>
      </c>
    </row>
    <row r="42" spans="2:14">
      <c r="B42" s="22" t="s">
        <v>40</v>
      </c>
      <c r="C42" s="9">
        <f>[2]SHPING!$J$4</f>
        <v>2.4113576794750657</v>
      </c>
      <c r="D42" s="20">
        <f t="shared" si="0"/>
        <v>7.0353233783920451E-4</v>
      </c>
    </row>
    <row r="43" spans="2:14">
      <c r="B43" s="22" t="s">
        <v>36</v>
      </c>
      <c r="C43" s="9">
        <f>[2]AMP!$J$4</f>
        <v>2.3416853192729095</v>
      </c>
      <c r="D43" s="20">
        <f t="shared" si="0"/>
        <v>6.8320488543634542E-4</v>
      </c>
    </row>
    <row r="44" spans="2:14">
      <c r="B44" s="22" t="s">
        <v>50</v>
      </c>
      <c r="C44" s="9">
        <f>[2]KAVA!$J$4</f>
        <v>2.1921981464898277</v>
      </c>
      <c r="D44" s="20">
        <f t="shared" si="0"/>
        <v>6.3959084134814154E-4</v>
      </c>
    </row>
    <row r="45" spans="2:14">
      <c r="B45" s="22" t="s">
        <v>23</v>
      </c>
      <c r="C45" s="9">
        <f>[2]LUNA!J4</f>
        <v>2.249113671377077</v>
      </c>
      <c r="D45" s="20">
        <f t="shared" si="0"/>
        <v>6.561963879346557E-4</v>
      </c>
    </row>
    <row r="46" spans="2:14">
      <c r="B46" s="7" t="s">
        <v>25</v>
      </c>
      <c r="C46" s="1">
        <f>[2]POLIS!J4</f>
        <v>1.9204184679613701</v>
      </c>
      <c r="D46" s="20">
        <f t="shared" si="0"/>
        <v>5.6029700856679437E-4</v>
      </c>
    </row>
    <row r="47" spans="2:14">
      <c r="B47" s="7" t="s">
        <v>27</v>
      </c>
      <c r="C47" s="1">
        <f>[2]Ayman!$E$9</f>
        <v>1.6967935999999999</v>
      </c>
      <c r="D47" s="20">
        <f t="shared" si="0"/>
        <v>4.9505271590337863E-4</v>
      </c>
    </row>
    <row r="48" spans="2:14">
      <c r="B48" s="7" t="s">
        <v>28</v>
      </c>
      <c r="C48" s="1">
        <f>[2]ATLAS!O46</f>
        <v>1.5506687343485019</v>
      </c>
      <c r="D48" s="20">
        <f t="shared" si="0"/>
        <v>4.5241965104399299E-4</v>
      </c>
    </row>
    <row r="49" spans="2:4">
      <c r="B49" s="22" t="s">
        <v>43</v>
      </c>
      <c r="C49" s="9">
        <f>[2]TRX!$J$4</f>
        <v>0.94481734472301893</v>
      </c>
      <c r="D49" s="20">
        <f t="shared" si="0"/>
        <v>2.7565780100640954E-4</v>
      </c>
    </row>
    <row r="50" spans="2:4">
      <c r="B50" s="7" t="s">
        <v>5</v>
      </c>
      <c r="C50" s="1">
        <f>H$2</f>
        <v>0.19</v>
      </c>
      <c r="D50" s="20">
        <f t="shared" si="0"/>
        <v>5.5433976189939629E-5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2023-11-23T20:15:49Z</dcterms:modified>
</cp:coreProperties>
</file>