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35" l="1"/>
  <c r="C16" l="1"/>
  <c r="C37" l="1"/>
  <c r="C14"/>
  <c r="C17" l="1"/>
  <c r="C41" l="1"/>
  <c r="C7" l="1"/>
  <c r="D14" l="1"/>
  <c r="D7"/>
  <c r="E7" s="1"/>
  <c r="D12"/>
  <c r="D48"/>
  <c r="D39"/>
  <c r="D49"/>
  <c r="D27"/>
  <c r="D44"/>
  <c r="D43"/>
  <c r="D17"/>
  <c r="D38"/>
  <c r="D26"/>
  <c r="D40"/>
  <c r="D23"/>
  <c r="D20"/>
  <c r="D42"/>
  <c r="D34"/>
  <c r="N9"/>
  <c r="D45"/>
  <c r="D24"/>
  <c r="D13"/>
  <c r="D28"/>
  <c r="D22"/>
  <c r="D21"/>
  <c r="D47"/>
  <c r="D33"/>
  <c r="D50"/>
  <c r="D15"/>
  <c r="D25"/>
  <c r="N8"/>
  <c r="D30"/>
  <c r="M8"/>
  <c r="D36"/>
  <c r="D19"/>
  <c r="D31"/>
  <c r="Q3"/>
  <c r="D35"/>
  <c r="D46"/>
  <c r="D29"/>
  <c r="D32"/>
  <c r="M9"/>
  <c r="D18"/>
  <c r="D37"/>
  <c r="D16"/>
  <c r="D41"/>
  <c r="N10" l="1"/>
  <c r="M10"/>
  <c r="N11" l="1"/>
  <c r="M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<sst xmlns="http://schemas.openxmlformats.org/spreadsheetml/2006/main" count="100" uniqueCount="62">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</sst>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1095.7472810595241</c:v>
                </c:pt>
                <c:pt idx="1">
                  <c:v>1102.5844106769457</c:v>
                </c:pt>
                <c:pt idx="2">
                  <c:v>212.95215921484524</c:v>
                </c:pt>
                <c:pt idx="3">
                  <c:v>1005.3957544734878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1095.7472810595241</v>
          </cell>
        </row>
      </sheetData>
      <sheetData sheetId="1">
        <row r="4">
          <cell r="J4">
            <v>1102.5844106769457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2.0841325382230598</v>
          </cell>
        </row>
      </sheetData>
      <sheetData sheetId="4">
        <row r="46">
          <cell r="M46">
            <v>100.02</v>
          </cell>
          <cell r="O46">
            <v>1.3594034889367101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43.254730292162677</v>
          </cell>
        </row>
      </sheetData>
      <sheetData sheetId="8">
        <row r="4">
          <cell r="J4">
            <v>8.8908910682900295</v>
          </cell>
        </row>
      </sheetData>
      <sheetData sheetId="9">
        <row r="4">
          <cell r="J4">
            <v>17.721535168606451</v>
          </cell>
        </row>
      </sheetData>
      <sheetData sheetId="10">
        <row r="4">
          <cell r="J4">
            <v>11.496211198188538</v>
          </cell>
        </row>
      </sheetData>
      <sheetData sheetId="11">
        <row r="4">
          <cell r="J4">
            <v>57.707229136168529</v>
          </cell>
        </row>
      </sheetData>
      <sheetData sheetId="12">
        <row r="4">
          <cell r="J4">
            <v>1.9863558498336364</v>
          </cell>
        </row>
      </sheetData>
      <sheetData sheetId="13">
        <row r="4">
          <cell r="J4">
            <v>170.23311339508814</v>
          </cell>
        </row>
      </sheetData>
      <sheetData sheetId="14">
        <row r="4">
          <cell r="J4">
            <v>4.7983688867200973</v>
          </cell>
        </row>
      </sheetData>
      <sheetData sheetId="15">
        <row r="4">
          <cell r="J4">
            <v>39.185932975907441</v>
          </cell>
        </row>
      </sheetData>
      <sheetData sheetId="16">
        <row r="4">
          <cell r="J4">
            <v>5.4037181795860816</v>
          </cell>
        </row>
      </sheetData>
      <sheetData sheetId="17">
        <row r="4">
          <cell r="J4">
            <v>9.9545117210849039</v>
          </cell>
        </row>
      </sheetData>
      <sheetData sheetId="18">
        <row r="4">
          <cell r="J4">
            <v>11.985274027651924</v>
          </cell>
        </row>
      </sheetData>
      <sheetData sheetId="19">
        <row r="4">
          <cell r="J4">
            <v>8.4217022826398189</v>
          </cell>
        </row>
      </sheetData>
      <sheetData sheetId="20">
        <row r="4">
          <cell r="J4">
            <v>12.263705634843397</v>
          </cell>
        </row>
      </sheetData>
      <sheetData sheetId="21">
        <row r="4">
          <cell r="J4">
            <v>2.8464023806506398</v>
          </cell>
        </row>
      </sheetData>
      <sheetData sheetId="22">
        <row r="4">
          <cell r="J4">
            <v>28.722731792099179</v>
          </cell>
        </row>
      </sheetData>
      <sheetData sheetId="23">
        <row r="4">
          <cell r="J4">
            <v>45.435676130465218</v>
          </cell>
        </row>
      </sheetData>
      <sheetData sheetId="24">
        <row r="4">
          <cell r="J4">
            <v>35.120477181857432</v>
          </cell>
        </row>
      </sheetData>
      <sheetData sheetId="25">
        <row r="4">
          <cell r="J4">
            <v>39.690722175871606</v>
          </cell>
        </row>
      </sheetData>
      <sheetData sheetId="26">
        <row r="4">
          <cell r="J4">
            <v>3.955258295694331</v>
          </cell>
        </row>
      </sheetData>
      <sheetData sheetId="27">
        <row r="4">
          <cell r="J4">
            <v>212.95215921484524</v>
          </cell>
        </row>
      </sheetData>
      <sheetData sheetId="28">
        <row r="4">
          <cell r="J4">
            <v>1.0102567396268467</v>
          </cell>
        </row>
      </sheetData>
      <sheetData sheetId="29">
        <row r="4">
          <cell r="J4">
            <v>10.398165287415992</v>
          </cell>
        </row>
      </sheetData>
      <sheetData sheetId="30">
        <row r="4">
          <cell r="J4">
            <v>20.521087035446712</v>
          </cell>
        </row>
      </sheetData>
      <sheetData sheetId="31">
        <row r="4">
          <cell r="J4">
            <v>3.6616731234472373</v>
          </cell>
        </row>
      </sheetData>
      <sheetData sheetId="32">
        <row r="4">
          <cell r="J4">
            <v>2.3922799585179111</v>
          </cell>
        </row>
      </sheetData>
      <sheetData sheetId="33">
        <row r="4">
          <cell r="J4">
            <v>2.4271121957867785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188.17</v>
      </c>
      <c r="P2" t="s">
        <v>8</v>
      </c>
      <c r="Q2" s="10">
        <f>N2+K2+H2</f>
        <v>227.88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6.6216737488750524E-2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3441.4259693587933</v>
      </c>
      <c r="D7" s="20">
        <f>(C7*[1]Feuil1!$K$2-C4)/C4</f>
        <v>0.28329035745937359</v>
      </c>
      <c r="E7" s="31">
        <f>C7-C7/(1+D7)</f>
        <v>759.7055392512666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1095.7472810595241</v>
      </c>
    </row>
    <row r="9" spans="2:20">
      <c r="M9" s="17" t="str">
        <f>IF(C13&gt;C7*[2]Params!F8,B13,"Others")</f>
        <v>BTC</v>
      </c>
      <c r="N9" s="18">
        <f>IF(C13&gt;C7*0.1,C13,C7)</f>
        <v>1102.5844106769457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212.95215921484524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1005.3957544734878</v>
      </c>
    </row>
    <row r="12" spans="2:20">
      <c r="B12" s="7" t="s">
        <v>19</v>
      </c>
      <c r="C12" s="1">
        <f>[2]ETH!J4</f>
        <v>1095.7472810595241</v>
      </c>
      <c r="D12" s="20">
        <f>C12/$C$7</f>
        <v>0.31839920161458063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1102.5844106769457</v>
      </c>
      <c r="D13" s="20">
        <f t="shared" ref="D13:D50" si="0">C13/$C$7</f>
        <v>0.32038591574944714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212.95215921484524</v>
      </c>
      <c r="D14" s="20">
        <f t="shared" si="0"/>
        <v>6.1879046973810831E-2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188.17</v>
      </c>
      <c r="D15" s="20">
        <f t="shared" si="0"/>
        <v>5.4677915978840551E-2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170.23311339508814</v>
      </c>
      <c r="D16" s="20">
        <f t="shared" si="0"/>
        <v>4.9465865286884549E-2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2.9063533805620618E-2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2.009341494359794E-2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57.707229136168529</v>
      </c>
      <c r="D19" s="20">
        <f>C19/$C$7</f>
        <v>1.6768406367003892E-2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45.435676130465218</v>
      </c>
      <c r="D20" s="20">
        <f t="shared" si="0"/>
        <v>1.3202572577474562E-2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43.254730292162677</v>
      </c>
      <c r="D21" s="20">
        <f t="shared" si="0"/>
        <v>1.2568839393114099E-2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35.120477181857432</v>
      </c>
      <c r="D22" s="20">
        <f t="shared" si="0"/>
        <v>1.020521071630115E-2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39.690722175871606</v>
      </c>
      <c r="D23" s="20">
        <f t="shared" si="0"/>
        <v>1.1533219813316741E-2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39.185932975907441</v>
      </c>
      <c r="D24" s="20">
        <f t="shared" si="0"/>
        <v>1.138653956958678E-2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28.722731792099179</v>
      </c>
      <c r="D25" s="20">
        <f t="shared" si="0"/>
        <v>8.3461716299684918E-3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6.8769942684765188E-3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20.521087035446712</v>
      </c>
      <c r="D27" s="20">
        <f t="shared" si="0"/>
        <v>5.9629604757327386E-3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17.721535168606451</v>
      </c>
      <c r="D28" s="20">
        <f t="shared" si="0"/>
        <v>5.1494744697089413E-3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1.1483611837613745E-2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11.985274027651924</v>
      </c>
      <c r="D30" s="20">
        <f t="shared" si="0"/>
        <v>3.482647639195046E-3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12.263705634843397</v>
      </c>
      <c r="D31" s="20">
        <f t="shared" si="0"/>
        <v>3.5635535223000514E-3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11.496211198188538</v>
      </c>
      <c r="D32" s="20">
        <f t="shared" si="0"/>
        <v>3.3405371205269636E-3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10.398165287415992</v>
      </c>
      <c r="D33" s="20">
        <f t="shared" si="0"/>
        <v>3.0214699894745606E-3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9.9545117210849039</v>
      </c>
      <c r="D34" s="20">
        <f t="shared" si="0"/>
        <v>2.8925543683683045E-3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8.4217022826398189</v>
      </c>
      <c r="D35" s="20">
        <f t="shared" si="0"/>
        <v>2.4471548589519569E-3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8.8908910682900295</v>
      </c>
      <c r="D36" s="20">
        <f t="shared" si="0"/>
        <v>2.5834904331667437E-3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3.6616731234472373</v>
      </c>
      <c r="D37" s="20">
        <f t="shared" si="0"/>
        <v>1.0639988063231476E-3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5.4037181795860816</v>
      </c>
      <c r="D38" s="20">
        <f t="shared" si="0"/>
        <v>1.5701974204003879E-3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1.3947706685360827E-3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4.7983688867200973</v>
      </c>
      <c r="D40" s="20">
        <f t="shared" si="0"/>
        <v>1.3942967041694434E-3</v>
      </c>
    </row>
    <row r="41" spans="2:14">
      <c r="B41" s="7" t="s">
        <v>28</v>
      </c>
      <c r="C41" s="1">
        <f>[2]ATLAS!O46</f>
        <v>1.3594034889367101</v>
      </c>
      <c r="D41" s="20">
        <f t="shared" si="0"/>
        <v>3.9501169022386213E-4</v>
      </c>
    </row>
    <row r="42" spans="2:14">
      <c r="B42" s="22" t="s">
        <v>56</v>
      </c>
      <c r="C42" s="9">
        <f>[2]SHIB!$J$4</f>
        <v>3.955258295694331</v>
      </c>
      <c r="D42" s="20">
        <f t="shared" si="0"/>
        <v>1.1493079702746809E-3</v>
      </c>
    </row>
    <row r="43" spans="2:14">
      <c r="B43" s="22" t="s">
        <v>23</v>
      </c>
      <c r="C43" s="9">
        <f>[2]LUNA!J4</f>
        <v>2.8464023806506398</v>
      </c>
      <c r="D43" s="20">
        <f t="shared" si="0"/>
        <v>8.270996982047479E-4</v>
      </c>
    </row>
    <row r="44" spans="2:14">
      <c r="B44" s="22" t="s">
        <v>50</v>
      </c>
      <c r="C44" s="9">
        <f>[2]KAVA!$J$4</f>
        <v>2.3922799585179111</v>
      </c>
      <c r="D44" s="20">
        <f t="shared" si="0"/>
        <v>6.9514206605572886E-4</v>
      </c>
    </row>
    <row r="45" spans="2:14">
      <c r="B45" s="22" t="s">
        <v>40</v>
      </c>
      <c r="C45" s="9">
        <f>[2]SHPING!$J$4</f>
        <v>2.4271121957867785</v>
      </c>
      <c r="D45" s="20">
        <f t="shared" si="0"/>
        <v>7.0526352081866752E-4</v>
      </c>
    </row>
    <row r="46" spans="2:14">
      <c r="B46" s="7" t="s">
        <v>25</v>
      </c>
      <c r="C46" s="1">
        <f>[2]POLIS!J4</f>
        <v>2.0841325382230598</v>
      </c>
      <c r="D46" s="20">
        <f t="shared" si="0"/>
        <v>6.0560144451149575E-4</v>
      </c>
    </row>
    <row r="47" spans="2:14">
      <c r="B47" s="22" t="s">
        <v>36</v>
      </c>
      <c r="C47" s="9">
        <f>[2]AMP!$J$4</f>
        <v>1.9863558498336364</v>
      </c>
      <c r="D47" s="20">
        <f t="shared" si="0"/>
        <v>5.7718976596312906E-4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4.9304957163328039E-4</v>
      </c>
    </row>
    <row r="49" spans="2:4">
      <c r="B49" s="22" t="s">
        <v>43</v>
      </c>
      <c r="C49" s="9">
        <f>[2]TRX!$J$4</f>
        <v>1.0102567396268467</v>
      </c>
      <c r="D49" s="20">
        <f t="shared" si="0"/>
        <v>2.9355759752550418E-4</v>
      </c>
    </row>
    <row r="50" spans="2:4">
      <c r="B50" s="7" t="s">
        <v>5</v>
      </c>
      <c r="C50" s="1">
        <f>H$2</f>
        <v>0.19</v>
      </c>
      <c r="D50" s="20">
        <f t="shared" si="0"/>
        <v>5.5209672296219935E-5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2023-11-12T16:52:21Z</dcterms:modified>
</cp:coreProperties>
</file>