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K2"/>
  <c r="H2"/>
  <c r="C50" l="1"/>
  <c r="C26" i="2" l="1"/>
  <c r="C15" i="1" l="1"/>
  <c r="C4"/>
  <c r="C39"/>
  <c r="C29"/>
  <c r="Q2" l="1"/>
  <c r="C47" l="1"/>
  <c r="C44" l="1"/>
  <c r="C45" l="1"/>
  <c r="C48"/>
  <c r="C26"/>
  <c r="C18"/>
  <c r="C46" l="1"/>
  <c r="C31" l="1"/>
  <c r="C36" l="1"/>
  <c r="C25"/>
  <c r="C22"/>
  <c r="C40" l="1"/>
  <c r="C33" l="1"/>
  <c r="C34" l="1"/>
  <c r="C30" l="1"/>
  <c r="C23" l="1"/>
  <c r="C20"/>
  <c r="C19"/>
  <c r="C49" l="1"/>
  <c r="C21" l="1"/>
  <c r="C24" l="1"/>
  <c r="C27" l="1"/>
  <c r="C32"/>
  <c r="C28"/>
  <c r="C12" l="1"/>
  <c r="C13" l="1"/>
  <c r="C42" l="1"/>
  <c r="C43" l="1"/>
  <c r="C35" l="1"/>
  <c r="C16" l="1"/>
  <c r="C37" l="1"/>
  <c r="C14"/>
  <c r="C17" l="1"/>
  <c r="C41" l="1"/>
  <c r="C38" l="1"/>
  <c r="C7" l="1"/>
  <c r="D7" l="1"/>
  <c r="E7" s="1"/>
  <c r="D48"/>
  <c r="D49"/>
  <c r="D44"/>
  <c r="D17"/>
  <c r="D26"/>
  <c r="D23"/>
  <c r="D42"/>
  <c r="N9"/>
  <c r="D24"/>
  <c r="D28"/>
  <c r="D21"/>
  <c r="D33"/>
  <c r="D15"/>
  <c r="N8"/>
  <c r="M8"/>
  <c r="D19"/>
  <c r="Q3"/>
  <c r="D46"/>
  <c r="D32"/>
  <c r="D18"/>
  <c r="D16"/>
  <c r="M9"/>
  <c r="D41"/>
  <c r="D14"/>
  <c r="D12"/>
  <c r="D39"/>
  <c r="D27"/>
  <c r="D43"/>
  <c r="D40"/>
  <c r="D20"/>
  <c r="D34"/>
  <c r="D45"/>
  <c r="D13"/>
  <c r="D22"/>
  <c r="D47"/>
  <c r="D50"/>
  <c r="D25"/>
  <c r="D30"/>
  <c r="D36"/>
  <c r="D31"/>
  <c r="D35"/>
  <c r="D29"/>
  <c r="D37"/>
  <c r="D38"/>
  <c r="M10" l="1"/>
  <c r="N10"/>
  <c r="M11" l="1"/>
  <c r="N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<sst xmlns="http://schemas.openxmlformats.org/spreadsheetml/2006/main" count="100" uniqueCount="62">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</sst>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1093.9217857552228</c:v>
                </c:pt>
                <c:pt idx="1">
                  <c:v>1087.4673876681802</c:v>
                </c:pt>
                <c:pt idx="2">
                  <c:v>209.47990039141087</c:v>
                </c:pt>
                <c:pt idx="3">
                  <c:v>994.81093033259424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1093.9217857552228</v>
          </cell>
        </row>
      </sheetData>
      <sheetData sheetId="1">
        <row r="4">
          <cell r="J4">
            <v>1087.4673876681802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1.943668611951342</v>
          </cell>
        </row>
      </sheetData>
      <sheetData sheetId="4">
        <row r="46">
          <cell r="M46">
            <v>100.02</v>
          </cell>
          <cell r="O46">
            <v>1.3363386619099344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41.488951395589069</v>
          </cell>
        </row>
      </sheetData>
      <sheetData sheetId="8">
        <row r="4">
          <cell r="J4">
            <v>8.5137261355115612</v>
          </cell>
        </row>
      </sheetData>
      <sheetData sheetId="9">
        <row r="4">
          <cell r="J4">
            <v>17.557255944324936</v>
          </cell>
        </row>
      </sheetData>
      <sheetData sheetId="10">
        <row r="4">
          <cell r="J4">
            <v>11.33418843922043</v>
          </cell>
        </row>
      </sheetData>
      <sheetData sheetId="11">
        <row r="4">
          <cell r="J4">
            <v>56.679236341543259</v>
          </cell>
        </row>
      </sheetData>
      <sheetData sheetId="12">
        <row r="4">
          <cell r="J4">
            <v>1.9178982538650826</v>
          </cell>
        </row>
      </sheetData>
      <sheetData sheetId="13">
        <row r="4">
          <cell r="J4">
            <v>168.58129221092631</v>
          </cell>
        </row>
      </sheetData>
      <sheetData sheetId="14">
        <row r="4">
          <cell r="J4">
            <v>4.6015579500762627</v>
          </cell>
        </row>
      </sheetData>
      <sheetData sheetId="15">
        <row r="4">
          <cell r="J4">
            <v>37.339875390979721</v>
          </cell>
        </row>
      </sheetData>
      <sheetData sheetId="16">
        <row r="4">
          <cell r="J4">
            <v>5.6437636530896738</v>
          </cell>
        </row>
      </sheetData>
      <sheetData sheetId="17">
        <row r="4">
          <cell r="J4">
            <v>9.8469535757693887</v>
          </cell>
        </row>
      </sheetData>
      <sheetData sheetId="18">
        <row r="4">
          <cell r="J4">
            <v>11.706914214488879</v>
          </cell>
        </row>
      </sheetData>
      <sheetData sheetId="19">
        <row r="4">
          <cell r="J4">
            <v>7.7367889671921306</v>
          </cell>
        </row>
      </sheetData>
      <sheetData sheetId="20">
        <row r="4">
          <cell r="J4">
            <v>11.819948737426724</v>
          </cell>
        </row>
      </sheetData>
      <sheetData sheetId="21">
        <row r="4">
          <cell r="J4">
            <v>2.6161428377976015</v>
          </cell>
        </row>
      </sheetData>
      <sheetData sheetId="22">
        <row r="4">
          <cell r="J4">
            <v>26.883834648535462</v>
          </cell>
        </row>
      </sheetData>
      <sheetData sheetId="23">
        <row r="4">
          <cell r="J4">
            <v>50.314627346587137</v>
          </cell>
        </row>
      </sheetData>
      <sheetData sheetId="24">
        <row r="4">
          <cell r="J4">
            <v>32.68903485257924</v>
          </cell>
        </row>
      </sheetData>
      <sheetData sheetId="25">
        <row r="4">
          <cell r="J4">
            <v>37.222516622886928</v>
          </cell>
        </row>
      </sheetData>
      <sheetData sheetId="26">
        <row r="4">
          <cell r="J4">
            <v>3.7798350226530246</v>
          </cell>
        </row>
      </sheetData>
      <sheetData sheetId="27">
        <row r="4">
          <cell r="J4">
            <v>209.47990039141087</v>
          </cell>
        </row>
      </sheetData>
      <sheetData sheetId="28">
        <row r="4">
          <cell r="J4">
            <v>0.99191639376929253</v>
          </cell>
        </row>
      </sheetData>
      <sheetData sheetId="29">
        <row r="4">
          <cell r="J4">
            <v>10.093179521234786</v>
          </cell>
        </row>
      </sheetData>
      <sheetData sheetId="30">
        <row r="4">
          <cell r="J4">
            <v>20.478235152529557</v>
          </cell>
        </row>
      </sheetData>
      <sheetData sheetId="31">
        <row r="4">
          <cell r="J4">
            <v>3.4239405155126614</v>
          </cell>
        </row>
      </sheetData>
      <sheetData sheetId="32">
        <row r="4">
          <cell r="J4">
            <v>2.3377507666043069</v>
          </cell>
        </row>
      </sheetData>
      <sheetData sheetId="33">
        <row r="4">
          <cell r="J4">
            <v>2.3503793216047115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188.3</v>
      </c>
      <c r="P2" t="s">
        <v>8</v>
      </c>
      <c r="Q2" s="10">
        <f>N2+K2+H2</f>
        <v>228.01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6.6876040390881256E-2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3409.4422855676398</v>
      </c>
      <c r="D7" s="20">
        <f>(C7*[1]Feuil1!$K$2-C4)/C4</f>
        <v>0.27136380335922416</v>
      </c>
      <c r="E7" s="31">
        <f>C7-C7/(1+D7)</f>
        <v>727.72185546011269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1093.9217857552228</v>
      </c>
    </row>
    <row r="9" spans="2:20">
      <c r="M9" s="17" t="str">
        <f>IF(C13&gt;C7*[2]Params!F8,B13,"Others")</f>
        <v>BTC</v>
      </c>
      <c r="N9" s="18">
        <f>IF(C13&gt;C7*0.1,C13,C7)</f>
        <v>1087.4673876681802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209.47990039141087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994.81093033259424</v>
      </c>
    </row>
    <row r="12" spans="2:20">
      <c r="B12" s="7" t="s">
        <v>19</v>
      </c>
      <c r="C12" s="1">
        <f>[2]ETH!J4</f>
        <v>1093.9217857552228</v>
      </c>
      <c r="D12" s="20">
        <f>C12/$C$7</f>
        <v>0.3208506536056806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1087.4673876681802</v>
      </c>
      <c r="D13" s="20">
        <f t="shared" ref="D13:D50" si="0">C13/$C$7</f>
        <v>0.3189575586222681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209.47990039141087</v>
      </c>
      <c r="D14" s="20">
        <f t="shared" si="0"/>
        <v>6.1441104686872403E-2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188.3</v>
      </c>
      <c r="D15" s="20">
        <f t="shared" si="0"/>
        <v>5.5228974192372889E-2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168.58129221092631</v>
      </c>
      <c r="D16" s="20">
        <f t="shared" si="0"/>
        <v>4.9445416021423903E-2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2.9336176307600294E-2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2.0281909534798647E-2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56.679236341543259</v>
      </c>
      <c r="D19" s="20">
        <f>C19/$C$7</f>
        <v>1.6624195863783834E-2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50.314627346587137</v>
      </c>
      <c r="D20" s="20">
        <f t="shared" si="0"/>
        <v>1.4757436299646947E-2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41.488951395589069</v>
      </c>
      <c r="D21" s="20">
        <f t="shared" si="0"/>
        <v>1.2168838161952213E-2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32.68903485257924</v>
      </c>
      <c r="D22" s="20">
        <f t="shared" si="0"/>
        <v>9.5877953385378467E-3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37.222516622886928</v>
      </c>
      <c r="D23" s="20">
        <f t="shared" si="0"/>
        <v>1.0917479606694598E-2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37.339875390979721</v>
      </c>
      <c r="D24" s="20">
        <f t="shared" si="0"/>
        <v>1.0951901297476571E-2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26.883834648535462</v>
      </c>
      <c r="D25" s="20">
        <f t="shared" si="0"/>
        <v>7.8851121083164371E-3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23.666666666666668</v>
      </c>
      <c r="D26" s="20">
        <f t="shared" si="0"/>
        <v>6.941506758113781E-3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20.478235152529557</v>
      </c>
      <c r="D27" s="20">
        <f t="shared" si="0"/>
        <v>6.0063299030504412E-3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17.557255944324936</v>
      </c>
      <c r="D28" s="20">
        <f t="shared" si="0"/>
        <v>5.1495976390759811E-3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39.519999999999996</v>
      </c>
      <c r="D29" s="20">
        <f t="shared" si="0"/>
        <v>1.1591338609041827E-2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11.706914214488879</v>
      </c>
      <c r="D30" s="20">
        <f t="shared" si="0"/>
        <v>3.43367425929012E-3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11.819948737426724</v>
      </c>
      <c r="D31" s="20">
        <f t="shared" si="0"/>
        <v>3.4668276355523686E-3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11.33418843922043</v>
      </c>
      <c r="D32" s="20">
        <f t="shared" si="0"/>
        <v>3.3243526330387478E-3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10.093179521234786</v>
      </c>
      <c r="D33" s="20">
        <f t="shared" si="0"/>
        <v>2.9603608672186007E-3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9.8469535757693887</v>
      </c>
      <c r="D34" s="20">
        <f t="shared" si="0"/>
        <v>2.8881420335085577E-3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7.7367889671921306</v>
      </c>
      <c r="D35" s="20">
        <f t="shared" si="0"/>
        <v>2.2692242071210272E-3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8.5137261355115612</v>
      </c>
      <c r="D36" s="20">
        <f t="shared" si="0"/>
        <v>2.4971022890021167E-3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3.4239405155126614</v>
      </c>
      <c r="D37" s="20">
        <f t="shared" si="0"/>
        <v>1.0042523758229881E-3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5.6437636530896738</v>
      </c>
      <c r="D38" s="20">
        <f t="shared" si="0"/>
        <v>1.6553333889768546E-3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1.4078548917864572E-3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4.6015579500762627</v>
      </c>
      <c r="D40" s="20">
        <f t="shared" si="0"/>
        <v>1.3496512228861931E-3</v>
      </c>
    </row>
    <row r="41" spans="2:14">
      <c r="B41" s="7" t="s">
        <v>28</v>
      </c>
      <c r="C41" s="1">
        <f>[2]ATLAS!O46</f>
        <v>1.3363386619099344</v>
      </c>
      <c r="D41" s="20">
        <f t="shared" si="0"/>
        <v>3.9195227546943111E-4</v>
      </c>
    </row>
    <row r="42" spans="2:14">
      <c r="B42" s="22" t="s">
        <v>56</v>
      </c>
      <c r="C42" s="9">
        <f>[2]SHIB!$J$4</f>
        <v>3.7798350226530246</v>
      </c>
      <c r="D42" s="20">
        <f t="shared" si="0"/>
        <v>1.108637338914132E-3</v>
      </c>
    </row>
    <row r="43" spans="2:14">
      <c r="B43" s="22" t="s">
        <v>23</v>
      </c>
      <c r="C43" s="9">
        <f>[2]LUNA!J4</f>
        <v>2.6161428377976015</v>
      </c>
      <c r="D43" s="20">
        <f t="shared" si="0"/>
        <v>7.6732281079280342E-4</v>
      </c>
    </row>
    <row r="44" spans="2:14">
      <c r="B44" s="22" t="s">
        <v>50</v>
      </c>
      <c r="C44" s="9">
        <f>[2]KAVA!$J$4</f>
        <v>2.3377507666043069</v>
      </c>
      <c r="D44" s="20">
        <f t="shared" si="0"/>
        <v>6.8566955261279447E-4</v>
      </c>
    </row>
    <row r="45" spans="2:14">
      <c r="B45" s="22" t="s">
        <v>40</v>
      </c>
      <c r="C45" s="9">
        <f>[2]SHPING!$J$4</f>
        <v>2.3503793216047115</v>
      </c>
      <c r="D45" s="20">
        <f t="shared" si="0"/>
        <v>6.893735469739432E-4</v>
      </c>
    </row>
    <row r="46" spans="2:14">
      <c r="B46" s="7" t="s">
        <v>25</v>
      </c>
      <c r="C46" s="1">
        <f>[2]POLIS!J4</f>
        <v>1.943668611951342</v>
      </c>
      <c r="D46" s="20">
        <f t="shared" si="0"/>
        <v>5.7008403403072702E-4</v>
      </c>
    </row>
    <row r="47" spans="2:14">
      <c r="B47" s="22" t="s">
        <v>36</v>
      </c>
      <c r="C47" s="9">
        <f>[2]AMP!$J$4</f>
        <v>1.9178982538650826</v>
      </c>
      <c r="D47" s="20">
        <f t="shared" si="0"/>
        <v>5.6252550805263764E-4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4.9767482710665674E-4</v>
      </c>
    </row>
    <row r="49" spans="2:4">
      <c r="B49" s="22" t="s">
        <v>43</v>
      </c>
      <c r="C49" s="9">
        <f>[2]TRX!$J$4</f>
        <v>0.99191639376929253</v>
      </c>
      <c r="D49" s="20">
        <f t="shared" si="0"/>
        <v>2.9093215566901667E-4</v>
      </c>
    </row>
    <row r="50" spans="2:4">
      <c r="B50" s="7" t="s">
        <v>5</v>
      </c>
      <c r="C50" s="1">
        <f>H$2</f>
        <v>0.19</v>
      </c>
      <c r="D50" s="20">
        <f t="shared" si="0"/>
        <v>5.5727589466547253E-5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2023-11-14T15:21:04Z</dcterms:modified>
</cp:coreProperties>
</file>