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<sst xmlns="http://schemas.openxmlformats.org/spreadsheetml/2006/main" count="107" uniqueCount="67">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</sst>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1294.4700523597189</c:v>
                </c:pt>
                <c:pt idx="1">
                  <c:v>1277.2899591587536</c:v>
                </c:pt>
                <c:pt idx="2">
                  <c:v>539.94000000000005</c:v>
                </c:pt>
                <c:pt idx="3">
                  <c:v>251.28272699946891</c:v>
                </c:pt>
                <c:pt idx="4">
                  <c:v>220.28042525679385</c:v>
                </c:pt>
                <c:pt idx="5">
                  <c:v>798.31169331304352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1277.2899591587536</v>
          </cell>
        </row>
      </sheetData>
      <sheetData sheetId="1">
        <row r="4">
          <cell r="J4">
            <v>1294.4700523597189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2.4674814878372233</v>
          </cell>
        </row>
      </sheetData>
      <sheetData sheetId="4">
        <row r="47">
          <cell r="M47">
            <v>111.75</v>
          </cell>
          <cell r="O47">
            <v>2.2650097686493211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2.792968340039061</v>
          </cell>
        </row>
      </sheetData>
      <sheetData sheetId="8">
        <row r="4">
          <cell r="J4">
            <v>37.974428250836489</v>
          </cell>
        </row>
      </sheetData>
      <sheetData sheetId="9">
        <row r="4">
          <cell r="J4">
            <v>9.4321448953035389</v>
          </cell>
        </row>
      </sheetData>
      <sheetData sheetId="10">
        <row r="4">
          <cell r="J4">
            <v>19.868535258428558</v>
          </cell>
        </row>
      </sheetData>
      <sheetData sheetId="11">
        <row r="4">
          <cell r="J4">
            <v>11.969563653902568</v>
          </cell>
        </row>
      </sheetData>
      <sheetData sheetId="12">
        <row r="4">
          <cell r="J4">
            <v>48.33954352783504</v>
          </cell>
        </row>
      </sheetData>
      <sheetData sheetId="13">
        <row r="4">
          <cell r="J4">
            <v>3.4967291107917919</v>
          </cell>
        </row>
      </sheetData>
      <sheetData sheetId="14">
        <row r="4">
          <cell r="J4">
            <v>220.28042525679385</v>
          </cell>
        </row>
      </sheetData>
      <sheetData sheetId="15">
        <row r="4">
          <cell r="J4">
            <v>4.9209431610053906</v>
          </cell>
        </row>
      </sheetData>
      <sheetData sheetId="16">
        <row r="4">
          <cell r="J4">
            <v>44.145075430584839</v>
          </cell>
        </row>
      </sheetData>
      <sheetData sheetId="17">
        <row r="4">
          <cell r="J4">
            <v>5.588236393948435</v>
          </cell>
        </row>
      </sheetData>
      <sheetData sheetId="18">
        <row r="4">
          <cell r="J4">
            <v>4.5580777573429732</v>
          </cell>
        </row>
      </sheetData>
      <sheetData sheetId="19">
        <row r="4">
          <cell r="J4">
            <v>11.560286188939237</v>
          </cell>
        </row>
      </sheetData>
      <sheetData sheetId="20">
        <row r="4">
          <cell r="J4">
            <v>2.2354783132833922</v>
          </cell>
        </row>
      </sheetData>
      <sheetData sheetId="21">
        <row r="4">
          <cell r="J4">
            <v>15.428516280019009</v>
          </cell>
        </row>
      </sheetData>
      <sheetData sheetId="22">
        <row r="4">
          <cell r="J4">
            <v>8.0212419747413879</v>
          </cell>
        </row>
      </sheetData>
      <sheetData sheetId="23">
        <row r="4">
          <cell r="J4">
            <v>10.729354817296013</v>
          </cell>
        </row>
      </sheetData>
      <sheetData sheetId="24">
        <row r="4">
          <cell r="J4">
            <v>5.205801196093959</v>
          </cell>
        </row>
      </sheetData>
      <sheetData sheetId="25">
        <row r="4">
          <cell r="J4">
            <v>15.061860974723311</v>
          </cell>
        </row>
      </sheetData>
      <sheetData sheetId="26">
        <row r="4">
          <cell r="J4">
            <v>48.402350444476532</v>
          </cell>
        </row>
      </sheetData>
      <sheetData sheetId="27">
        <row r="4">
          <cell r="J4">
            <v>1.5489834139024867</v>
          </cell>
        </row>
      </sheetData>
      <sheetData sheetId="28">
        <row r="4">
          <cell r="J4">
            <v>39.500009064984674</v>
          </cell>
        </row>
      </sheetData>
      <sheetData sheetId="29">
        <row r="4">
          <cell r="J4">
            <v>33.557801560799746</v>
          </cell>
        </row>
      </sheetData>
      <sheetData sheetId="30">
        <row r="4">
          <cell r="J4">
            <v>2.6641718581037428</v>
          </cell>
        </row>
      </sheetData>
      <sheetData sheetId="31">
        <row r="4">
          <cell r="J4">
            <v>4.1208079492693805</v>
          </cell>
        </row>
      </sheetData>
      <sheetData sheetId="32">
        <row r="4">
          <cell r="J4">
            <v>2.5814097704280301</v>
          </cell>
        </row>
      </sheetData>
      <sheetData sheetId="33">
        <row r="4">
          <cell r="J4">
            <v>251.28272699946891</v>
          </cell>
        </row>
      </sheetData>
      <sheetData sheetId="34">
        <row r="4">
          <cell r="J4">
            <v>0.97233582088582726</v>
          </cell>
        </row>
      </sheetData>
      <sheetData sheetId="35">
        <row r="4">
          <cell r="J4">
            <v>10.829939475365194</v>
          </cell>
        </row>
      </sheetData>
      <sheetData sheetId="36">
        <row r="4">
          <cell r="J4">
            <v>17.619132930048863</v>
          </cell>
        </row>
      </sheetData>
      <sheetData sheetId="37">
        <row r="4">
          <cell r="J4">
            <v>19.15593760900061</v>
          </cell>
        </row>
      </sheetData>
      <sheetData sheetId="38">
        <row r="4">
          <cell r="J4">
            <v>17.720743034176813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0.13625694401505914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4381.5748570877777</v>
      </c>
      <c r="D7" s="20">
        <f>(C7*[1]Feuil1!$K$2-C4)/C4</f>
        <v>0.53709835001922812</v>
      </c>
      <c r="E7" s="31">
        <f>C7-C7/(1+D7)</f>
        <v>1531.0254065383274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1294.4700523597189</v>
      </c>
    </row>
    <row r="9" spans="2:20">
      <c r="M9" s="17" t="str">
        <f>IF(C13&gt;C7*Params!F8,B13,"Others")</f>
        <v>ETH</v>
      </c>
      <c r="N9" s="18">
        <f>IF(C13&gt;C7*0.1,C13,C7)</f>
        <v>1277.2899591587536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251.28272699946891</v>
      </c>
    </row>
    <row r="12" spans="2:20">
      <c r="B12" s="7" t="s">
        <v>4</v>
      </c>
      <c r="C12" s="1">
        <f>[2]BTC!J4</f>
        <v>1294.4700523597189</v>
      </c>
      <c r="D12" s="20">
        <f>C12/$C$7</f>
        <v>0.29543488233819448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220.28042525679385</v>
      </c>
    </row>
    <row r="13" spans="2:20">
      <c r="B13" s="7" t="s">
        <v>19</v>
      </c>
      <c r="C13" s="1">
        <f>[2]ETH!J4</f>
        <v>1277.2899591587536</v>
      </c>
      <c r="D13" s="20">
        <f t="shared" ref="D13:D55" si="0">C13/$C$7</f>
        <v>0.29151389644583336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798.31169331304352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0.12322966458659849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251.28272699946891</v>
      </c>
      <c r="D15" s="20">
        <f t="shared" si="0"/>
        <v>5.7349865104549293E-2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220.28042525679385</v>
      </c>
      <c r="D16" s="20">
        <f t="shared" si="0"/>
        <v>5.0274258101618667E-2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2.5504528313428122E-2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2.054055971551258E-2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1.4275689002281242E-2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1.1571181973072088E-2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48.402350444476532</v>
      </c>
      <c r="D21" s="20">
        <f t="shared" si="0"/>
        <v>1.1046792996399301E-2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48.33954352783504</v>
      </c>
      <c r="D22" s="20">
        <f t="shared" si="0"/>
        <v>1.1032458671712393E-2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44.145075430584839</v>
      </c>
      <c r="D23" s="20">
        <f t="shared" si="0"/>
        <v>1.0075161755863723E-2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39.500009064984674</v>
      </c>
      <c r="D24" s="20">
        <f t="shared" si="0"/>
        <v>9.0150254995845103E-3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37.974428250836489</v>
      </c>
      <c r="D25" s="20">
        <f t="shared" si="0"/>
        <v>8.666844568319499E-3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33.557801560799746</v>
      </c>
      <c r="D26" s="20">
        <f t="shared" si="0"/>
        <v>7.6588447431214278E-3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19.868535258428558</v>
      </c>
      <c r="D27" s="20">
        <f t="shared" si="0"/>
        <v>4.5345648326168778E-3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19.15593760900061</v>
      </c>
      <c r="D28" s="20">
        <f t="shared" si="0"/>
        <v>4.3719297818256703E-3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17.619132930048863</v>
      </c>
      <c r="D29" s="20">
        <f t="shared" si="0"/>
        <v>4.0211872453913651E-3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17.720743034176813</v>
      </c>
      <c r="D30" s="20">
        <f t="shared" si="0"/>
        <v>4.0443775610751378E-3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15.061860974723311</v>
      </c>
      <c r="D31" s="20">
        <f t="shared" si="0"/>
        <v>3.4375450530894744E-3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15.428516280019009</v>
      </c>
      <c r="D32" s="20">
        <f t="shared" si="0"/>
        <v>3.5212262219054278E-3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11.969563653902568</v>
      </c>
      <c r="D33" s="20">
        <f t="shared" si="0"/>
        <v>2.7317948555734962E-3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11.560286188939237</v>
      </c>
      <c r="D34" s="20">
        <f t="shared" si="0"/>
        <v>2.6383860976924639E-3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10.829939475365194</v>
      </c>
      <c r="D35" s="20">
        <f t="shared" si="0"/>
        <v>2.4717002056569527E-3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10.729354817296013</v>
      </c>
      <c r="D36" s="20">
        <f t="shared" si="0"/>
        <v>2.4487439259287926E-3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2.3963986334764676E-3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9.4321448953035389</v>
      </c>
      <c r="D38" s="20">
        <f t="shared" si="0"/>
        <v>2.1526837274149944E-3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8.0212419747413879</v>
      </c>
      <c r="D39" s="20">
        <f t="shared" si="0"/>
        <v>1.8306755530527949E-3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1.4560974553885584E-3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5.588236393948435</v>
      </c>
      <c r="D41" s="20">
        <f t="shared" si="0"/>
        <v>1.2753944817144279E-3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5.205801196093959</v>
      </c>
      <c r="D42" s="20">
        <f t="shared" si="0"/>
        <v>1.1881118926161643E-3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4.9209431610053906</v>
      </c>
      <c r="D43" s="20">
        <f t="shared" si="0"/>
        <v>1.1230991872808274E-3</v>
      </c>
    </row>
    <row r="44" spans="2:14">
      <c r="B44" s="22" t="s">
        <v>37</v>
      </c>
      <c r="C44" s="9">
        <f>[2]GRT!$J$4</f>
        <v>4.5580777573429732</v>
      </c>
      <c r="D44" s="20">
        <f t="shared" si="0"/>
        <v>1.0402829818072555E-3</v>
      </c>
    </row>
    <row r="45" spans="2:14">
      <c r="B45" s="22" t="s">
        <v>56</v>
      </c>
      <c r="C45" s="9">
        <f>[2]SHIB!$J$4</f>
        <v>4.1208079492693805</v>
      </c>
      <c r="D45" s="20">
        <f t="shared" si="0"/>
        <v>9.4048557509029615E-4</v>
      </c>
    </row>
    <row r="46" spans="2:14">
      <c r="B46" s="22" t="s">
        <v>36</v>
      </c>
      <c r="C46" s="9">
        <f>[2]AMP!$J$4</f>
        <v>3.4967291107917919</v>
      </c>
      <c r="D46" s="20">
        <f t="shared" si="0"/>
        <v>7.9805303454655568E-4</v>
      </c>
    </row>
    <row r="47" spans="2:14">
      <c r="B47" s="22" t="s">
        <v>64</v>
      </c>
      <c r="C47" s="10">
        <f>[2]ACE!$J$4</f>
        <v>2.792968340039061</v>
      </c>
      <c r="D47" s="20">
        <f t="shared" si="0"/>
        <v>6.3743481080120426E-4</v>
      </c>
    </row>
    <row r="48" spans="2:14">
      <c r="B48" s="22" t="s">
        <v>40</v>
      </c>
      <c r="C48" s="9">
        <f>[2]SHPING!$J$4</f>
        <v>2.5814097704280301</v>
      </c>
      <c r="D48" s="20">
        <f t="shared" si="0"/>
        <v>5.8915112821871754E-4</v>
      </c>
    </row>
    <row r="49" spans="2:4">
      <c r="B49" s="22" t="s">
        <v>62</v>
      </c>
      <c r="C49" s="10">
        <f>[2]SEI!$J$4</f>
        <v>2.6641718581037428</v>
      </c>
      <c r="D49" s="20">
        <f t="shared" si="0"/>
        <v>6.080397904863115E-4</v>
      </c>
    </row>
    <row r="50" spans="2:4">
      <c r="B50" s="7" t="s">
        <v>25</v>
      </c>
      <c r="C50" s="1">
        <f>[2]POLIS!J4</f>
        <v>2.4674814878372233</v>
      </c>
      <c r="D50" s="20">
        <f t="shared" si="0"/>
        <v>5.631494538649146E-4</v>
      </c>
    </row>
    <row r="51" spans="2:4">
      <c r="B51" s="22" t="s">
        <v>50</v>
      </c>
      <c r="C51" s="9">
        <f>[2]KAVA!$J$4</f>
        <v>2.2354783132833922</v>
      </c>
      <c r="D51" s="20">
        <f t="shared" si="0"/>
        <v>5.1019973096367622E-4</v>
      </c>
    </row>
    <row r="52" spans="2:4">
      <c r="B52" s="7" t="s">
        <v>28</v>
      </c>
      <c r="C52" s="1">
        <f>[2]ATLAS!O47</f>
        <v>2.2650097686493211</v>
      </c>
      <c r="D52" s="20">
        <f t="shared" si="0"/>
        <v>5.1693964899067457E-4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3.8725655850777296E-4</v>
      </c>
    </row>
    <row r="54" spans="2:4">
      <c r="B54" s="22" t="s">
        <v>63</v>
      </c>
      <c r="C54" s="10">
        <f>[2]MEME!$J$4</f>
        <v>1.5489834139024867</v>
      </c>
      <c r="D54" s="20">
        <f t="shared" si="0"/>
        <v>3.5352207012891742E-4</v>
      </c>
    </row>
    <row r="55" spans="2:4">
      <c r="B55" s="22" t="s">
        <v>43</v>
      </c>
      <c r="C55" s="9">
        <f>[2]TRX!$J$4</f>
        <v>0.97233582088582726</v>
      </c>
      <c r="D55" s="20">
        <f t="shared" si="0"/>
        <v>2.2191468880485867E-4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2024-01-07T20:36:32Z</dcterms:modified>
</cp:coreProperties>
</file>