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<sst xmlns="http://schemas.openxmlformats.org/spreadsheetml/2006/main" count="107" uniqueCount="67">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</sst>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1307.7714778212569</c:v>
                </c:pt>
                <c:pt idx="1">
                  <c:v>1245.4017290589697</c:v>
                </c:pt>
                <c:pt idx="2">
                  <c:v>556.71</c:v>
                </c:pt>
                <c:pt idx="3">
                  <c:v>272.58744300985188</c:v>
                </c:pt>
                <c:pt idx="4">
                  <c:v>227.23000055487793</c:v>
                </c:pt>
                <c:pt idx="5">
                  <c:v>831.94316056917194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1307.7714778212569</v>
          </cell>
        </row>
      </sheetData>
      <sheetData sheetId="1">
        <row r="4">
          <cell r="J4">
            <v>1245.4017290589697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2.5960970745964476</v>
          </cell>
        </row>
      </sheetData>
      <sheetData sheetId="4">
        <row r="47">
          <cell r="M47">
            <v>111.75</v>
          </cell>
          <cell r="O47">
            <v>2.0915895539711293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3.2500936059202163</v>
          </cell>
        </row>
      </sheetData>
      <sheetData sheetId="8">
        <row r="4">
          <cell r="J4">
            <v>44.165871295474197</v>
          </cell>
        </row>
      </sheetData>
      <sheetData sheetId="9">
        <row r="4">
          <cell r="J4">
            <v>11.491228030353993</v>
          </cell>
        </row>
      </sheetData>
      <sheetData sheetId="10">
        <row r="4">
          <cell r="J4">
            <v>23.352662442792546</v>
          </cell>
        </row>
      </sheetData>
      <sheetData sheetId="11">
        <row r="4">
          <cell r="J4">
            <v>13.362781502105179</v>
          </cell>
        </row>
      </sheetData>
      <sheetData sheetId="12">
        <row r="4">
          <cell r="J4">
            <v>54.750943804964663</v>
          </cell>
        </row>
      </sheetData>
      <sheetData sheetId="13">
        <row r="4">
          <cell r="J4">
            <v>3.4018686270630454</v>
          </cell>
        </row>
      </sheetData>
      <sheetData sheetId="14">
        <row r="4">
          <cell r="J4">
            <v>227.23000055487793</v>
          </cell>
        </row>
      </sheetData>
      <sheetData sheetId="15">
        <row r="4">
          <cell r="J4">
            <v>5.5531697825449076</v>
          </cell>
        </row>
      </sheetData>
      <sheetData sheetId="16">
        <row r="4">
          <cell r="J4">
            <v>37.379674408551672</v>
          </cell>
        </row>
      </sheetData>
      <sheetData sheetId="17">
        <row r="4">
          <cell r="J4">
            <v>5.1894633453345715</v>
          </cell>
        </row>
      </sheetData>
      <sheetData sheetId="18">
        <row r="4">
          <cell r="J4">
            <v>4.9176287575902986</v>
          </cell>
        </row>
      </sheetData>
      <sheetData sheetId="19">
        <row r="4">
          <cell r="J4">
            <v>13.866882075486942</v>
          </cell>
        </row>
      </sheetData>
      <sheetData sheetId="20">
        <row r="4">
          <cell r="J4">
            <v>2.6098765335027667</v>
          </cell>
        </row>
      </sheetData>
      <sheetData sheetId="21">
        <row r="4">
          <cell r="J4">
            <v>12.968454614716013</v>
          </cell>
        </row>
      </sheetData>
      <sheetData sheetId="22">
        <row r="4">
          <cell r="J4">
            <v>9.0421058168325228</v>
          </cell>
        </row>
      </sheetData>
      <sheetData sheetId="23">
        <row r="4">
          <cell r="J4">
            <v>12.144620357695448</v>
          </cell>
        </row>
      </sheetData>
      <sheetData sheetId="24">
        <row r="4">
          <cell r="J4">
            <v>3.6144362335253266</v>
          </cell>
        </row>
      </sheetData>
      <sheetData sheetId="25">
        <row r="4">
          <cell r="J4">
            <v>18.492744488391242</v>
          </cell>
        </row>
      </sheetData>
      <sheetData sheetId="26">
        <row r="4">
          <cell r="J4">
            <v>58.159271344894066</v>
          </cell>
        </row>
      </sheetData>
      <sheetData sheetId="27">
        <row r="4">
          <cell r="J4">
            <v>1.8296582207412637</v>
          </cell>
        </row>
      </sheetData>
      <sheetData sheetId="28">
        <row r="4">
          <cell r="J4">
            <v>46.49135164479415</v>
          </cell>
        </row>
      </sheetData>
      <sheetData sheetId="29">
        <row r="4">
          <cell r="J4">
            <v>36.986140327788497</v>
          </cell>
        </row>
      </sheetData>
      <sheetData sheetId="30">
        <row r="4">
          <cell r="J4">
            <v>2.2272108667032398</v>
          </cell>
        </row>
      </sheetData>
      <sheetData sheetId="31">
        <row r="4">
          <cell r="J4">
            <v>4.6377544491292175</v>
          </cell>
        </row>
      </sheetData>
      <sheetData sheetId="32">
        <row r="4">
          <cell r="J4">
            <v>2.845745412299824</v>
          </cell>
        </row>
      </sheetData>
      <sheetData sheetId="33">
        <row r="4">
          <cell r="J4">
            <v>272.58744300985188</v>
          </cell>
        </row>
      </sheetData>
      <sheetData sheetId="34">
        <row r="4">
          <cell r="J4">
            <v>1.0068643097587808</v>
          </cell>
        </row>
      </sheetData>
      <sheetData sheetId="35">
        <row r="4">
          <cell r="J4">
            <v>13.217564966444586</v>
          </cell>
        </row>
      </sheetData>
      <sheetData sheetId="36">
        <row r="4">
          <cell r="J4">
            <v>19.296223056313966</v>
          </cell>
        </row>
      </sheetData>
      <sheetData sheetId="37">
        <row r="4">
          <cell r="J4">
            <v>14.62656571745957</v>
          </cell>
        </row>
      </sheetData>
      <sheetData sheetId="38">
        <row r="4">
          <cell r="J4">
            <v>12.799824301431606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556.71</f>
        <v>556.71</v>
      </c>
      <c r="P2" t="s">
        <v>8</v>
      </c>
      <c r="Q2" s="10">
        <f>N2+K2+H2</f>
        <v>613.79000000000008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0.13818982928751727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4441.6438110141289</v>
      </c>
      <c r="D7" s="20">
        <f>(C7*[1]Feuil1!$K$2-C4)/C4</f>
        <v>0.55817111334728509</v>
      </c>
      <c r="E7" s="31">
        <f>C7-C7/(1+D7)</f>
        <v>1591.0943604646786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1307.7714778212569</v>
      </c>
    </row>
    <row r="9" spans="2:20">
      <c r="M9" s="17" t="str">
        <f>IF(C13&gt;C7*Params!F8,B13,"Others")</f>
        <v>BTC</v>
      </c>
      <c r="N9" s="18">
        <f>IF(C13&gt;C7*0.1,C13,C7)</f>
        <v>1245.4017290589697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556.71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272.58744300985188</v>
      </c>
    </row>
    <row r="12" spans="2:20">
      <c r="B12" s="7" t="s">
        <v>19</v>
      </c>
      <c r="C12" s="1">
        <f>[2]ETH!J4</f>
        <v>1307.7714778212569</v>
      </c>
      <c r="D12" s="20">
        <f>C12/$C$7</f>
        <v>0.29443411796738889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227.23000055487793</v>
      </c>
    </row>
    <row r="13" spans="2:20">
      <c r="B13" s="7" t="s">
        <v>4</v>
      </c>
      <c r="C13" s="1">
        <f>[2]BTC!J4</f>
        <v>1245.4017290589697</v>
      </c>
      <c r="D13" s="20">
        <f t="shared" ref="D13:D55" si="0">C13/$C$7</f>
        <v>0.28039207600814259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831.94316056917194</v>
      </c>
      <c r="Q13" s="23"/>
    </row>
    <row r="14" spans="2:20">
      <c r="B14" s="7" t="s">
        <v>59</v>
      </c>
      <c r="C14" s="1">
        <f>$N$2</f>
        <v>556.71</v>
      </c>
      <c r="D14" s="20">
        <f t="shared" si="0"/>
        <v>0.12533873126420067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272.58744300985188</v>
      </c>
      <c r="D15" s="20">
        <f t="shared" si="0"/>
        <v>6.1370847057547806E-2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227.23000055487793</v>
      </c>
      <c r="D16" s="20">
        <f t="shared" si="0"/>
        <v>5.115898757829393E-2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2.5159604136398526E-2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2.0262768431998816E-2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1.4082624060239175E-2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58.159271344894066</v>
      </c>
      <c r="D20" s="20">
        <f t="shared" si="0"/>
        <v>1.3094087193726364E-2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54.750943804964663</v>
      </c>
      <c r="D21" s="20">
        <f t="shared" si="0"/>
        <v>1.2326729952815323E-2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1.1414692883359332E-2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44.165871295474197</v>
      </c>
      <c r="D23" s="20">
        <f t="shared" si="0"/>
        <v>9.9435869184184133E-3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46.49135164479415</v>
      </c>
      <c r="D24" s="20">
        <f t="shared" si="0"/>
        <v>1.0467149916323235E-2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36.986140327788497</v>
      </c>
      <c r="D25" s="20">
        <f t="shared" si="0"/>
        <v>8.3271288517265674E-3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37.379674408551672</v>
      </c>
      <c r="D26" s="20">
        <f t="shared" si="0"/>
        <v>8.415729851155497E-3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23.352662442792546</v>
      </c>
      <c r="D27" s="20">
        <f t="shared" si="0"/>
        <v>5.257662126099346E-3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19.296223056313966</v>
      </c>
      <c r="D28" s="20">
        <f t="shared" si="0"/>
        <v>4.3443877711365148E-3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18.492744488391242</v>
      </c>
      <c r="D29" s="20">
        <f t="shared" si="0"/>
        <v>4.1634911026710462E-3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1.4364051399572493E-3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13.866882075486942</v>
      </c>
      <c r="D31" s="20">
        <f t="shared" si="0"/>
        <v>3.1220157818825224E-3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13.362781502105179</v>
      </c>
      <c r="D32" s="20">
        <f t="shared" si="0"/>
        <v>3.0085216353839392E-3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12.968454614716013</v>
      </c>
      <c r="D33" s="20">
        <f t="shared" si="0"/>
        <v>2.9197421419875219E-3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13.217564966444586</v>
      </c>
      <c r="D34" s="20">
        <f t="shared" si="0"/>
        <v>2.9758273127774093E-3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12.144620357695448</v>
      </c>
      <c r="D35" s="20">
        <f t="shared" si="0"/>
        <v>2.7342625555835721E-3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11.491228030353993</v>
      </c>
      <c r="D36" s="20">
        <f t="shared" si="0"/>
        <v>2.5871565842039645E-3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14.62656571745957</v>
      </c>
      <c r="D37" s="20">
        <f t="shared" si="0"/>
        <v>3.2930523787588432E-3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12.799824301431606</v>
      </c>
      <c r="D38" s="20">
        <f t="shared" si="0"/>
        <v>2.8817763976686627E-3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2.3639896503998615E-3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9.0421058168325228</v>
      </c>
      <c r="D40" s="20">
        <f t="shared" si="0"/>
        <v>2.0357566256011877E-3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5.5531697825449076</v>
      </c>
      <c r="D41" s="20">
        <f t="shared" si="0"/>
        <v>1.2502510374142297E-3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4.9176287575902986</v>
      </c>
      <c r="D42" s="20">
        <f t="shared" si="0"/>
        <v>1.107164141662114E-3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5.1894633453345715</v>
      </c>
      <c r="D43" s="20">
        <f t="shared" si="0"/>
        <v>1.1683654894762258E-3</v>
      </c>
    </row>
    <row r="44" spans="2:14">
      <c r="B44" s="22" t="s">
        <v>56</v>
      </c>
      <c r="C44" s="9">
        <f>[2]SHIB!$J$4</f>
        <v>4.6377544491292175</v>
      </c>
      <c r="D44" s="20">
        <f t="shared" si="0"/>
        <v>1.0441527160797506E-3</v>
      </c>
    </row>
    <row r="45" spans="2:14">
      <c r="B45" s="22" t="s">
        <v>23</v>
      </c>
      <c r="C45" s="9">
        <f>[2]LUNA!J4</f>
        <v>3.6144362335253266</v>
      </c>
      <c r="D45" s="20">
        <f t="shared" si="0"/>
        <v>8.1376093791277421E-4</v>
      </c>
    </row>
    <row r="46" spans="2:14">
      <c r="B46" s="22" t="s">
        <v>36</v>
      </c>
      <c r="C46" s="9">
        <f>[2]AMP!$J$4</f>
        <v>3.4018686270630454</v>
      </c>
      <c r="D46" s="20">
        <f t="shared" si="0"/>
        <v>7.6590306918066918E-4</v>
      </c>
    </row>
    <row r="47" spans="2:14">
      <c r="B47" s="22" t="s">
        <v>64</v>
      </c>
      <c r="C47" s="10">
        <f>[2]ACE!$J$4</f>
        <v>3.2500936059202163</v>
      </c>
      <c r="D47" s="20">
        <f t="shared" si="0"/>
        <v>7.3173215687868172E-4</v>
      </c>
    </row>
    <row r="48" spans="2:14">
      <c r="B48" s="22" t="s">
        <v>40</v>
      </c>
      <c r="C48" s="9">
        <f>[2]SHPING!$J$4</f>
        <v>2.845745412299824</v>
      </c>
      <c r="D48" s="20">
        <f t="shared" si="0"/>
        <v>6.4069644784282582E-4</v>
      </c>
    </row>
    <row r="49" spans="2:4">
      <c r="B49" s="22" t="s">
        <v>62</v>
      </c>
      <c r="C49" s="10">
        <f>[2]SEI!$J$4</f>
        <v>2.2272108667032398</v>
      </c>
      <c r="D49" s="20">
        <f t="shared" si="0"/>
        <v>5.014384226804347E-4</v>
      </c>
    </row>
    <row r="50" spans="2:4">
      <c r="B50" s="22" t="s">
        <v>50</v>
      </c>
      <c r="C50" s="9">
        <f>[2]KAVA!$J$4</f>
        <v>2.6098765335027667</v>
      </c>
      <c r="D50" s="20">
        <f t="shared" si="0"/>
        <v>5.8759248704971507E-4</v>
      </c>
    </row>
    <row r="51" spans="2:4">
      <c r="B51" s="7" t="s">
        <v>25</v>
      </c>
      <c r="C51" s="1">
        <f>[2]POLIS!J4</f>
        <v>2.5960970745964476</v>
      </c>
      <c r="D51" s="20">
        <f t="shared" si="0"/>
        <v>5.8449015388374853E-4</v>
      </c>
    </row>
    <row r="52" spans="2:4">
      <c r="B52" s="7" t="s">
        <v>28</v>
      </c>
      <c r="C52" s="1">
        <f>[2]ATLAS!O47</f>
        <v>2.0915895539711293</v>
      </c>
      <c r="D52" s="20">
        <f t="shared" si="0"/>
        <v>4.7090438652116313E-4</v>
      </c>
    </row>
    <row r="53" spans="2:4">
      <c r="B53" s="22" t="s">
        <v>63</v>
      </c>
      <c r="C53" s="10">
        <f>[2]MEME!$J$4</f>
        <v>1.8296582207412637</v>
      </c>
      <c r="D53" s="20">
        <f t="shared" si="0"/>
        <v>4.1193267596203553E-4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3.8201928659664024E-4</v>
      </c>
    </row>
    <row r="55" spans="2:4">
      <c r="B55" s="22" t="s">
        <v>43</v>
      </c>
      <c r="C55" s="9">
        <f>[2]TRX!$J$4</f>
        <v>1.0068643097587808</v>
      </c>
      <c r="D55" s="20">
        <f t="shared" si="0"/>
        <v>2.2668731501207222E-4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2023-12-31T16:38:02Z</dcterms:modified>
</cp:coreProperties>
</file>