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1"/>
  <c r="C31" l="1"/>
  <c r="C15"/>
  <c r="C4"/>
  <c r="C41"/>
  <c r="C16"/>
  <c r="C49" l="1"/>
  <c r="C45" l="1"/>
  <c r="C30" l="1"/>
  <c r="C39" l="1"/>
  <c r="C52"/>
  <c r="C27"/>
  <c r="C48"/>
  <c r="C34"/>
  <c r="C35" l="1"/>
  <c r="C54" l="1"/>
  <c r="C44"/>
  <c r="C37"/>
  <c r="C50"/>
  <c r="C36"/>
  <c r="C46"/>
  <c r="C29"/>
  <c r="C28"/>
  <c r="C19"/>
  <c r="C51"/>
  <c r="C26"/>
  <c r="C38" l="1"/>
  <c r="C17"/>
  <c r="C22"/>
  <c r="C47" l="1"/>
  <c r="C43"/>
  <c r="C42"/>
  <c r="C13"/>
  <c r="C24" l="1"/>
  <c r="C53" l="1"/>
  <c r="C12" l="1"/>
  <c r="C18"/>
  <c r="C40" l="1"/>
  <c r="C33" l="1"/>
  <c r="C23" l="1"/>
  <c r="C25" l="1"/>
  <c r="C32" l="1"/>
  <c r="C20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<sst xmlns="http://schemas.openxmlformats.org/spreadsheetml/2006/main" count="112" uniqueCount="68">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</sst>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1410.2401440894268</c:v>
                </c:pt>
                <c:pt idx="1">
                  <c:v>1363.2164281606149</c:v>
                </c:pt>
                <c:pt idx="2">
                  <c:v>434.00961137292455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1115.2062888499363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1363.2164281606149</v>
          </cell>
        </row>
      </sheetData>
      <sheetData sheetId="1">
        <row r="4">
          <cell r="J4">
            <v>1410.2401440894268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2.0891238237053162</v>
          </cell>
        </row>
      </sheetData>
      <sheetData sheetId="4">
        <row r="47">
          <cell r="M47">
            <v>146.44</v>
          </cell>
          <cell r="O47">
            <v>0.44151078172983915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2.6398838076229043</v>
          </cell>
        </row>
      </sheetData>
      <sheetData sheetId="7">
        <row r="4">
          <cell r="J4">
            <v>42.423272591663959</v>
          </cell>
        </row>
      </sheetData>
      <sheetData sheetId="8">
        <row r="4">
          <cell r="J4">
            <v>11.07219062838503</v>
          </cell>
        </row>
      </sheetData>
      <sheetData sheetId="9">
        <row r="4">
          <cell r="J4">
            <v>23.335541246532788</v>
          </cell>
        </row>
      </sheetData>
      <sheetData sheetId="10">
        <row r="4">
          <cell r="J4">
            <v>11.721199319583091</v>
          </cell>
        </row>
      </sheetData>
      <sheetData sheetId="11">
        <row r="4">
          <cell r="J4">
            <v>54.28684764230794</v>
          </cell>
        </row>
      </sheetData>
      <sheetData sheetId="12">
        <row r="4">
          <cell r="J4">
            <v>3.3920383690045766</v>
          </cell>
        </row>
      </sheetData>
      <sheetData sheetId="13">
        <row r="4">
          <cell r="J4">
            <v>236.48341453489718</v>
          </cell>
        </row>
      </sheetData>
      <sheetData sheetId="14">
        <row r="4">
          <cell r="J4">
            <v>4.9239538329626749</v>
          </cell>
        </row>
      </sheetData>
      <sheetData sheetId="15">
        <row r="4">
          <cell r="J4">
            <v>46.804742731898202</v>
          </cell>
        </row>
      </sheetData>
      <sheetData sheetId="16">
        <row r="4">
          <cell r="J4">
            <v>5.6153608260837462</v>
          </cell>
        </row>
      </sheetData>
      <sheetData sheetId="17">
        <row r="4">
          <cell r="J4">
            <v>4.3706799257949731</v>
          </cell>
        </row>
      </sheetData>
      <sheetData sheetId="18">
        <row r="4">
          <cell r="J4">
            <v>13.315083650918883</v>
          </cell>
        </row>
      </sheetData>
      <sheetData sheetId="19">
        <row r="4">
          <cell r="J4">
            <v>2.1017952845749481</v>
          </cell>
        </row>
      </sheetData>
      <sheetData sheetId="20">
        <row r="4">
          <cell r="J4">
            <v>16.594843097515476</v>
          </cell>
        </row>
      </sheetData>
      <sheetData sheetId="21">
        <row r="4">
          <cell r="J4">
            <v>12.356926178735915</v>
          </cell>
        </row>
      </sheetData>
      <sheetData sheetId="22">
        <row r="4">
          <cell r="J4">
            <v>11.304729160140162</v>
          </cell>
        </row>
      </sheetData>
      <sheetData sheetId="23">
        <row r="4">
          <cell r="J4">
            <v>4.9073362848032822</v>
          </cell>
        </row>
      </sheetData>
      <sheetData sheetId="24">
        <row r="4">
          <cell r="J4">
            <v>43.559552164724138</v>
          </cell>
        </row>
      </sheetData>
      <sheetData sheetId="25">
        <row r="4">
          <cell r="J4">
            <v>52.508902136324174</v>
          </cell>
        </row>
      </sheetData>
      <sheetData sheetId="26">
        <row r="4">
          <cell r="J4">
            <v>1.4588129376121848</v>
          </cell>
        </row>
      </sheetData>
      <sheetData sheetId="27">
        <row r="4">
          <cell r="J4">
            <v>41.385077905296789</v>
          </cell>
        </row>
      </sheetData>
      <sheetData sheetId="28">
        <row r="4">
          <cell r="J4">
            <v>50.679078208205908</v>
          </cell>
        </row>
      </sheetData>
      <sheetData sheetId="29">
        <row r="4">
          <cell r="J4">
            <v>2.4264560889424862</v>
          </cell>
        </row>
      </sheetData>
      <sheetData sheetId="30">
        <row r="4">
          <cell r="J4">
            <v>14.064081940505639</v>
          </cell>
        </row>
      </sheetData>
      <sheetData sheetId="31">
        <row r="4">
          <cell r="J4">
            <v>2.2241096930336104</v>
          </cell>
        </row>
      </sheetData>
      <sheetData sheetId="32">
        <row r="4">
          <cell r="J4">
            <v>434.00961137292455</v>
          </cell>
        </row>
      </sheetData>
      <sheetData sheetId="33">
        <row r="4">
          <cell r="J4">
            <v>1.1483177539792775</v>
          </cell>
        </row>
      </sheetData>
      <sheetData sheetId="34">
        <row r="4">
          <cell r="J4">
            <v>17.115387114505594</v>
          </cell>
        </row>
      </sheetData>
      <sheetData sheetId="35">
        <row r="4">
          <cell r="J4">
            <v>15.915284327442821</v>
          </cell>
        </row>
      </sheetData>
      <sheetData sheetId="36">
        <row r="4">
          <cell r="J4">
            <v>25.398046271396939</v>
          </cell>
        </row>
      </sheetData>
      <sheetData sheetId="37">
        <row r="4">
          <cell r="J4">
            <v>18.896041922439096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P30" sqref="P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0.14191782689026036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4978.1624724729036</v>
      </c>
      <c r="D7" s="20">
        <f>(C7*[1]Feuil1!$K$2-C4)/C4</f>
        <v>0.67028062533737109</v>
      </c>
      <c r="E7" s="31">
        <f>C7-C7/(1+D7)</f>
        <v>1997.7276898642081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1410.2401440894268</v>
      </c>
    </row>
    <row r="9" spans="2:20">
      <c r="M9" s="17" t="str">
        <f>IF(C13&gt;C7*Params!F8,B13,"Others")</f>
        <v>ETH</v>
      </c>
      <c r="N9" s="18">
        <f>IF(C13&gt;C7*0.1,C13,C7)</f>
        <v>1363.2164281606149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434.00961137292455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4</v>
      </c>
      <c r="C12" s="1">
        <f>[2]BTC!J4</f>
        <v>1410.2401440894268</v>
      </c>
      <c r="D12" s="20">
        <f>C12/$C$7</f>
        <v>0.28328527883279181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19</v>
      </c>
      <c r="C13" s="1">
        <f>[2]ETH!J4</f>
        <v>1363.2164281606149</v>
      </c>
      <c r="D13" s="20">
        <f t="shared" ref="D13:D51" si="0">C13/$C$7</f>
        <v>0.27383928019597897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1115.2062888499363</v>
      </c>
      <c r="Q13" s="23"/>
    </row>
    <row r="14" spans="2:20">
      <c r="B14" s="7" t="s">
        <v>24</v>
      </c>
      <c r="C14" s="1">
        <f>[2]SOL!J4</f>
        <v>434.00961137292455</v>
      </c>
      <c r="D14" s="20">
        <f t="shared" si="0"/>
        <v>8.718269316696893E-2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7.8109142108181054E-2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5.3563940806363744E-2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236.48341453489718</v>
      </c>
      <c r="D17" s="20">
        <f t="shared" si="0"/>
        <v>4.7504157576726096E-2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146.44</v>
      </c>
      <c r="D18" s="20">
        <f>C18/$C$7</f>
        <v>2.9416476623603627E-2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1.3994454189049346E-2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54.28684764230794</v>
      </c>
      <c r="D20" s="20">
        <f t="shared" si="0"/>
        <v>1.0904997163610238E-2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7" t="s">
        <v>5</v>
      </c>
      <c r="C21" s="1">
        <f>H$2</f>
        <v>51</v>
      </c>
      <c r="D21" s="20">
        <f t="shared" si="0"/>
        <v>1.0244743975715549E-2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31</v>
      </c>
      <c r="C22" s="9">
        <f>[2]MATIC!$J$4</f>
        <v>52.508902136324174</v>
      </c>
      <c r="D22" s="20">
        <f t="shared" si="0"/>
        <v>1.0547848212402832E-2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37</v>
      </c>
      <c r="C23" s="9">
        <f>[2]NEAR!$J$4</f>
        <v>50.679078208205908</v>
      </c>
      <c r="D23" s="20">
        <f t="shared" si="0"/>
        <v>1.0180278062124208E-2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46.804742731898202</v>
      </c>
      <c r="D24" s="20">
        <f t="shared" si="0"/>
        <v>9.4020118850496118E-3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43.559552164724138</v>
      </c>
      <c r="D25" s="20">
        <f t="shared" si="0"/>
        <v>8.7501266593024464E-3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8.6999972860439308E-3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56</v>
      </c>
      <c r="C27" s="9">
        <f>[2]MINA!$J$4</f>
        <v>41.385077905296789</v>
      </c>
      <c r="D27" s="20">
        <f t="shared" si="0"/>
        <v>8.313324069702116E-3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44</v>
      </c>
      <c r="C28" s="9">
        <f>[2]ADA!$J$4</f>
        <v>42.423272591663959</v>
      </c>
      <c r="D28" s="20">
        <f t="shared" si="0"/>
        <v>8.5218738492860366E-3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23.335541246532788</v>
      </c>
      <c r="D29" s="20">
        <f t="shared" si="0"/>
        <v>4.6875812863819309E-3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25.398046271396939</v>
      </c>
      <c r="D30" s="20">
        <f t="shared" si="0"/>
        <v>5.1018917947811479E-3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18.896041922439096</v>
      </c>
      <c r="D31" s="20">
        <f t="shared" si="0"/>
        <v>3.7957865029367918E-3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17.115387114505594</v>
      </c>
      <c r="D32" s="20">
        <f t="shared" si="0"/>
        <v>3.4380933143798179E-3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16.594843097515476</v>
      </c>
      <c r="D33" s="20">
        <f t="shared" si="0"/>
        <v>3.3335278206120867E-3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15.915284327442821</v>
      </c>
      <c r="D34" s="20">
        <f t="shared" si="0"/>
        <v>3.1970198673601947E-3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14.064081940505639</v>
      </c>
      <c r="D35" s="20">
        <f t="shared" si="0"/>
        <v>2.8251552692934311E-3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13.315083650918883</v>
      </c>
      <c r="D36" s="20">
        <f t="shared" si="0"/>
        <v>2.6746984905666629E-3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12.356926178735915</v>
      </c>
      <c r="D37" s="20">
        <f t="shared" si="0"/>
        <v>2.4822263730973826E-3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11.721199319583091</v>
      </c>
      <c r="D38" s="20">
        <f t="shared" si="0"/>
        <v>2.3545232572050991E-3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11.304729160140162</v>
      </c>
      <c r="D39" s="20">
        <f t="shared" si="0"/>
        <v>2.2708638423616042E-3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11.07219062838503</v>
      </c>
      <c r="D40" s="20">
        <f t="shared" si="0"/>
        <v>2.2241521223161117E-3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1.5728695162716224E-3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5.6153608260837462</v>
      </c>
      <c r="D42" s="20">
        <f t="shared" si="0"/>
        <v>1.1279987057743245E-3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4.9239538329626749</v>
      </c>
      <c r="D43" s="20">
        <f t="shared" si="0"/>
        <v>9.8911071307736958E-4</v>
      </c>
    </row>
    <row r="44" spans="2:14">
      <c r="B44" s="22" t="s">
        <v>23</v>
      </c>
      <c r="C44" s="9">
        <f>[2]LUNA!J4</f>
        <v>4.9073362848032822</v>
      </c>
      <c r="D44" s="20">
        <f t="shared" si="0"/>
        <v>9.8577262432448533E-4</v>
      </c>
    </row>
    <row r="45" spans="2:14">
      <c r="B45" s="22" t="s">
        <v>36</v>
      </c>
      <c r="C45" s="9">
        <f>[2]GRT!$J$4</f>
        <v>4.3706799257949731</v>
      </c>
      <c r="D45" s="20">
        <f t="shared" si="0"/>
        <v>8.7797052626605748E-4</v>
      </c>
    </row>
    <row r="46" spans="2:14">
      <c r="B46" s="22" t="s">
        <v>35</v>
      </c>
      <c r="C46" s="9">
        <f>[2]AMP!$J$4</f>
        <v>3.3920383690045766</v>
      </c>
      <c r="D46" s="20">
        <f t="shared" si="0"/>
        <v>6.8138362051481632E-4</v>
      </c>
    </row>
    <row r="47" spans="2:14">
      <c r="B47" s="22" t="s">
        <v>63</v>
      </c>
      <c r="C47" s="10">
        <f>[2]ACE!$J$4</f>
        <v>2.6398838076229043</v>
      </c>
      <c r="D47" s="20">
        <f t="shared" si="0"/>
        <v>5.302928183281132E-4</v>
      </c>
    </row>
    <row r="48" spans="2:14">
      <c r="B48" s="22" t="s">
        <v>61</v>
      </c>
      <c r="C48" s="10">
        <f>[2]SEI!$J$4</f>
        <v>2.4264560889424862</v>
      </c>
      <c r="D48" s="20">
        <f t="shared" si="0"/>
        <v>4.8742002744180091E-4</v>
      </c>
    </row>
    <row r="49" spans="2:4">
      <c r="B49" s="22" t="s">
        <v>39</v>
      </c>
      <c r="C49" s="9">
        <f>[2]SHPING!$J$4</f>
        <v>2.2241096930336104</v>
      </c>
      <c r="D49" s="20">
        <f t="shared" si="0"/>
        <v>4.4677322311836544E-4</v>
      </c>
    </row>
    <row r="50" spans="2:4">
      <c r="B50" s="22" t="s">
        <v>49</v>
      </c>
      <c r="C50" s="9">
        <f>[2]KAVA!$J$4</f>
        <v>2.1017952845749481</v>
      </c>
      <c r="D50" s="20">
        <f t="shared" si="0"/>
        <v>4.2220303097718719E-4</v>
      </c>
    </row>
    <row r="51" spans="2:4">
      <c r="B51" s="7" t="s">
        <v>25</v>
      </c>
      <c r="C51" s="1">
        <f>[2]POLIS!J4</f>
        <v>2.0891238237053162</v>
      </c>
      <c r="D51" s="20">
        <f t="shared" si="0"/>
        <v>4.1965762171429158E-4</v>
      </c>
    </row>
    <row r="52" spans="2:4">
      <c r="B52" s="22" t="s">
        <v>62</v>
      </c>
      <c r="C52" s="10">
        <f>[2]MEME!$J$4</f>
        <v>1.4588129376121848</v>
      </c>
      <c r="D52" s="20">
        <f>C52/$C$7</f>
        <v>2.9304245204506537E-4</v>
      </c>
    </row>
    <row r="53" spans="2:4">
      <c r="B53" s="7" t="s">
        <v>27</v>
      </c>
      <c r="C53" s="1">
        <f>[2]ATLAS!O47</f>
        <v>0.44151078172983915</v>
      </c>
      <c r="D53" s="20">
        <f>C53/$C$7</f>
        <v>8.8689508261573187E-5</v>
      </c>
    </row>
    <row r="54" spans="2:4">
      <c r="B54" s="22" t="s">
        <v>42</v>
      </c>
      <c r="C54" s="9">
        <f>[2]TRX!$J$4</f>
        <v>1.1483177539792775</v>
      </c>
      <c r="D54" s="20">
        <f>C54/$C$7</f>
        <v>2.3067100769189045E-4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2024-02-08T17:51:03Z</dcterms:modified>
</cp:coreProperties>
</file>