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T2" i="1"/>
  <c r="N2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27" i="2"/>
  <c r="Q2" i="1" l="1"/>
  <c r="C40"/>
  <c r="C30" l="1"/>
  <c r="C14"/>
  <c r="C4"/>
  <c r="C37"/>
  <c r="C20"/>
  <c r="C48" l="1"/>
  <c r="C44" l="1"/>
  <c r="C26" l="1"/>
  <c r="C28" l="1"/>
  <c r="C36" l="1"/>
  <c r="C55"/>
  <c r="C42"/>
  <c r="C33"/>
  <c r="C16"/>
  <c r="C46"/>
  <c r="C22"/>
  <c r="C34"/>
  <c r="C53"/>
  <c r="C18"/>
  <c r="C49"/>
  <c r="C19"/>
  <c r="C12"/>
  <c r="C35" l="1"/>
  <c r="C27"/>
  <c r="C39"/>
  <c r="C52"/>
  <c r="C54"/>
  <c r="C24"/>
  <c r="C47"/>
  <c r="C45"/>
  <c r="C29"/>
  <c r="C15" l="1"/>
  <c r="C43"/>
  <c r="C25"/>
  <c r="C31"/>
  <c r="C41"/>
  <c r="C23"/>
  <c r="C21"/>
  <c r="C38"/>
  <c r="C50" l="1"/>
  <c r="C17"/>
  <c r="C13"/>
  <c r="C51" l="1"/>
  <c r="C32" l="1"/>
  <c r="C7" l="1"/>
  <c r="D48" l="1"/>
  <c r="D14"/>
  <c r="D42"/>
  <c r="D25"/>
  <c r="D30"/>
  <c r="D54"/>
  <c r="D12"/>
  <c r="D34"/>
  <c r="D45"/>
  <c r="N8"/>
  <c r="D55"/>
  <c r="D16"/>
  <c r="D21"/>
  <c r="D24"/>
  <c r="D28"/>
  <c r="D49"/>
  <c r="D27"/>
  <c r="D53"/>
  <c r="D41"/>
  <c r="D36"/>
  <c r="D43"/>
  <c r="D20"/>
  <c r="D47"/>
  <c r="D13"/>
  <c r="D52"/>
  <c r="Q3"/>
  <c r="D22"/>
  <c r="D7"/>
  <c r="E7" s="1"/>
  <c r="D38"/>
  <c r="D39"/>
  <c r="D37"/>
  <c r="M8"/>
  <c r="D19"/>
  <c r="D51"/>
  <c r="D46"/>
  <c r="D31"/>
  <c r="D18"/>
  <c r="D44"/>
  <c r="D33"/>
  <c r="D50"/>
  <c r="D40"/>
  <c r="D35"/>
  <c r="D29"/>
  <c r="D15"/>
  <c r="D26"/>
  <c r="D23"/>
  <c r="N9"/>
  <c r="M9"/>
  <c r="D17"/>
  <c r="D32"/>
  <c r="N10" l="1"/>
  <c r="M10"/>
  <c r="N11" l="1"/>
  <c r="M11"/>
  <c r="N12" l="1"/>
  <c r="M12"/>
  <c r="N13" l="1"/>
  <c r="M13"/>
  <c r="N14" l="1"/>
  <c r="M14"/>
  <c r="N15" l="1"/>
  <c r="M15"/>
  <c r="N16" l="1"/>
  <c r="M16"/>
  <c r="N17" l="1"/>
  <c r="M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<sst xmlns="http://schemas.openxmlformats.org/spreadsheetml/2006/main" count="107" uniqueCount="67">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</sst>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1487.0829683714981</c:v>
                </c:pt>
                <c:pt idx="1">
                  <c:v>1357.4066650622156</c:v>
                </c:pt>
                <c:pt idx="2">
                  <c:v>548.64</c:v>
                </c:pt>
                <c:pt idx="3">
                  <c:v>264.68797250387985</c:v>
                </c:pt>
                <c:pt idx="4">
                  <c:v>1042.6981762868047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1487.0829683714981</v>
          </cell>
        </row>
      </sheetData>
      <sheetData sheetId="1">
        <row r="4">
          <cell r="J4">
            <v>1357.4066650622156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2.5025949780457801</v>
          </cell>
        </row>
      </sheetData>
      <sheetData sheetId="4">
        <row r="47">
          <cell r="M47">
            <v>111.75</v>
          </cell>
          <cell r="O47">
            <v>2.498232002308729</v>
          </cell>
        </row>
      </sheetData>
      <sheetData sheetId="5">
        <row r="4">
          <cell r="C4">
            <v>-72.666666666666671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2.7908989201533889</v>
          </cell>
        </row>
      </sheetData>
      <sheetData sheetId="8">
        <row r="4">
          <cell r="J4">
            <v>42.640969765684339</v>
          </cell>
        </row>
      </sheetData>
      <sheetData sheetId="9">
        <row r="4">
          <cell r="J4">
            <v>10.262521469620005</v>
          </cell>
        </row>
      </sheetData>
      <sheetData sheetId="10">
        <row r="4">
          <cell r="J4">
            <v>20.486359143038648</v>
          </cell>
        </row>
      </sheetData>
      <sheetData sheetId="11">
        <row r="4">
          <cell r="J4">
            <v>13.05924903965138</v>
          </cell>
        </row>
      </sheetData>
      <sheetData sheetId="12">
        <row r="4">
          <cell r="J4">
            <v>54.544587614151716</v>
          </cell>
        </row>
      </sheetData>
      <sheetData sheetId="13">
        <row r="4">
          <cell r="J4">
            <v>3.4273966276106687</v>
          </cell>
        </row>
      </sheetData>
      <sheetData sheetId="14">
        <row r="4">
          <cell r="J4">
            <v>221.67743261342579</v>
          </cell>
        </row>
      </sheetData>
      <sheetData sheetId="15">
        <row r="4">
          <cell r="J4">
            <v>5.1916779011591911</v>
          </cell>
        </row>
      </sheetData>
      <sheetData sheetId="16">
        <row r="4">
          <cell r="J4">
            <v>49.952118998972615</v>
          </cell>
        </row>
      </sheetData>
      <sheetData sheetId="17">
        <row r="4">
          <cell r="J4">
            <v>5.9741832126509227</v>
          </cell>
        </row>
      </sheetData>
      <sheetData sheetId="18">
        <row r="4">
          <cell r="J4">
            <v>5.0407197340855285</v>
          </cell>
        </row>
      </sheetData>
      <sheetData sheetId="19">
        <row r="4">
          <cell r="J4">
            <v>12.835704750259049</v>
          </cell>
        </row>
      </sheetData>
      <sheetData sheetId="20">
        <row r="4">
          <cell r="J4">
            <v>2.3643435299643474</v>
          </cell>
        </row>
      </sheetData>
      <sheetData sheetId="21">
        <row r="4">
          <cell r="J4">
            <v>13.088763966952289</v>
          </cell>
        </row>
      </sheetData>
      <sheetData sheetId="22">
        <row r="4">
          <cell r="J4">
            <v>8.8750379621453419</v>
          </cell>
        </row>
      </sheetData>
      <sheetData sheetId="23">
        <row r="4">
          <cell r="J4">
            <v>11.808145530320065</v>
          </cell>
        </row>
      </sheetData>
      <sheetData sheetId="24">
        <row r="4">
          <cell r="J4">
            <v>5.4168027445207665</v>
          </cell>
        </row>
      </sheetData>
      <sheetData sheetId="25">
        <row r="4">
          <cell r="J4">
            <v>16.2770909151577</v>
          </cell>
        </row>
      </sheetData>
      <sheetData sheetId="26">
        <row r="4">
          <cell r="J4">
            <v>53.873901399490087</v>
          </cell>
        </row>
      </sheetData>
      <sheetData sheetId="27">
        <row r="4">
          <cell r="J4">
            <v>1.7063331944196212</v>
          </cell>
        </row>
      </sheetData>
      <sheetData sheetId="28">
        <row r="4">
          <cell r="J4">
            <v>45.419070745191227</v>
          </cell>
        </row>
      </sheetData>
      <sheetData sheetId="29">
        <row r="4">
          <cell r="J4">
            <v>36.109073877875105</v>
          </cell>
        </row>
      </sheetData>
      <sheetData sheetId="30">
        <row r="4">
          <cell r="J4">
            <v>2.8278977534853715</v>
          </cell>
        </row>
      </sheetData>
      <sheetData sheetId="31">
        <row r="4">
          <cell r="J4">
            <v>4.4616881095759302</v>
          </cell>
        </row>
      </sheetData>
      <sheetData sheetId="32">
        <row r="4">
          <cell r="J4">
            <v>2.6402314047540996</v>
          </cell>
        </row>
      </sheetData>
      <sheetData sheetId="33">
        <row r="4">
          <cell r="J4">
            <v>264.68797250387985</v>
          </cell>
        </row>
      </sheetData>
      <sheetData sheetId="34">
        <row r="4">
          <cell r="J4">
            <v>0.99345007983042188</v>
          </cell>
        </row>
      </sheetData>
      <sheetData sheetId="35">
        <row r="4">
          <cell r="J4">
            <v>11.858199166838002</v>
          </cell>
        </row>
      </sheetData>
      <sheetData sheetId="36">
        <row r="4">
          <cell r="J4">
            <v>18.65888295387176</v>
          </cell>
        </row>
      </sheetData>
      <sheetData sheetId="37">
        <row r="4">
          <cell r="J4">
            <v>20.036251363202876</v>
          </cell>
        </row>
      </sheetData>
      <sheetData sheetId="38">
        <row r="4">
          <cell r="J4">
            <v>18.654904551725149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T3" sqref="T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548.64</f>
        <v>548.64</v>
      </c>
      <c r="P2" t="s">
        <v>8</v>
      </c>
      <c r="Q2" s="10">
        <f>N2+K2+H2</f>
        <v>605.72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0.1288624542631274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4700.5157822243982</v>
      </c>
      <c r="D7" s="20">
        <f>(C7*[1]Feuil1!$K$2-C4)/C4</f>
        <v>0.64898587579961553</v>
      </c>
      <c r="E7" s="31">
        <f>C7-C7/(1+D7)</f>
        <v>1849.9663316749479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1487.0829683714981</v>
      </c>
    </row>
    <row r="9" spans="2:20">
      <c r="M9" s="17" t="str">
        <f>IF(C13&gt;C7*Params!F8,B13,"Others")</f>
        <v>BTC</v>
      </c>
      <c r="N9" s="18">
        <f>IF(C13&gt;C7*0.1,C13,C7)</f>
        <v>1357.4066650622156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548.64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264.68797250387985</v>
      </c>
    </row>
    <row r="12" spans="2:20">
      <c r="B12" s="7" t="s">
        <v>19</v>
      </c>
      <c r="C12" s="1">
        <f>[2]ETH!J4</f>
        <v>1487.0829683714981</v>
      </c>
      <c r="D12" s="20">
        <f>C12/$C$7</f>
        <v>0.31636591328872726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1042.6981762868047</v>
      </c>
    </row>
    <row r="13" spans="2:20">
      <c r="B13" s="7" t="s">
        <v>4</v>
      </c>
      <c r="C13" s="1">
        <f>[2]BTC!J4</f>
        <v>1357.4066650622156</v>
      </c>
      <c r="D13" s="20">
        <f t="shared" ref="D13:D55" si="0">C13/$C$7</f>
        <v>0.28877823795325241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548.64</v>
      </c>
      <c r="D14" s="20">
        <f t="shared" si="0"/>
        <v>0.11671910603401277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264.68797250387985</v>
      </c>
      <c r="D15" s="20">
        <f t="shared" si="0"/>
        <v>5.6310410339399618E-2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221.67743261342579</v>
      </c>
      <c r="D16" s="20">
        <f t="shared" si="0"/>
        <v>4.7160235787682567E-2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2.3773986766004899E-2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72.666666666666671</v>
      </c>
      <c r="D18" s="20">
        <f>C18/$C$7</f>
        <v>1.5459296390720561E-2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1.3307050310636297E-2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1.0786050371690814E-2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53.873901399490087</v>
      </c>
      <c r="D21" s="20">
        <f t="shared" si="0"/>
        <v>1.1461274442098704E-2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54.544587614151716</v>
      </c>
      <c r="D22" s="20">
        <f t="shared" si="0"/>
        <v>1.1603957978488032E-2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49.952118998972615</v>
      </c>
      <c r="D23" s="20">
        <f t="shared" si="0"/>
        <v>1.0626944214903594E-2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45.419070745191227</v>
      </c>
      <c r="D24" s="20">
        <f t="shared" si="0"/>
        <v>9.6625716941424293E-3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42.640969765684339</v>
      </c>
      <c r="D25" s="20">
        <f t="shared" si="0"/>
        <v>9.071551238469748E-3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36.109073877875105</v>
      </c>
      <c r="D26" s="20">
        <f t="shared" si="0"/>
        <v>7.6819386532912381E-3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20.486359143038648</v>
      </c>
      <c r="D27" s="20">
        <f t="shared" si="0"/>
        <v>4.3583215315456305E-3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20.036251363202876</v>
      </c>
      <c r="D28" s="20">
        <f t="shared" si="0"/>
        <v>4.2625644272853043E-3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18.65888295387176</v>
      </c>
      <c r="D29" s="20">
        <f t="shared" si="0"/>
        <v>3.9695394757385382E-3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18.654904551725149</v>
      </c>
      <c r="D30" s="20">
        <f t="shared" si="0"/>
        <v>3.9686931000787315E-3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16.2770909151577</v>
      </c>
      <c r="D31" s="20">
        <f t="shared" si="0"/>
        <v>3.4628308188457959E-3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13.088763966952289</v>
      </c>
      <c r="D32" s="20">
        <f t="shared" si="0"/>
        <v>2.7845378195408095E-3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53</v>
      </c>
      <c r="C33" s="9">
        <f>[2]ICP!$J$4</f>
        <v>12.835704750259049</v>
      </c>
      <c r="D33" s="20">
        <f t="shared" si="0"/>
        <v>2.7307013410738687E-3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31</v>
      </c>
      <c r="C34" s="9">
        <f>[2]ATOM!$J$4</f>
        <v>13.05924903965138</v>
      </c>
      <c r="D34" s="20">
        <f t="shared" si="0"/>
        <v>2.7782587368468375E-3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11.808145530320065</v>
      </c>
      <c r="D35" s="20">
        <f t="shared" si="0"/>
        <v>2.5120957097887167E-3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55</v>
      </c>
      <c r="C36" s="9">
        <f>[2]UNI!$J$4</f>
        <v>11.858199166838002</v>
      </c>
      <c r="D36" s="20">
        <f t="shared" si="0"/>
        <v>2.5227442511056553E-3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1.9146834979332803E-3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10.262521469620005</v>
      </c>
      <c r="D38" s="20">
        <f t="shared" si="0"/>
        <v>2.1832756116741577E-3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8.8750379621453419</v>
      </c>
      <c r="D39" s="20">
        <f t="shared" si="0"/>
        <v>1.8880987477390106E-3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6.38</v>
      </c>
      <c r="D40" s="20">
        <f t="shared" si="0"/>
        <v>1.3572978574238142E-3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5.9741832126509227</v>
      </c>
      <c r="D41" s="20">
        <f t="shared" si="0"/>
        <v>1.2709633345436391E-3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5.4168027445207665</v>
      </c>
      <c r="D42" s="20">
        <f t="shared" si="0"/>
        <v>1.1523847584992905E-3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5.1916779011591911</v>
      </c>
      <c r="D43" s="20">
        <f t="shared" si="0"/>
        <v>1.1044911115482656E-3</v>
      </c>
    </row>
    <row r="44" spans="2:14">
      <c r="B44" s="22" t="s">
        <v>37</v>
      </c>
      <c r="C44" s="9">
        <f>[2]GRT!$J$4</f>
        <v>5.0407197340855285</v>
      </c>
      <c r="D44" s="20">
        <f t="shared" si="0"/>
        <v>1.0723758769511328E-3</v>
      </c>
    </row>
    <row r="45" spans="2:14">
      <c r="B45" s="22" t="s">
        <v>56</v>
      </c>
      <c r="C45" s="9">
        <f>[2]SHIB!$J$4</f>
        <v>4.4616881095759302</v>
      </c>
      <c r="D45" s="20">
        <f t="shared" si="0"/>
        <v>9.4919117737001857E-4</v>
      </c>
    </row>
    <row r="46" spans="2:14">
      <c r="B46" s="22" t="s">
        <v>36</v>
      </c>
      <c r="C46" s="9">
        <f>[2]AMP!$J$4</f>
        <v>3.4273966276106687</v>
      </c>
      <c r="D46" s="20">
        <f t="shared" si="0"/>
        <v>7.2915330708425816E-4</v>
      </c>
    </row>
    <row r="47" spans="2:14">
      <c r="B47" s="22" t="s">
        <v>62</v>
      </c>
      <c r="C47" s="10">
        <f>[2]SEI!$J$4</f>
        <v>2.8278977534853715</v>
      </c>
      <c r="D47" s="20">
        <f t="shared" si="0"/>
        <v>6.0161435138233739E-4</v>
      </c>
    </row>
    <row r="48" spans="2:14">
      <c r="B48" s="22" t="s">
        <v>40</v>
      </c>
      <c r="C48" s="9">
        <f>[2]SHPING!$J$4</f>
        <v>2.6402314047540996</v>
      </c>
      <c r="D48" s="20">
        <f t="shared" si="0"/>
        <v>5.6168972237865308E-4</v>
      </c>
    </row>
    <row r="49" spans="2:4">
      <c r="B49" s="7" t="s">
        <v>25</v>
      </c>
      <c r="C49" s="1">
        <f>[2]POLIS!J4</f>
        <v>2.5025949780457801</v>
      </c>
      <c r="D49" s="20">
        <f t="shared" si="0"/>
        <v>5.3240858960832836E-4</v>
      </c>
    </row>
    <row r="50" spans="2:4">
      <c r="B50" s="22" t="s">
        <v>64</v>
      </c>
      <c r="C50" s="10">
        <f>[2]ACE!$J$4</f>
        <v>2.7908989201533889</v>
      </c>
      <c r="D50" s="20">
        <f t="shared" si="0"/>
        <v>5.9374312297972285E-4</v>
      </c>
    </row>
    <row r="51" spans="2:4">
      <c r="B51" s="7" t="s">
        <v>28</v>
      </c>
      <c r="C51" s="1">
        <f>[2]ATLAS!O47</f>
        <v>2.498232002308729</v>
      </c>
      <c r="D51" s="20">
        <f t="shared" si="0"/>
        <v>5.3148039875881555E-4</v>
      </c>
    </row>
    <row r="52" spans="2:4">
      <c r="B52" s="22" t="s">
        <v>50</v>
      </c>
      <c r="C52" s="9">
        <f>[2]KAVA!$J$4</f>
        <v>2.3643435299643474</v>
      </c>
      <c r="D52" s="20">
        <f t="shared" si="0"/>
        <v>5.0299661558533956E-4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3.6098030059097811E-4</v>
      </c>
    </row>
    <row r="54" spans="2:4">
      <c r="B54" s="22" t="s">
        <v>63</v>
      </c>
      <c r="C54" s="10">
        <f>[2]MEME!$J$4</f>
        <v>1.7063331944196212</v>
      </c>
      <c r="D54" s="20">
        <f t="shared" si="0"/>
        <v>3.6300977881455871E-4</v>
      </c>
    </row>
    <row r="55" spans="2:4">
      <c r="B55" s="22" t="s">
        <v>43</v>
      </c>
      <c r="C55" s="9">
        <f>[2]TRX!$J$4</f>
        <v>0.99345007983042188</v>
      </c>
      <c r="D55" s="20">
        <f t="shared" si="0"/>
        <v>2.1134916376353431E-4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2024-01-11T23:50:23Z</dcterms:modified>
</cp:coreProperties>
</file>