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l="1"/>
  <c r="D15" s="1"/>
  <c r="D36"/>
  <c r="N9"/>
  <c r="D50"/>
  <c r="D31"/>
  <c r="D12"/>
  <c r="D42"/>
  <c r="D21" l="1"/>
  <c r="D35"/>
  <c r="D48"/>
  <c r="N8"/>
  <c r="D14"/>
  <c r="D41"/>
  <c r="M8"/>
  <c r="D19"/>
  <c r="D22"/>
  <c r="D29"/>
  <c r="D39"/>
  <c r="M9"/>
  <c r="D45"/>
  <c r="D34"/>
  <c r="D37"/>
  <c r="D7"/>
  <c r="E7" s="1"/>
  <c r="D17"/>
  <c r="D28"/>
  <c r="D25"/>
  <c r="D40"/>
  <c r="D32"/>
  <c r="D43"/>
  <c r="D46"/>
  <c r="D13"/>
  <c r="D18"/>
  <c r="D47"/>
  <c r="D44"/>
  <c r="D23"/>
  <c r="D33"/>
  <c r="D49"/>
  <c r="D16"/>
  <c r="D38"/>
  <c r="Q3"/>
  <c r="D24"/>
  <c r="D26"/>
  <c r="D30"/>
  <c r="D27"/>
  <c r="D20"/>
  <c r="M10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<sst xmlns="http://schemas.openxmlformats.org/spreadsheetml/2006/main" count="92" uniqueCount="59">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</sst>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825.57248360163999</c:v>
                </c:pt>
                <c:pt idx="1">
                  <c:v>730.83751674736254</c:v>
                </c:pt>
                <c:pt idx="2">
                  <c:v>675.67813410619726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825.57248360163999</v>
          </cell>
        </row>
      </sheetData>
      <sheetData sheetId="1">
        <row r="4">
          <cell r="J4">
            <v>730.83751674736254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1.0137555724249769</v>
          </cell>
        </row>
      </sheetData>
      <sheetData sheetId="4">
        <row r="46">
          <cell r="M46">
            <v>76.27000000000001</v>
          </cell>
          <cell r="O46">
            <v>0.75200090671508057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22.134409602927001</v>
          </cell>
        </row>
      </sheetData>
      <sheetData sheetId="8">
        <row r="4">
          <cell r="J4">
            <v>7.043673119920987</v>
          </cell>
        </row>
      </sheetData>
      <sheetData sheetId="9">
        <row r="4">
          <cell r="J4">
            <v>14.735901960612487</v>
          </cell>
        </row>
      </sheetData>
      <sheetData sheetId="10">
        <row r="4">
          <cell r="J4">
            <v>10.544030417166605</v>
          </cell>
        </row>
      </sheetData>
      <sheetData sheetId="11">
        <row r="4">
          <cell r="J4">
            <v>24.917570330970673</v>
          </cell>
        </row>
      </sheetData>
      <sheetData sheetId="12">
        <row r="4">
          <cell r="J4">
            <v>1.9807324240420476</v>
          </cell>
        </row>
      </sheetData>
      <sheetData sheetId="13">
        <row r="4">
          <cell r="J4">
            <v>116.15999398299347</v>
          </cell>
        </row>
      </sheetData>
      <sheetData sheetId="14">
        <row r="4">
          <cell r="J4">
            <v>3.7827922359248087</v>
          </cell>
        </row>
      </sheetData>
      <sheetData sheetId="15">
        <row r="4">
          <cell r="J4">
            <v>22.9735560637011</v>
          </cell>
        </row>
      </sheetData>
      <sheetData sheetId="16">
        <row r="4">
          <cell r="J4">
            <v>3.6834769275248744</v>
          </cell>
        </row>
      </sheetData>
      <sheetData sheetId="17">
        <row r="4">
          <cell r="J4">
            <v>4.688063894114765</v>
          </cell>
        </row>
      </sheetData>
      <sheetData sheetId="18">
        <row r="4">
          <cell r="J4">
            <v>6.7622673869106009</v>
          </cell>
        </row>
      </sheetData>
      <sheetData sheetId="19">
        <row r="4">
          <cell r="J4">
            <v>4.7686976594881996</v>
          </cell>
        </row>
      </sheetData>
      <sheetData sheetId="20">
        <row r="4">
          <cell r="J4">
            <v>11.762749911099194</v>
          </cell>
        </row>
      </sheetData>
      <sheetData sheetId="21">
        <row r="4">
          <cell r="J4">
            <v>1.1332760217525315</v>
          </cell>
        </row>
      </sheetData>
      <sheetData sheetId="22">
        <row r="4">
          <cell r="J4">
            <v>31.107305215913705</v>
          </cell>
        </row>
      </sheetData>
      <sheetData sheetId="23">
        <row r="4">
          <cell r="J4">
            <v>24.76351173960731</v>
          </cell>
        </row>
      </sheetData>
      <sheetData sheetId="24">
        <row r="4">
          <cell r="J4">
            <v>21.883109655848461</v>
          </cell>
        </row>
      </sheetData>
      <sheetData sheetId="25">
        <row r="4">
          <cell r="J4">
            <v>20.416281426163419</v>
          </cell>
        </row>
      </sheetData>
      <sheetData sheetId="26">
        <row r="4">
          <cell r="J4">
            <v>2.9701676325868758</v>
          </cell>
        </row>
      </sheetData>
      <sheetData sheetId="27">
        <row r="4">
          <cell r="J4">
            <v>105.23921167618919</v>
          </cell>
        </row>
      </sheetData>
      <sheetData sheetId="28">
        <row r="4">
          <cell r="J4">
            <v>0.64710131383921399</v>
          </cell>
        </row>
      </sheetData>
      <sheetData sheetId="29">
        <row r="4">
          <cell r="J4">
            <v>6.3987314329591394</v>
          </cell>
        </row>
      </sheetData>
      <sheetData sheetId="30">
        <row r="4">
          <cell r="J4">
            <v>20.729591702086033</v>
          </cell>
        </row>
      </sheetData>
      <sheetData sheetId="31">
        <row r="4">
          <cell r="J4">
            <v>4.0198248351622494</v>
          </cell>
        </row>
      </sheetData>
      <sheetData sheetId="32">
        <row r="4">
          <cell r="J4">
            <v>2.1919554070819194</v>
          </cell>
        </row>
      </sheetData>
      <sheetData sheetId="33">
        <row r="4">
          <cell r="J4">
            <v>1.7082598529918112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1.5038255841988759E-2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2253.9847942577208</v>
      </c>
      <c r="D7" s="20">
        <f>(C7*[1]Feuil1!$K$2-C4)/C4</f>
        <v>-8.0208047977323199E-2</v>
      </c>
      <c r="E7" s="32">
        <f>C7-C7/(1+D7)</f>
        <v>-196.55284015088137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825.57248360163999</v>
      </c>
    </row>
    <row r="9" spans="2:20">
      <c r="M9" s="17" t="str">
        <f>IF(C13&gt;C7*[2]Params!F8,B13,"Others")</f>
        <v>BTC</v>
      </c>
      <c r="N9" s="18">
        <f>IF(C13&gt;C7*0.1,C13,C7)</f>
        <v>730.83751674736254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675.67813410619726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825.57248360163999</v>
      </c>
      <c r="D12" s="30">
        <f>C12/$C$7</f>
        <v>0.36627242814808625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730.83751674736254</v>
      </c>
      <c r="D13" s="30">
        <f t="shared" ref="D13:D50" si="0">C13/$C$7</f>
        <v>0.32424243438077005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116.15999398299347</v>
      </c>
      <c r="D14" s="30">
        <f t="shared" si="0"/>
        <v>5.1535393796322007E-2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105.23921167618919</v>
      </c>
      <c r="D15" s="30">
        <f t="shared" si="0"/>
        <v>4.6690293538935085E-2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3.3837850279339235E-2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2.6353327738203099E-2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24.76351173960731</v>
      </c>
      <c r="D18" s="30">
        <f>C18/$C$7</f>
        <v>1.0986547825298173E-2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31.107305215913705</v>
      </c>
      <c r="D19" s="30">
        <f>C19/$C$7</f>
        <v>1.3801027094398798E-2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6.9166393844879853E-3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24.917570330970673</v>
      </c>
      <c r="D21" s="30">
        <f t="shared" si="0"/>
        <v>1.1054897262151449E-2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22.134409602927001</v>
      </c>
      <c r="D22" s="30">
        <f t="shared" si="0"/>
        <v>9.8201237467603567E-3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21.883109655848461</v>
      </c>
      <c r="D23" s="30">
        <f t="shared" si="0"/>
        <v>9.7086323348756116E-3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22.9735560637011</v>
      </c>
      <c r="D24" s="30">
        <f t="shared" si="0"/>
        <v>1.0192418388193573E-2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20.416281426163419</v>
      </c>
      <c r="D25" s="30">
        <f t="shared" si="0"/>
        <v>9.0578612057083032E-3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20.729591702086033</v>
      </c>
      <c r="D26" s="30">
        <f t="shared" si="0"/>
        <v>9.1968640404748933E-3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14.735901960612487</v>
      </c>
      <c r="D27" s="30">
        <f t="shared" si="0"/>
        <v>6.5377113448830057E-3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8.8731743226273061E-3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7.234299025238043E-3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8.873174322627307E-4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10.544030417166605</v>
      </c>
      <c r="D31" s="30">
        <f t="shared" si="0"/>
        <v>4.6779509977301998E-3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11.762749911099194</v>
      </c>
      <c r="D32" s="30">
        <f t="shared" si="0"/>
        <v>5.2186465237326002E-3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7.043673119920987</v>
      </c>
      <c r="D33" s="30">
        <f t="shared" si="0"/>
        <v>3.1249869732331535E-3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6.7622673869106009</v>
      </c>
      <c r="D34" s="30">
        <f t="shared" si="0"/>
        <v>3.0001388670137597E-3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6.3987314329591394</v>
      </c>
      <c r="D35" s="30">
        <f t="shared" si="0"/>
        <v>2.8388529724160633E-3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4.7686976594881996</v>
      </c>
      <c r="D36" s="30">
        <f t="shared" si="0"/>
        <v>2.1156742812271814E-3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2.3957570671093728E-3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4.688063894114765</v>
      </c>
      <c r="D38" s="30">
        <f t="shared" si="0"/>
        <v>2.0799004084047657E-3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3.6834769275248744</v>
      </c>
      <c r="D39" s="30">
        <f t="shared" si="0"/>
        <v>1.634206644565192E-3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3.7827922359248087</v>
      </c>
      <c r="D40" s="30">
        <f t="shared" si="0"/>
        <v>1.6782687467820974E-3</v>
      </c>
    </row>
    <row r="41" spans="2:14">
      <c r="B41" s="22" t="s">
        <v>56</v>
      </c>
      <c r="C41" s="9">
        <f>[2]SHIB!$J$4</f>
        <v>2.9701676325868758</v>
      </c>
      <c r="D41" s="30">
        <f t="shared" si="0"/>
        <v>1.31774075856843E-3</v>
      </c>
    </row>
    <row r="42" spans="2:14">
      <c r="B42" s="22" t="s">
        <v>37</v>
      </c>
      <c r="C42" s="9">
        <f>[2]GRT!$J$4</f>
        <v>4.0198248351622494</v>
      </c>
      <c r="D42" s="30">
        <f t="shared" si="0"/>
        <v>1.7834303254410607E-3</v>
      </c>
    </row>
    <row r="43" spans="2:14">
      <c r="B43" s="22" t="s">
        <v>50</v>
      </c>
      <c r="C43" s="9">
        <f>[2]KAVA!$J$4</f>
        <v>2.1919554070819194</v>
      </c>
      <c r="D43" s="30">
        <f t="shared" si="0"/>
        <v>9.7248012172316861E-4</v>
      </c>
    </row>
    <row r="44" spans="2:14">
      <c r="B44" s="22" t="s">
        <v>36</v>
      </c>
      <c r="C44" s="9">
        <f>[2]AMP!$J$4</f>
        <v>1.9807324240420476</v>
      </c>
      <c r="D44" s="30">
        <f t="shared" si="0"/>
        <v>8.7876920425026194E-4</v>
      </c>
    </row>
    <row r="45" spans="2:14">
      <c r="B45" s="22" t="s">
        <v>40</v>
      </c>
      <c r="C45" s="9">
        <f>[2]SHPING!$J$4</f>
        <v>1.7082598529918112</v>
      </c>
      <c r="D45" s="30">
        <f t="shared" si="0"/>
        <v>7.5788437319710181E-4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7.5279727011591741E-4</v>
      </c>
    </row>
    <row r="47" spans="2:14">
      <c r="B47" s="22" t="s">
        <v>23</v>
      </c>
      <c r="C47" s="9">
        <f>[2]LUNA!J4</f>
        <v>1.1332760217525315</v>
      </c>
      <c r="D47" s="30">
        <f t="shared" si="0"/>
        <v>5.0278778483318941E-4</v>
      </c>
    </row>
    <row r="48" spans="2:14">
      <c r="B48" s="7" t="s">
        <v>25</v>
      </c>
      <c r="C48" s="1">
        <f>[2]POLIS!J4</f>
        <v>1.0137555724249769</v>
      </c>
      <c r="D48" s="30">
        <f t="shared" si="0"/>
        <v>4.4976149573308259E-4</v>
      </c>
    </row>
    <row r="49" spans="2:4">
      <c r="B49" s="22" t="s">
        <v>43</v>
      </c>
      <c r="C49" s="9">
        <f>[2]TRX!$J$4</f>
        <v>0.64710131383921399</v>
      </c>
      <c r="D49" s="30">
        <f t="shared" si="0"/>
        <v>2.870921381048254E-4</v>
      </c>
    </row>
    <row r="50" spans="2:4">
      <c r="B50" s="7" t="s">
        <v>28</v>
      </c>
      <c r="C50" s="1">
        <f>[2]ATLAS!O46</f>
        <v>0.75200090671508057</v>
      </c>
      <c r="D50" s="30">
        <f t="shared" si="0"/>
        <v>3.3363175680283528E-4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2023-06-16T08:07:41Z</dcterms:modified>
</cp:coreProperties>
</file>