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Q3" i="1"/>
  <c r="H2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34" l="1"/>
  <c r="C31" l="1"/>
  <c r="C16" l="1"/>
  <c r="C48" l="1"/>
  <c r="C18" l="1"/>
  <c r="C36"/>
  <c r="C39" l="1"/>
  <c r="C21"/>
  <c r="C26" l="1"/>
  <c r="C15"/>
  <c r="C32"/>
  <c r="C27" l="1"/>
  <c r="C40" l="1"/>
  <c r="C20"/>
  <c r="C12"/>
  <c r="C13"/>
  <c r="C14" l="1"/>
  <c r="C7" l="1"/>
  <c r="N9" l="1"/>
  <c r="D37"/>
  <c r="D35"/>
  <c r="D31"/>
  <c r="D20"/>
  <c r="D17"/>
  <c r="D33"/>
  <c r="D12"/>
  <c r="D46"/>
  <c r="D40"/>
  <c r="D26"/>
  <c r="D43"/>
  <c r="D48"/>
  <c r="D38"/>
  <c r="D19"/>
  <c r="D24"/>
  <c r="D32"/>
  <c r="D28"/>
  <c r="D41"/>
  <c r="D15"/>
  <c r="D22"/>
  <c r="M9"/>
  <c r="D7"/>
  <c r="E7" s="1"/>
  <c r="D27"/>
  <c r="D30"/>
  <c r="D50"/>
  <c r="D47"/>
  <c r="D23"/>
  <c r="D18"/>
  <c r="D21"/>
  <c r="D34"/>
  <c r="D44"/>
  <c r="D39"/>
  <c r="D16"/>
  <c r="D36"/>
  <c r="N8"/>
  <c r="D49"/>
  <c r="D25"/>
  <c r="M8"/>
  <c r="D29"/>
  <c r="D45"/>
  <c r="D42"/>
  <c r="D13"/>
  <c r="D14"/>
  <c r="N10" l="1"/>
  <c r="M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<sst xmlns="http://schemas.openxmlformats.org/spreadsheetml/2006/main" count="97" uniqueCount="60">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</sst>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891.10165276997691</c:v>
                </c:pt>
                <c:pt idx="1">
                  <c:v>824.6352399567977</c:v>
                </c:pt>
                <c:pt idx="2">
                  <c:v>190.24551522513363</c:v>
                </c:pt>
                <c:pt idx="3">
                  <c:v>603.15825641111019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891.10165276997691</v>
          </cell>
        </row>
      </sheetData>
      <sheetData sheetId="1">
        <row r="4">
          <cell r="J4">
            <v>824.6352399567977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0.76781764708441158</v>
          </cell>
        </row>
      </sheetData>
      <sheetData sheetId="4">
        <row r="46">
          <cell r="M46">
            <v>70.349999999999994</v>
          </cell>
          <cell r="O46">
            <v>1.5068224482625379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27.06502247939909</v>
          </cell>
        </row>
      </sheetData>
      <sheetData sheetId="8">
        <row r="4">
          <cell r="J4">
            <v>6.6336868816231735</v>
          </cell>
        </row>
      </sheetData>
      <sheetData sheetId="9">
        <row r="4">
          <cell r="J4">
            <v>11.913903618888233</v>
          </cell>
        </row>
      </sheetData>
      <sheetData sheetId="10">
        <row r="4">
          <cell r="J4">
            <v>9.1650679570115443</v>
          </cell>
        </row>
      </sheetData>
      <sheetData sheetId="11">
        <row r="4">
          <cell r="J4">
            <v>26.646764135791656</v>
          </cell>
        </row>
      </sheetData>
      <sheetData sheetId="12">
        <row r="4">
          <cell r="J4">
            <v>1.5933558753592725</v>
          </cell>
        </row>
      </sheetData>
      <sheetData sheetId="13">
        <row r="4">
          <cell r="J4">
            <v>130.0626027523121</v>
          </cell>
        </row>
      </sheetData>
      <sheetData sheetId="14">
        <row r="4">
          <cell r="J4">
            <v>3.9131947064139116</v>
          </cell>
        </row>
      </sheetData>
      <sheetData sheetId="15">
        <row r="4">
          <cell r="J4">
            <v>25.845089928296979</v>
          </cell>
        </row>
      </sheetData>
      <sheetData sheetId="16">
        <row r="4">
          <cell r="J4">
            <v>3.1862175533743464</v>
          </cell>
        </row>
      </sheetData>
      <sheetData sheetId="17">
        <row r="4">
          <cell r="J4">
            <v>5.6043204206640818</v>
          </cell>
        </row>
      </sheetData>
      <sheetData sheetId="18">
        <row r="4">
          <cell r="J4">
            <v>7.5406231863016151</v>
          </cell>
        </row>
      </sheetData>
      <sheetData sheetId="19">
        <row r="4">
          <cell r="J4">
            <v>9.8305199716636089</v>
          </cell>
        </row>
      </sheetData>
      <sheetData sheetId="20">
        <row r="4">
          <cell r="J4">
            <v>11.070556117941269</v>
          </cell>
        </row>
      </sheetData>
      <sheetData sheetId="21">
        <row r="4">
          <cell r="J4">
            <v>1.3054218507234576</v>
          </cell>
        </row>
      </sheetData>
      <sheetData sheetId="22">
        <row r="4">
          <cell r="J4">
            <v>21.776447364717104</v>
          </cell>
        </row>
      </sheetData>
      <sheetData sheetId="23">
        <row r="4">
          <cell r="J4">
            <v>27.582923495905447</v>
          </cell>
        </row>
      </sheetData>
      <sheetData sheetId="24">
        <row r="4">
          <cell r="J4">
            <v>21.546694260340701</v>
          </cell>
        </row>
      </sheetData>
      <sheetData sheetId="25">
        <row r="4">
          <cell r="J4">
            <v>23.872448822479203</v>
          </cell>
        </row>
      </sheetData>
      <sheetData sheetId="26">
        <row r="4">
          <cell r="J4">
            <v>3.3269677593751217</v>
          </cell>
        </row>
      </sheetData>
      <sheetData sheetId="27">
        <row r="4">
          <cell r="J4">
            <v>190.24551522513363</v>
          </cell>
        </row>
      </sheetData>
      <sheetData sheetId="28">
        <row r="4">
          <cell r="J4">
            <v>0.83133393909224418</v>
          </cell>
        </row>
      </sheetData>
      <sheetData sheetId="29">
        <row r="4">
          <cell r="J4">
            <v>7.8646444061455494</v>
          </cell>
        </row>
      </sheetData>
      <sheetData sheetId="30">
        <row r="4">
          <cell r="J4">
            <v>24.173745905215043</v>
          </cell>
        </row>
      </sheetData>
      <sheetData sheetId="31">
        <row r="4">
          <cell r="J4">
            <v>5.1279376728059551</v>
          </cell>
        </row>
      </sheetData>
      <sheetData sheetId="32">
        <row r="4">
          <cell r="J4">
            <v>1.9060466299425893</v>
          </cell>
        </row>
      </sheetData>
      <sheetData sheetId="33">
        <row r="4">
          <cell r="J4">
            <v>2.7960344093603298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T21" sqref="T21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16.97</v>
      </c>
      <c r="M2" t="s">
        <v>7</v>
      </c>
      <c r="N2" s="9">
        <f>15.33-2.69</f>
        <v>12.64</v>
      </c>
      <c r="P2" t="s">
        <v>8</v>
      </c>
      <c r="Q2" s="10">
        <f>N2+K2+H2</f>
        <v>43.15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1.7033889333884247E-2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2533.1854137483988</v>
      </c>
      <c r="D7" s="20">
        <f>(C7*[1]Feuil1!$K$2-C4)/C4</f>
        <v>-3.7093263779848423E-2</v>
      </c>
      <c r="E7" s="31">
        <f>C7-C7/(1+D7)</f>
        <v>-97.583817020832157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891.10165276997691</v>
      </c>
    </row>
    <row r="9" spans="2:20">
      <c r="M9" s="17" t="str">
        <f>IF(C13&gt;C7*[2]Params!F8,B13,"Others")</f>
        <v>BTC</v>
      </c>
      <c r="N9" s="18">
        <f>IF(C13&gt;C7*0.1,C13,C7)</f>
        <v>824.6352399567977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190.24551522513363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603.15825641111019</v>
      </c>
    </row>
    <row r="12" spans="2:20">
      <c r="B12" s="7" t="s">
        <v>19</v>
      </c>
      <c r="C12" s="1">
        <f>[2]ETH!J4</f>
        <v>891.10165276997691</v>
      </c>
      <c r="D12" s="20">
        <f>C12/$C$7</f>
        <v>0.35177119208632984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824.6352399567977</v>
      </c>
      <c r="D13" s="20">
        <f t="shared" ref="D13:D50" si="0">C13/$C$7</f>
        <v>0.32553291815168417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190.24551522513363</v>
      </c>
      <c r="D14" s="20">
        <f t="shared" si="0"/>
        <v>7.510129901767594E-2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130.0626027523121</v>
      </c>
      <c r="D15" s="20">
        <f t="shared" si="0"/>
        <v>5.1343498997910381E-2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2.7771358392555193E-2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2.7297646522319714E-2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26.646764135791656</v>
      </c>
      <c r="D18" s="20">
        <f>C18/$C$7</f>
        <v>1.0519073728741385E-2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27.582923495905447</v>
      </c>
      <c r="D19" s="20">
        <f>C19/$C$7</f>
        <v>1.0888631896506349E-2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25.845089928296979</v>
      </c>
      <c r="D20" s="20">
        <f t="shared" si="0"/>
        <v>1.0202604905281508E-2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27.06502247939909</v>
      </c>
      <c r="D21" s="20">
        <f t="shared" si="0"/>
        <v>1.0684185347234611E-2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23.872448822479203</v>
      </c>
      <c r="D22" s="20">
        <f t="shared" si="0"/>
        <v>9.4238853156645656E-3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21.776447364717104</v>
      </c>
      <c r="D23" s="20">
        <f t="shared" si="0"/>
        <v>8.5964680068539127E-3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21.546694260340701</v>
      </c>
      <c r="D24" s="20">
        <f t="shared" si="0"/>
        <v>8.5057706962151178E-3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5.1318785942177335E-3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24.173745905215043</v>
      </c>
      <c r="D26" s="20">
        <f t="shared" si="0"/>
        <v>9.5428253194639739E-3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11.913903618888233</v>
      </c>
      <c r="D27" s="20">
        <f t="shared" si="0"/>
        <v>4.7031313042573625E-3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6.6990753649134559E-3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4.9897650331470885E-3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5.3450489358237005E-3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11.070556117941269</v>
      </c>
      <c r="D31" s="20">
        <f t="shared" si="0"/>
        <v>4.3702115359806901E-3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9.1650679570115443</v>
      </c>
      <c r="D32" s="20">
        <f t="shared" si="0"/>
        <v>3.6180012356260304E-3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7.8646444061455494</v>
      </c>
      <c r="D33" s="20">
        <f t="shared" si="0"/>
        <v>3.1046461753101986E-3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9.8305199716636089</v>
      </c>
      <c r="D34" s="20">
        <f t="shared" si="0"/>
        <v>3.8806950009700305E-3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7.5406231863016151</v>
      </c>
      <c r="D35" s="20">
        <f t="shared" si="0"/>
        <v>2.9767355936033213E-3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6.6336868816231735</v>
      </c>
      <c r="D36" s="20">
        <f t="shared" si="0"/>
        <v>2.6187135160419192E-3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5.6043204206640818</v>
      </c>
      <c r="D37" s="20">
        <f t="shared" si="0"/>
        <v>2.2123609232264094E-3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2.1317034160596741E-3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3.9131947064139116</v>
      </c>
      <c r="D39" s="20">
        <f t="shared" si="0"/>
        <v>1.5447723191424384E-3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5.1279376728059551</v>
      </c>
      <c r="D40" s="20">
        <f t="shared" si="0"/>
        <v>2.0243041211965829E-3</v>
      </c>
    </row>
    <row r="41" spans="2:14">
      <c r="B41" s="22" t="s">
        <v>56</v>
      </c>
      <c r="C41" s="9">
        <f>[2]SHIB!$J$4</f>
        <v>3.3269677593751217</v>
      </c>
      <c r="D41" s="20">
        <f t="shared" si="0"/>
        <v>1.3133534329222863E-3</v>
      </c>
    </row>
    <row r="42" spans="2:14">
      <c r="B42" s="22" t="s">
        <v>33</v>
      </c>
      <c r="C42" s="1">
        <f>[2]EGLD!$J$4</f>
        <v>3.1862175533743464</v>
      </c>
      <c r="D42" s="20">
        <f t="shared" si="0"/>
        <v>1.257790896821739E-3</v>
      </c>
    </row>
    <row r="43" spans="2:14">
      <c r="B43" s="22" t="s">
        <v>50</v>
      </c>
      <c r="C43" s="9">
        <f>[2]KAVA!$J$4</f>
        <v>1.9060466299425893</v>
      </c>
      <c r="D43" s="20">
        <f t="shared" si="0"/>
        <v>7.5243076152178639E-4</v>
      </c>
    </row>
    <row r="44" spans="2:14">
      <c r="B44" s="22" t="s">
        <v>36</v>
      </c>
      <c r="C44" s="9">
        <f>[2]AMP!$J$4</f>
        <v>1.5933558753592725</v>
      </c>
      <c r="D44" s="20">
        <f t="shared" si="0"/>
        <v>6.2899299305594681E-4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6.6982605804966511E-4</v>
      </c>
    </row>
    <row r="46" spans="2:14">
      <c r="B46" s="22" t="s">
        <v>40</v>
      </c>
      <c r="C46" s="9">
        <f>[2]SHPING!$J$4</f>
        <v>2.7960344093603298</v>
      </c>
      <c r="D46" s="20">
        <f t="shared" si="0"/>
        <v>1.1037622410840385E-3</v>
      </c>
    </row>
    <row r="47" spans="2:14">
      <c r="B47" s="22" t="s">
        <v>23</v>
      </c>
      <c r="C47" s="9">
        <f>[2]LUNA!J4</f>
        <v>1.3054218507234576</v>
      </c>
      <c r="D47" s="20">
        <f t="shared" si="0"/>
        <v>5.1532818862706222E-4</v>
      </c>
    </row>
    <row r="48" spans="2:14">
      <c r="B48" s="7" t="s">
        <v>28</v>
      </c>
      <c r="C48" s="1">
        <f>[2]ATLAS!O46</f>
        <v>1.5068224482625379</v>
      </c>
      <c r="D48" s="20">
        <f t="shared" si="0"/>
        <v>5.9483306673271355E-4</v>
      </c>
    </row>
    <row r="49" spans="2:4">
      <c r="B49" s="7" t="s">
        <v>25</v>
      </c>
      <c r="C49" s="1">
        <f>[2]POLIS!J4</f>
        <v>0.76781764708441158</v>
      </c>
      <c r="D49" s="20">
        <f t="shared" si="0"/>
        <v>3.031036113334706E-4</v>
      </c>
    </row>
    <row r="50" spans="2:4">
      <c r="B50" s="22" t="s">
        <v>43</v>
      </c>
      <c r="C50" s="9">
        <f>[2]TRX!$J$4</f>
        <v>0.83133393909224418</v>
      </c>
      <c r="D50" s="20">
        <f t="shared" si="0"/>
        <v>3.2817729589801515E-4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2023-10-02T09:40:45Z</dcterms:modified>
</cp:coreProperties>
</file>