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6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</numCache>
            </numRef>
          </val>
        </ser>
        <marker val="1"/>
        <axId val="73848320"/>
        <axId val="73850240"/>
      </lineChart>
      <dateAx>
        <axId val="738483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50240"/>
        <crosses val="autoZero"/>
        <lblOffset val="100"/>
      </dateAx>
      <valAx>
        <axId val="738502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83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I42" sqref="I4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1861.581273523045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0.00432426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0.09529050999999999</v>
      </c>
      <c r="C35" s="57">
        <f>(D35/B35)</f>
        <v/>
      </c>
      <c r="D35" s="23" t="n">
        <v>153.78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0.01908294</v>
      </c>
      <c r="C36" s="57">
        <f>(D36/B36)</f>
        <v/>
      </c>
      <c r="D36" s="23" t="n">
        <v>31.7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0.03658623</v>
      </c>
      <c r="C40" s="57">
        <f>(D40/B40)</f>
        <v/>
      </c>
      <c r="D40" s="23" t="n">
        <v>66.95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1.944236254009425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7.85896909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0.37471634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9.231093536582863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0.01082342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13.48136896854756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1.98297247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0.01022602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0.43994614</v>
      </c>
      <c r="C10" s="56">
        <f>(D10/B10)</f>
        <v/>
      </c>
      <c r="D10" s="56" t="n">
        <v>6.99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0.002015266449086974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6"/>
  <sheetViews>
    <sheetView workbookViewId="0">
      <selection activeCell="E28" sqref="E28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236.0185267014568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  <c r="K4" s="4">
        <f>(J4/D16-1)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0.00092464</v>
      </c>
      <c r="C10" s="58" t="n">
        <v>0</v>
      </c>
      <c r="D10" s="26" t="n">
        <v>0</v>
      </c>
      <c r="E10" s="56">
        <f>(B10*J3)</f>
        <v/>
      </c>
      <c r="P10" s="56" t="n"/>
      <c r="R10" s="69" t="n"/>
    </row>
    <row r="11">
      <c r="B11" s="69" t="n">
        <v>0.41915727</v>
      </c>
      <c r="C11" s="56">
        <f>(D11/B11)</f>
        <v/>
      </c>
      <c r="D11" s="56" t="n">
        <v>126.21</v>
      </c>
      <c r="E11" t="inlineStr">
        <is>
          <t>DCA1</t>
        </is>
      </c>
      <c r="P11" s="56">
        <f>(SUM(P6:P9))</f>
        <v/>
      </c>
    </row>
    <row r="12">
      <c r="B12" s="69" t="n">
        <v>0.10562153</v>
      </c>
      <c r="C12" s="56">
        <f>(D12/B12)</f>
        <v/>
      </c>
      <c r="D12" s="56" t="n">
        <v>31.7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N15" s="24">
        <f>($R$9/5)</f>
        <v/>
      </c>
      <c r="O15" s="56">
        <f>($S$9*Params!K9)</f>
        <v/>
      </c>
      <c r="P15" s="56">
        <f>(O15*N15)</f>
        <v/>
      </c>
    </row>
    <row r="16">
      <c r="B16" s="69">
        <f>(SUM(B5:B15))</f>
        <v/>
      </c>
      <c r="D16" s="56">
        <f>(SUM(D5:D15))</f>
        <v/>
      </c>
      <c r="F16" t="inlineStr">
        <is>
          <t>Moy</t>
        </is>
      </c>
      <c r="G16" s="56">
        <f>(SUM(D5:D15)/SUM(B5:B15))</f>
        <v/>
      </c>
      <c r="N16" s="24">
        <f>($R$9/5)</f>
        <v/>
      </c>
      <c r="O16" s="56">
        <f>($S$9*Params!K10)</f>
        <v/>
      </c>
      <c r="P16" s="56">
        <f>(O16*N16)</f>
        <v/>
      </c>
    </row>
    <row r="17"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>
      <c r="E28">
        <f>B14*250</f>
        <v/>
      </c>
    </row>
    <row r="29"/>
    <row r="30"/>
    <row r="31"/>
    <row r="32"/>
    <row r="33"/>
    <row r="34"/>
    <row r="35"/>
    <row r="36">
      <c r="R36" s="69">
        <f>(SUM(R5:R26))</f>
        <v/>
      </c>
      <c r="T36" s="56">
        <f>(SUM(T5:T26))</f>
        <v/>
      </c>
    </row>
  </sheetData>
  <conditionalFormatting sqref="C5:C6 C9 C11:C14 O6:O9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0.06523329953547811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0.20705423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6" t="n">
        <v>5.156115699699817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5.50595598</v>
      </c>
      <c r="C5" s="56">
        <f>(D5/B5)</f>
        <v/>
      </c>
      <c r="D5" s="56" t="n">
        <v>31.7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0.02382288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34.06128180052954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0.00241082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4.049650522294562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1.34578085</v>
      </c>
      <c r="C5" s="56">
        <f>(D5/B5)</f>
        <v/>
      </c>
      <c r="D5" s="56" t="n">
        <v>6.99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0.00100893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1.930005478217854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4.0891634</v>
      </c>
      <c r="C5" s="56">
        <f>(D5/B5)</f>
        <v/>
      </c>
      <c r="D5" s="56" t="n">
        <v>9.24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0.01437191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6" sqref="B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30196.4787043657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0.0003235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0.00597931</v>
      </c>
      <c r="C23" s="56">
        <f>(D23/B23)</f>
        <v/>
      </c>
      <c r="D23" s="56" t="n">
        <v>134.91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0.00131214</v>
      </c>
      <c r="C24" s="56">
        <f>(D24/B24)</f>
        <v/>
      </c>
      <c r="D24" s="56" t="n">
        <v>31.7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0.00155556</v>
      </c>
      <c r="C34" s="56">
        <f>(D34/B34)</f>
        <v/>
      </c>
      <c r="D34" s="56" t="n">
        <v>40.05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P41" sqref="P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6.157212314003695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1.04056405</v>
      </c>
      <c r="C5" s="56">
        <f>(D5/B5)</f>
        <v/>
      </c>
      <c r="D5" s="56" t="n">
        <v>7.06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0.00103816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0" sqref="B10:B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97.262119275442</v>
      </c>
      <c r="M3" t="inlineStr">
        <is>
          <t>Objectif :</t>
        </is>
      </c>
      <c r="N3" s="24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0.00052223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-B11</f>
        <v/>
      </c>
      <c r="O7" s="56">
        <f>P7/N7</f>
        <v/>
      </c>
      <c r="P7" s="56">
        <f>-D11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(SUM($B$5:$B$9)/5)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(D8+D9)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(SUM($B$5:$B$9)/5)</f>
        <v/>
      </c>
      <c r="O9" s="56">
        <f>($C$7*Params!K11)</f>
        <v/>
      </c>
      <c r="P9" s="56">
        <f>(O9*N9)</f>
        <v/>
      </c>
      <c r="R9" s="24">
        <f>B10+B11</f>
        <v/>
      </c>
      <c r="S9" s="56">
        <f>T9/R9</f>
        <v/>
      </c>
      <c r="T9" s="56">
        <f>D10+D11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>
      <c r="R19">
        <f>(SUM(R5:R18))</f>
        <v/>
      </c>
      <c r="T19" s="56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/>
    <row r="33">
      <c r="I33" s="57" t="n"/>
    </row>
  </sheetData>
  <conditionalFormatting sqref="C5 C7 O8:O9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13" sqref="B13:D14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0.5864905283371022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2" t="n">
        <v>0.04298878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8.253672667010543e-05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4585.12385788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Q41" sqref="Q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0.6790300786923485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0.25978858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31.8185762</v>
      </c>
      <c r="C7" s="56">
        <f>(D7/B7)</f>
        <v/>
      </c>
      <c r="D7" s="56" t="n">
        <v>31.7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0.4546559456325017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1.88963498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0.00128484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1.340256051712754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16.96072782</v>
      </c>
      <c r="C6" s="56">
        <f>(D6/B6)</f>
        <v/>
      </c>
      <c r="D6" s="56" t="n">
        <v>31.7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0.05521985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7.308889716784397e-06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202.98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8"/>
  <sheetViews>
    <sheetView tabSelected="1" workbookViewId="0">
      <selection activeCell="T22" sqref="T2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21.85675949811845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(B34*J3)</f>
        <v/>
      </c>
      <c r="K4" s="4">
        <f>(J4/D34-1)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5.49775044</v>
      </c>
      <c r="C17" s="56">
        <f>(D17/B17)</f>
        <v/>
      </c>
      <c r="D17" s="56" t="n">
        <v>103.5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0.03069018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1.63774476</v>
      </c>
      <c r="C19" s="56">
        <f>(D19/B19)</f>
        <v/>
      </c>
      <c r="D19" s="56" t="n">
        <v>31.7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(B28+B25)</f>
        <v/>
      </c>
      <c r="S20" s="56" t="n">
        <v>0</v>
      </c>
      <c r="T20" s="56">
        <f>(D28+D25+D29+D30)</f>
        <v/>
      </c>
      <c r="U20" t="inlineStr">
        <is>
          <t>Ph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S23" s="56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 s="14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C33" s="56" t="n"/>
      <c r="D33" s="56" t="n"/>
      <c r="E33" s="56" t="n"/>
      <c r="S33" s="56" t="n"/>
      <c r="T33" s="56" t="n"/>
    </row>
    <row r="34">
      <c r="B34" s="24">
        <f>(SUM(B5:B33))</f>
        <v/>
      </c>
      <c r="C34" s="56" t="n"/>
      <c r="D34" s="56">
        <f>(SUM(D5:D33))</f>
        <v/>
      </c>
      <c r="E34" s="56" t="n"/>
      <c r="F34" t="inlineStr">
        <is>
          <t>Moy</t>
        </is>
      </c>
      <c r="G34" s="56">
        <f>(D34/B34)</f>
        <v/>
      </c>
      <c r="S34" s="56" t="n"/>
      <c r="T34" s="56" t="n"/>
    </row>
    <row r="35">
      <c r="M35" s="24" t="n"/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  <row r="37"/>
    <row r="38">
      <c r="N38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4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0.07898587870082387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0.15419777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1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5.364119562226406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1.44085</v>
      </c>
      <c r="C5" s="56">
        <f>(D5/B5)</f>
        <v/>
      </c>
      <c r="D5" s="56" t="n">
        <v>8.25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0.00129422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0.4674643931191119</v>
      </c>
      <c r="M3" t="inlineStr">
        <is>
          <t>Objectif :</t>
        </is>
      </c>
      <c r="N3" s="19">
        <f>(INDEX(N5:N13,MATCH(MAX(O6),O5:O13,0))/0.9)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0.54119168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</row>
    <row r="9"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N8" sqref="N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0.1181105146015957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0.9385514782559794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0.003043193498076251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0.1378359780597449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568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0.00150737283542441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0.284550824014926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0.45516056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90.77496999</v>
      </c>
      <c r="C7" s="56">
        <f>(D7/B7)</f>
        <v/>
      </c>
      <c r="D7" s="56" t="n">
        <v>31.7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0.1120515316505012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2023-07-08T07:59:10Z</dcterms:modified>
  <cp:lastModifiedBy>Tiko</cp:lastModifiedBy>
</cp:coreProperties>
</file>