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16" l="1"/>
  <c r="C46" l="1"/>
  <c r="C15" l="1"/>
  <c r="C31" l="1"/>
  <c r="C7" l="1"/>
  <c r="N9" l="1"/>
  <c r="D40"/>
  <c r="N8"/>
  <c r="D7"/>
  <c r="E7" s="1"/>
  <c r="D32"/>
  <c r="Q3"/>
  <c r="D44"/>
  <c r="D47"/>
  <c r="D45"/>
  <c r="D23"/>
  <c r="D30"/>
  <c r="D12"/>
  <c r="M9"/>
  <c r="D35"/>
  <c r="D43"/>
  <c r="D33"/>
  <c r="D24"/>
  <c r="D20"/>
  <c r="M8"/>
  <c r="D16"/>
  <c r="D18"/>
  <c r="D48"/>
  <c r="D17"/>
  <c r="D46"/>
  <c r="D13"/>
  <c r="D50"/>
  <c r="D36"/>
  <c r="D42"/>
  <c r="D37"/>
  <c r="D39"/>
  <c r="D38"/>
  <c r="D41"/>
  <c r="D28"/>
  <c r="D15"/>
  <c r="D19"/>
  <c r="D34"/>
  <c r="D21"/>
  <c r="D49"/>
  <c r="D26"/>
  <c r="D29"/>
  <c r="D22"/>
  <c r="D25"/>
  <c r="D27"/>
  <c r="D14"/>
  <c r="D3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<sst xmlns="http://schemas.openxmlformats.org/spreadsheetml/2006/main" count="100" uniqueCount="62">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</sst>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1115.4058371460108</c:v>
                </c:pt>
                <c:pt idx="1">
                  <c:v>1030.8959515502277</c:v>
                </c:pt>
                <c:pt idx="2">
                  <c:v>1114.9253130198483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1030.8959515502277</v>
          </cell>
        </row>
      </sheetData>
      <sheetData sheetId="1">
        <row r="4">
          <cell r="J4">
            <v>1115.4058371460108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1.9555661848291515</v>
          </cell>
        </row>
      </sheetData>
      <sheetData sheetId="4">
        <row r="46">
          <cell r="M46">
            <v>82.26</v>
          </cell>
          <cell r="O46">
            <v>4.2742173358703948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42.609887450884386</v>
          </cell>
        </row>
      </sheetData>
      <sheetData sheetId="8">
        <row r="4">
          <cell r="J4">
            <v>8.1430546258268457</v>
          </cell>
        </row>
      </sheetData>
      <sheetData sheetId="9">
        <row r="4">
          <cell r="J4">
            <v>18.166296124167097</v>
          </cell>
        </row>
      </sheetData>
      <sheetData sheetId="10">
        <row r="4">
          <cell r="J4">
            <v>10.807122823443228</v>
          </cell>
        </row>
      </sheetData>
      <sheetData sheetId="11">
        <row r="4">
          <cell r="J4">
            <v>43.774809237377596</v>
          </cell>
        </row>
      </sheetData>
      <sheetData sheetId="12">
        <row r="4">
          <cell r="J4">
            <v>1.8356989160591839</v>
          </cell>
        </row>
      </sheetData>
      <sheetData sheetId="13">
        <row r="4">
          <cell r="J4">
            <v>171.48499945748526</v>
          </cell>
        </row>
      </sheetData>
      <sheetData sheetId="14">
        <row r="4">
          <cell r="J4">
            <v>4.698478270080293</v>
          </cell>
        </row>
      </sheetData>
      <sheetData sheetId="15">
        <row r="4">
          <cell r="J4">
            <v>35.315516948475434</v>
          </cell>
        </row>
      </sheetData>
      <sheetData sheetId="16">
        <row r="4">
          <cell r="J4">
            <v>5.3610615290221562</v>
          </cell>
        </row>
      </sheetData>
      <sheetData sheetId="17">
        <row r="4">
          <cell r="J4">
            <v>9.5684815202691951</v>
          </cell>
        </row>
      </sheetData>
      <sheetData sheetId="18">
        <row r="4">
          <cell r="J4">
            <v>10.347799503657182</v>
          </cell>
        </row>
      </sheetData>
      <sheetData sheetId="19">
        <row r="4">
          <cell r="J4">
            <v>8.1925371353559555</v>
          </cell>
        </row>
      </sheetData>
      <sheetData sheetId="20">
        <row r="4">
          <cell r="J4">
            <v>12.299563510937359</v>
          </cell>
        </row>
      </sheetData>
      <sheetData sheetId="21">
        <row r="4">
          <cell r="J4">
            <v>1.8187393046046898</v>
          </cell>
        </row>
      </sheetData>
      <sheetData sheetId="22">
        <row r="4">
          <cell r="J4">
            <v>24.237898502346294</v>
          </cell>
        </row>
      </sheetData>
      <sheetData sheetId="23">
        <row r="4">
          <cell r="J4">
            <v>45.15852016978144</v>
          </cell>
        </row>
      </sheetData>
      <sheetData sheetId="24">
        <row r="4">
          <cell r="J4">
            <v>36.056172722559268</v>
          </cell>
        </row>
      </sheetData>
      <sheetData sheetId="25">
        <row r="4">
          <cell r="J4">
            <v>35.807485222382027</v>
          </cell>
        </row>
      </sheetData>
      <sheetData sheetId="26">
        <row r="4">
          <cell r="J4">
            <v>3.7867685342159696</v>
          </cell>
        </row>
      </sheetData>
      <sheetData sheetId="27">
        <row r="4">
          <cell r="J4">
            <v>180.13226748459232</v>
          </cell>
        </row>
      </sheetData>
      <sheetData sheetId="28">
        <row r="4">
          <cell r="J4">
            <v>0.93434301280221688</v>
          </cell>
        </row>
      </sheetData>
      <sheetData sheetId="29">
        <row r="4">
          <cell r="J4">
            <v>10.092905054766645</v>
          </cell>
        </row>
      </sheetData>
      <sheetData sheetId="30">
        <row r="4">
          <cell r="J4">
            <v>21.227472524699714</v>
          </cell>
        </row>
      </sheetData>
      <sheetData sheetId="31">
        <row r="4">
          <cell r="J4">
            <v>5.7747948051524842</v>
          </cell>
        </row>
      </sheetData>
      <sheetData sheetId="32">
        <row r="4">
          <cell r="J4">
            <v>2.2426002193723873</v>
          </cell>
        </row>
      </sheetData>
      <sheetData sheetId="33">
        <row r="4">
          <cell r="J4">
            <v>2.2635803673683124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4" sqref="C1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108.25+75.67</f>
        <v>183.92000000000002</v>
      </c>
      <c r="P2" t="s">
        <v>8</v>
      </c>
      <c r="Q2" s="10">
        <f>N2+K2+H2</f>
        <v>201.08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6.1175739653438553E-2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3286.9238874612897</v>
      </c>
      <c r="D7" s="20">
        <f>(C7*[1]Feuil1!$K$2-C4)/C4</f>
        <v>0.22567731168364055</v>
      </c>
      <c r="E7" s="31">
        <f>C7-C7/(1+D7)</f>
        <v>605.20345735376304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1115.4058371460108</v>
      </c>
    </row>
    <row r="9" spans="2:20">
      <c r="M9" s="17" t="str">
        <f>IF(C13&gt;C7*[2]Params!F8,B13,"Others")</f>
        <v>ETH</v>
      </c>
      <c r="N9" s="18">
        <f>IF(C13&gt;C7*0.1,C13,C7)</f>
        <v>1030.8959515502277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1114.9253130198483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1115.4058371460108</v>
      </c>
      <c r="D12" s="20">
        <f>C12/$C$7</f>
        <v>0.33934641486557604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1030.8959515502277</v>
      </c>
      <c r="D13" s="20">
        <f t="shared" ref="D13:D50" si="0">C13/$C$7</f>
        <v>0.31363548011647369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183.92000000000002</v>
      </c>
      <c r="D14" s="20">
        <f t="shared" si="0"/>
        <v>5.5955052899644017E-2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180.13226748459232</v>
      </c>
      <c r="D15" s="20">
        <f t="shared" si="0"/>
        <v>5.4802688973647172E-2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171.48499945748526</v>
      </c>
      <c r="D16" s="20">
        <f t="shared" si="0"/>
        <v>5.2171880253039427E-2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2.5026438949133954E-2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2.1037907285832883E-2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45.15852016978144</v>
      </c>
      <c r="D19" s="20">
        <f>C19/$C$7</f>
        <v>1.373883963119705E-2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43.774809237377596</v>
      </c>
      <c r="D20" s="20">
        <f t="shared" si="0"/>
        <v>1.3317865194374123E-2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42.609887450884386</v>
      </c>
      <c r="D21" s="20">
        <f t="shared" si="0"/>
        <v>1.2963454253817492E-2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36.056172722559268</v>
      </c>
      <c r="D22" s="20">
        <f t="shared" si="0"/>
        <v>1.0969579447855074E-2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35.807485222382027</v>
      </c>
      <c r="D23" s="20">
        <f t="shared" si="0"/>
        <v>1.0893919801117919E-2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35.315516948475434</v>
      </c>
      <c r="D24" s="20">
        <f t="shared" si="0"/>
        <v>1.0744245427524019E-2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24.237898502346294</v>
      </c>
      <c r="D25" s="20">
        <f t="shared" si="0"/>
        <v>7.3740370425999851E-3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6.8960120290992334E-3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21.227472524699714</v>
      </c>
      <c r="D27" s="20">
        <f t="shared" si="0"/>
        <v>6.4581576122515888E-3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18.166296124167097</v>
      </c>
      <c r="D28" s="20">
        <f t="shared" si="0"/>
        <v>5.5268380851368412E-3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5.1628819470800284E-3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12.299563510937359</v>
      </c>
      <c r="D30" s="20">
        <f t="shared" si="0"/>
        <v>3.7419678495923831E-3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8.1925371353559555</v>
      </c>
      <c r="D31" s="20">
        <f t="shared" si="0"/>
        <v>2.4924632926878018E-3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10.807122823443228</v>
      </c>
      <c r="D32" s="20">
        <f t="shared" si="0"/>
        <v>3.2879139260478247E-3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10.347799503657182</v>
      </c>
      <c r="D33" s="20">
        <f t="shared" si="0"/>
        <v>3.1481713169967795E-3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10.092905054766645</v>
      </c>
      <c r="D34" s="20">
        <f t="shared" si="0"/>
        <v>3.0706232940982603E-3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9.5684815202691951</v>
      </c>
      <c r="D35" s="20">
        <f t="shared" si="0"/>
        <v>2.911074867528974E-3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8.1430546258268457</v>
      </c>
      <c r="D36" s="20">
        <f t="shared" si="0"/>
        <v>2.4774089405873857E-3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5.7747948051524842</v>
      </c>
      <c r="D37" s="20">
        <f t="shared" si="0"/>
        <v>1.7568994606725569E-3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1.6428734539912879E-3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5.3610615290221562</v>
      </c>
      <c r="D39" s="20">
        <f t="shared" si="0"/>
        <v>1.6310269761563786E-3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4.698478270080293</v>
      </c>
      <c r="D40" s="20">
        <f t="shared" si="0"/>
        <v>1.4294454118647818E-3</v>
      </c>
    </row>
    <row r="41" spans="2:14">
      <c r="B41" s="7" t="s">
        <v>28</v>
      </c>
      <c r="C41" s="1">
        <f>[2]ATLAS!O46</f>
        <v>4.2742173358703948</v>
      </c>
      <c r="D41" s="20">
        <f t="shared" si="0"/>
        <v>1.300370036609414E-3</v>
      </c>
    </row>
    <row r="42" spans="2:14">
      <c r="B42" s="22" t="s">
        <v>56</v>
      </c>
      <c r="C42" s="9">
        <f>[2]SHIB!$J$4</f>
        <v>3.7867685342159696</v>
      </c>
      <c r="D42" s="20">
        <f t="shared" si="0"/>
        <v>1.1520706483838733E-3</v>
      </c>
    </row>
    <row r="43" spans="2:14">
      <c r="B43" s="22" t="s">
        <v>40</v>
      </c>
      <c r="C43" s="9">
        <f>[2]SHPING!$J$4</f>
        <v>2.2635803673683124</v>
      </c>
      <c r="D43" s="20">
        <f t="shared" si="0"/>
        <v>6.8866224009726806E-4</v>
      </c>
    </row>
    <row r="44" spans="2:14">
      <c r="B44" s="22" t="s">
        <v>50</v>
      </c>
      <c r="C44" s="9">
        <f>[2]KAVA!$J$4</f>
        <v>2.2426002193723873</v>
      </c>
      <c r="D44" s="20">
        <f t="shared" si="0"/>
        <v>6.8227932746702479E-4</v>
      </c>
    </row>
    <row r="45" spans="2:14">
      <c r="B45" s="7" t="s">
        <v>25</v>
      </c>
      <c r="C45" s="1">
        <f>[2]POLIS!J4</f>
        <v>1.9555661848291515</v>
      </c>
      <c r="D45" s="20">
        <f t="shared" si="0"/>
        <v>5.9495329121830246E-4</v>
      </c>
    </row>
    <row r="46" spans="2:14">
      <c r="B46" s="22" t="s">
        <v>23</v>
      </c>
      <c r="C46" s="9">
        <f>[2]LUNA!J4</f>
        <v>1.8187393046046898</v>
      </c>
      <c r="D46" s="20">
        <f t="shared" si="0"/>
        <v>5.5332565245659626E-4</v>
      </c>
    </row>
    <row r="47" spans="2:14">
      <c r="B47" s="22" t="s">
        <v>36</v>
      </c>
      <c r="C47" s="9">
        <f>[2]AMP!$J$4</f>
        <v>1.8356989160591839</v>
      </c>
      <c r="D47" s="20">
        <f t="shared" si="0"/>
        <v>5.5848537383596561E-4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5.1622540043376138E-4</v>
      </c>
    </row>
    <row r="49" spans="2:4">
      <c r="B49" s="22" t="s">
        <v>43</v>
      </c>
      <c r="C49" s="9">
        <f>[2]TRX!$J$4</f>
        <v>0.93434301280221688</v>
      </c>
      <c r="D49" s="20">
        <f t="shared" si="0"/>
        <v>2.8426061715833409E-4</v>
      </c>
    </row>
    <row r="50" spans="2:4">
      <c r="B50" s="7" t="s">
        <v>5</v>
      </c>
      <c r="C50" s="1">
        <f>H$2</f>
        <v>0.19</v>
      </c>
      <c r="D50" s="20">
        <f t="shared" si="0"/>
        <v>5.7804806714508275E-5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2023-11-09T20:51:30Z</dcterms:modified>
</cp:coreProperties>
</file>