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22" l="1"/>
  <c r="C15" l="1"/>
  <c r="C26"/>
  <c r="C14"/>
  <c r="C27"/>
  <c r="C24"/>
  <c r="C13"/>
  <c r="C25" l="1"/>
  <c r="C20"/>
  <c r="C36"/>
  <c r="C23"/>
  <c r="C35"/>
  <c r="C34"/>
  <c r="C38" l="1"/>
  <c r="C12" l="1"/>
  <c r="C29" l="1"/>
  <c r="C7" l="1"/>
  <c r="M8" l="1"/>
  <c r="D7"/>
  <c r="E7" s="1"/>
  <c r="D33"/>
  <c r="D36"/>
  <c r="D40"/>
  <c r="D31"/>
  <c r="D21"/>
  <c r="D37"/>
  <c r="D39"/>
  <c r="D23"/>
  <c r="D48"/>
  <c r="D27"/>
  <c r="D28"/>
  <c r="D20"/>
  <c r="D26"/>
  <c r="D13"/>
  <c r="D38"/>
  <c r="D41"/>
  <c r="D35"/>
  <c r="N9"/>
  <c r="D24"/>
  <c r="D22"/>
  <c r="D25"/>
  <c r="D12"/>
  <c r="N8"/>
  <c r="D42"/>
  <c r="D47"/>
  <c r="D44"/>
  <c r="D45"/>
  <c r="D49"/>
  <c r="D17"/>
  <c r="D14"/>
  <c r="D43"/>
  <c r="D19"/>
  <c r="D30"/>
  <c r="D16"/>
  <c r="D50"/>
  <c r="M9"/>
  <c r="D34"/>
  <c r="Q3"/>
  <c r="D18"/>
  <c r="D15"/>
  <c r="D32"/>
  <c r="D46"/>
  <c r="D29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<sst xmlns="http://schemas.openxmlformats.org/spreadsheetml/2006/main" count="92" uniqueCount="59">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</sst>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871.34379803717627</c:v>
                </c:pt>
                <c:pt idx="1">
                  <c:v>768.89184536329844</c:v>
                </c:pt>
                <c:pt idx="2">
                  <c:v>908.24024397840424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871.34379803717627</v>
          </cell>
        </row>
      </sheetData>
      <sheetData sheetId="1">
        <row r="4">
          <cell r="J4">
            <v>768.89184536329844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1.0214071109893896</v>
          </cell>
        </row>
      </sheetData>
      <sheetData sheetId="4">
        <row r="46">
          <cell r="M46">
            <v>76.27000000000001</v>
          </cell>
          <cell r="O46">
            <v>0.64736657780011164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27.509348341856239</v>
          </cell>
        </row>
      </sheetData>
      <sheetData sheetId="8">
        <row r="4">
          <cell r="J4">
            <v>10.50136856425323</v>
          </cell>
        </row>
      </sheetData>
      <sheetData sheetId="9">
        <row r="4">
          <cell r="J4">
            <v>21.418000630745837</v>
          </cell>
        </row>
      </sheetData>
      <sheetData sheetId="10">
        <row r="4">
          <cell r="J4">
            <v>13.105272224656424</v>
          </cell>
        </row>
      </sheetData>
      <sheetData sheetId="11">
        <row r="4">
          <cell r="J4">
            <v>27.782482957756013</v>
          </cell>
        </row>
      </sheetData>
      <sheetData sheetId="12">
        <row r="4">
          <cell r="J4">
            <v>2.8527313472005504</v>
          </cell>
        </row>
      </sheetData>
      <sheetData sheetId="13">
        <row r="4">
          <cell r="J4">
            <v>133.31751545161106</v>
          </cell>
        </row>
      </sheetData>
      <sheetData sheetId="14">
        <row r="4">
          <cell r="J4">
            <v>4.4331924549798822</v>
          </cell>
        </row>
      </sheetData>
      <sheetData sheetId="15">
        <row r="4">
          <cell r="J4">
            <v>23.58327123211436</v>
          </cell>
        </row>
      </sheetData>
      <sheetData sheetId="16">
        <row r="4">
          <cell r="J4">
            <v>4.7465092319804425</v>
          </cell>
        </row>
      </sheetData>
      <sheetData sheetId="17">
        <row r="4">
          <cell r="J4">
            <v>5.5199443149125855</v>
          </cell>
        </row>
      </sheetData>
      <sheetData sheetId="18">
        <row r="4">
          <cell r="J4">
            <v>7.228852362249726</v>
          </cell>
        </row>
      </sheetData>
      <sheetData sheetId="19">
        <row r="4">
          <cell r="J4">
            <v>5.0093078674985279</v>
          </cell>
        </row>
      </sheetData>
      <sheetData sheetId="20">
        <row r="4">
          <cell r="J4">
            <v>10.762260634229342</v>
          </cell>
        </row>
      </sheetData>
      <sheetData sheetId="21">
        <row r="4">
          <cell r="J4">
            <v>1.5188450597232588</v>
          </cell>
        </row>
      </sheetData>
      <sheetData sheetId="22">
        <row r="4">
          <cell r="J4">
            <v>30.544900477937098</v>
          </cell>
        </row>
      </sheetData>
      <sheetData sheetId="23">
        <row r="4">
          <cell r="J4">
            <v>34.102945381608052</v>
          </cell>
        </row>
      </sheetData>
      <sheetData sheetId="24">
        <row r="4">
          <cell r="J4">
            <v>30.066166423955085</v>
          </cell>
        </row>
      </sheetData>
      <sheetData sheetId="25">
        <row r="4">
          <cell r="J4">
            <v>25.013003325692463</v>
          </cell>
        </row>
      </sheetData>
      <sheetData sheetId="26">
        <row r="4">
          <cell r="J4">
            <v>3.9000307487318526</v>
          </cell>
        </row>
      </sheetData>
      <sheetData sheetId="27">
        <row r="4">
          <cell r="J4">
            <v>124.74788715928197</v>
          </cell>
        </row>
      </sheetData>
      <sheetData sheetId="28">
        <row r="4">
          <cell r="J4">
            <v>0.64881578009261276</v>
          </cell>
        </row>
      </sheetData>
      <sheetData sheetId="29">
        <row r="4">
          <cell r="J4">
            <v>5.803867322874539</v>
          </cell>
        </row>
      </sheetData>
      <sheetData sheetId="30">
        <row r="4">
          <cell r="J4">
            <v>18.447340073191182</v>
          </cell>
        </row>
      </sheetData>
      <sheetData sheetId="31">
        <row r="4">
          <cell r="J4">
            <v>3.350435790776169</v>
          </cell>
        </row>
      </sheetData>
      <sheetData sheetId="32">
        <row r="4">
          <cell r="J4">
            <v>3.0070169854755204</v>
          </cell>
        </row>
      </sheetData>
      <sheetData sheetId="33">
        <row r="4">
          <cell r="J4">
            <v>2.3603485442233856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7.0386997949524716E-2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2573.9128713788732</v>
      </c>
      <c r="D7" s="20">
        <f>(C7*[1]Feuil1!$K$2-C4)/C4</f>
        <v>3.9052146410076122E-2</v>
      </c>
      <c r="E7" s="32">
        <f>C7-C7/(1+D7)</f>
        <v>96.738958335395182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871.34379803717627</v>
      </c>
    </row>
    <row r="9" spans="2:20">
      <c r="M9" s="17" t="str">
        <f>IF(C13&gt;C7*[2]Params!F8,B13,"Others")</f>
        <v>BTC</v>
      </c>
      <c r="N9" s="18">
        <f>IF(C13&gt;C7*0.1,C13,C7)</f>
        <v>768.89184536329844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908.24024397840424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871.34379803717627</v>
      </c>
      <c r="D12" s="30">
        <f>C12/$C$7</f>
        <v>0.33852886308866698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768.89184536329844</v>
      </c>
      <c r="D13" s="30">
        <f t="shared" ref="D13:D50" si="0">C13/$C$7</f>
        <v>0.29872489232760807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133.31751545161106</v>
      </c>
      <c r="D14" s="30">
        <f t="shared" si="0"/>
        <v>5.1795659804207521E-2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124.74788715928197</v>
      </c>
      <c r="D15" s="30">
        <f t="shared" si="0"/>
        <v>4.8466243184235355E-2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4.8389361343562969E-2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2.5715711178887456E-2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2.9631927656953414E-2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1.5253041560403708E-2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34.102945381608052</v>
      </c>
      <c r="D20" s="30">
        <f t="shared" si="0"/>
        <v>1.3249456017265546E-2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30.544900477937098</v>
      </c>
      <c r="D21" s="30">
        <f t="shared" si="0"/>
        <v>1.1867107398073604E-2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30.066166423955085</v>
      </c>
      <c r="D22" s="30">
        <f t="shared" si="0"/>
        <v>1.1681112736286334E-2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27.782482957756013</v>
      </c>
      <c r="D23" s="30">
        <f t="shared" si="0"/>
        <v>1.079387078975701E-2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27.509348341856239</v>
      </c>
      <c r="D24" s="30">
        <f t="shared" si="0"/>
        <v>1.0687754293376364E-2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25.013003325692463</v>
      </c>
      <c r="D25" s="30">
        <f t="shared" si="0"/>
        <v>9.717890455356681E-3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23.58327123211436</v>
      </c>
      <c r="D26" s="30">
        <f t="shared" si="0"/>
        <v>9.1624201791572473E-3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21.418000630745837</v>
      </c>
      <c r="D27" s="30">
        <f t="shared" si="0"/>
        <v>8.3211832338644705E-3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7.7702707898134023E-3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18.447340073191182</v>
      </c>
      <c r="D29" s="30">
        <f t="shared" si="0"/>
        <v>7.1670413860235836E-3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6.744595045558033E-3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13.105272224656424</v>
      </c>
      <c r="D31" s="30">
        <f t="shared" si="0"/>
        <v>5.0915756979900365E-3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10.762260634229342</v>
      </c>
      <c r="D32" s="30">
        <f t="shared" si="0"/>
        <v>4.1812839719255462E-3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10.50136856425323</v>
      </c>
      <c r="D33" s="30">
        <f t="shared" si="0"/>
        <v>4.0799238703940789E-3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7.228852362249726</v>
      </c>
      <c r="D34" s="30">
        <f t="shared" si="0"/>
        <v>2.8085070177131331E-3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5.803867322874539</v>
      </c>
      <c r="D35" s="30">
        <f t="shared" si="0"/>
        <v>2.2548810363442269E-3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5.5199443149125855</v>
      </c>
      <c r="D36" s="30">
        <f t="shared" si="0"/>
        <v>2.1445731035780909E-3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2.0979731132496188E-3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5.0093078674985279</v>
      </c>
      <c r="D38" s="30">
        <f t="shared" si="0"/>
        <v>1.9461839300003139E-3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4.7465092319804425</v>
      </c>
      <c r="D39" s="30">
        <f t="shared" si="0"/>
        <v>1.8440831019418641E-3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4.4331924549798822</v>
      </c>
      <c r="D40" s="30">
        <f t="shared" si="0"/>
        <v>1.7223552919275673E-3</v>
      </c>
    </row>
    <row r="41" spans="2:14">
      <c r="B41" s="22" t="s">
        <v>56</v>
      </c>
      <c r="C41" s="9">
        <f>[2]SHIB!$J$4</f>
        <v>3.9000307487318526</v>
      </c>
      <c r="D41" s="30">
        <f t="shared" si="0"/>
        <v>1.5152147503122604E-3</v>
      </c>
    </row>
    <row r="42" spans="2:14">
      <c r="B42" s="22" t="s">
        <v>37</v>
      </c>
      <c r="C42" s="9">
        <f>[2]GRT!$J$4</f>
        <v>3.350435790776169</v>
      </c>
      <c r="D42" s="30">
        <f t="shared" si="0"/>
        <v>1.3016896679106718E-3</v>
      </c>
    </row>
    <row r="43" spans="2:14">
      <c r="B43" s="22" t="s">
        <v>50</v>
      </c>
      <c r="C43" s="9">
        <f>[2]KAVA!$J$4</f>
        <v>3.0070169854755204</v>
      </c>
      <c r="D43" s="30">
        <f t="shared" si="0"/>
        <v>1.1682668123356595E-3</v>
      </c>
    </row>
    <row r="44" spans="2:14">
      <c r="B44" s="22" t="s">
        <v>36</v>
      </c>
      <c r="C44" s="9">
        <f>[2]AMP!$J$4</f>
        <v>2.8527313472005504</v>
      </c>
      <c r="D44" s="30">
        <f t="shared" si="0"/>
        <v>1.1083247529168738E-3</v>
      </c>
    </row>
    <row r="45" spans="2:14">
      <c r="B45" s="22" t="s">
        <v>40</v>
      </c>
      <c r="C45" s="9">
        <f>[2]SHPING!$J$4</f>
        <v>2.3603485442233856</v>
      </c>
      <c r="D45" s="30">
        <f t="shared" si="0"/>
        <v>9.1702736734787808E-4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6.592272873211163E-4</v>
      </c>
    </row>
    <row r="47" spans="2:14">
      <c r="B47" s="22" t="s">
        <v>23</v>
      </c>
      <c r="C47" s="9">
        <f>[2]LUNA!J4</f>
        <v>1.5188450597232588</v>
      </c>
      <c r="D47" s="30">
        <f t="shared" si="0"/>
        <v>5.9009187009100158E-4</v>
      </c>
    </row>
    <row r="48" spans="2:14">
      <c r="B48" s="7" t="s">
        <v>25</v>
      </c>
      <c r="C48" s="1">
        <f>[2]POLIS!J4</f>
        <v>1.0214071109893896</v>
      </c>
      <c r="D48" s="30">
        <f t="shared" si="0"/>
        <v>3.9683049195142749E-4</v>
      </c>
    </row>
    <row r="49" spans="2:4">
      <c r="B49" s="22" t="s">
        <v>43</v>
      </c>
      <c r="C49" s="9">
        <f>[2]TRX!$J$4</f>
        <v>0.64881578009261276</v>
      </c>
      <c r="D49" s="30">
        <f t="shared" si="0"/>
        <v>2.5207371520118128E-4</v>
      </c>
    </row>
    <row r="50" spans="2:4">
      <c r="B50" s="7" t="s">
        <v>28</v>
      </c>
      <c r="C50" s="1">
        <f>[2]ATLAS!O46</f>
        <v>0.64736657780011164</v>
      </c>
      <c r="D50" s="30">
        <f t="shared" si="0"/>
        <v>2.5151068048908363E-4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2023-05-15T20:27:49Z</dcterms:modified>
</cp:coreProperties>
</file>