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Q2" i="1"/>
  <c r="T2"/>
  <c r="K2"/>
  <c r="H2"/>
  <c r="C50" l="1"/>
  <c r="C26" i="2" l="1"/>
  <c r="C15" i="1" l="1"/>
  <c r="C4"/>
  <c r="C39"/>
  <c r="C23"/>
  <c r="C43" l="1"/>
  <c r="C44" l="1"/>
  <c r="C42" l="1"/>
  <c r="C47"/>
  <c r="C27"/>
  <c r="C18"/>
  <c r="C46" l="1"/>
  <c r="C31" l="1"/>
  <c r="C35" l="1"/>
  <c r="C26"/>
  <c r="C25"/>
  <c r="C38" l="1"/>
  <c r="C33" l="1"/>
  <c r="C34" l="1"/>
  <c r="C30" l="1"/>
  <c r="C20" l="1"/>
  <c r="C21"/>
  <c r="C49" l="1"/>
  <c r="C22" l="1"/>
  <c r="C24" l="1"/>
  <c r="C28" l="1"/>
  <c r="C32"/>
  <c r="C29"/>
  <c r="C13" l="1"/>
  <c r="C12" l="1"/>
  <c r="C40" l="1"/>
  <c r="C45" l="1"/>
  <c r="C36" l="1"/>
  <c r="C16" l="1"/>
  <c r="C41" l="1"/>
  <c r="C14"/>
  <c r="C17" l="1"/>
  <c r="C48" l="1"/>
  <c r="C37" l="1"/>
  <c r="C19" l="1"/>
  <c r="C7" l="1"/>
  <c r="D44" l="1"/>
  <c r="D42"/>
  <c r="D21"/>
  <c r="M8"/>
  <c r="D32"/>
  <c r="D41"/>
  <c r="D27"/>
  <c r="D34"/>
  <c r="D47"/>
  <c r="D36"/>
  <c r="D37"/>
  <c r="D38"/>
  <c r="D49"/>
  <c r="D23"/>
  <c r="D28"/>
  <c r="N8"/>
  <c r="D18"/>
  <c r="D14"/>
  <c r="D43"/>
  <c r="D45"/>
  <c r="D29"/>
  <c r="D48"/>
  <c r="D26"/>
  <c r="D24"/>
  <c r="D15"/>
  <c r="Q3"/>
  <c r="D16"/>
  <c r="D12"/>
  <c r="D40"/>
  <c r="D13"/>
  <c r="D25"/>
  <c r="D35"/>
  <c r="D31"/>
  <c r="D7"/>
  <c r="E7" s="1"/>
  <c r="D17"/>
  <c r="N9"/>
  <c r="D33"/>
  <c r="D46"/>
  <c r="M9"/>
  <c r="D39"/>
  <c r="D20"/>
  <c r="D22"/>
  <c r="D30"/>
  <c r="D50"/>
  <c r="D19"/>
  <c r="N10" l="1"/>
  <c r="M10"/>
  <c r="N11" l="1"/>
  <c r="M11"/>
  <c r="N12" l="1"/>
  <c r="M12"/>
  <c r="N13" l="1"/>
  <c r="M13"/>
  <c r="M14" l="1"/>
  <c r="N14"/>
  <c r="N15" l="1"/>
  <c r="M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<sst xmlns="http://schemas.openxmlformats.org/spreadsheetml/2006/main" count="100" uniqueCount="62">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</sst>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1120.2510525392818</c:v>
                </c:pt>
                <c:pt idx="1">
                  <c:v>1126.6233873321171</c:v>
                </c:pt>
                <c:pt idx="2">
                  <c:v>213.70565591275158</c:v>
                </c:pt>
                <c:pt idx="3">
                  <c:v>202.5</c:v>
                </c:pt>
                <c:pt idx="4">
                  <c:v>804.93502567495807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1126.6233873321171</v>
          </cell>
        </row>
      </sheetData>
      <sheetData sheetId="1">
        <row r="4">
          <cell r="J4">
            <v>1120.2510525392818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2.1001954767084454</v>
          </cell>
        </row>
      </sheetData>
      <sheetData sheetId="4">
        <row r="46">
          <cell r="M46">
            <v>100.02</v>
          </cell>
          <cell r="O46">
            <v>1.7238880491615696</v>
          </cell>
        </row>
      </sheetData>
      <sheetData sheetId="5">
        <row r="4">
          <cell r="C4">
            <v>-23.666666666666668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44.130390331140696</v>
          </cell>
        </row>
      </sheetData>
      <sheetData sheetId="8">
        <row r="4">
          <cell r="J4">
            <v>8.4040330170776159</v>
          </cell>
        </row>
      </sheetData>
      <sheetData sheetId="9">
        <row r="4">
          <cell r="J4">
            <v>17.670473054939698</v>
          </cell>
        </row>
      </sheetData>
      <sheetData sheetId="10">
        <row r="4">
          <cell r="J4">
            <v>10.980825744274121</v>
          </cell>
        </row>
      </sheetData>
      <sheetData sheetId="11">
        <row r="4">
          <cell r="J4">
            <v>54.31412676964019</v>
          </cell>
        </row>
      </sheetData>
      <sheetData sheetId="12">
        <row r="4">
          <cell r="J4">
            <v>2.3557353192663637</v>
          </cell>
        </row>
      </sheetData>
      <sheetData sheetId="13">
        <row r="4">
          <cell r="J4">
            <v>161.49690566363773</v>
          </cell>
        </row>
      </sheetData>
      <sheetData sheetId="14">
        <row r="4">
          <cell r="J4">
            <v>4.7787710914540664</v>
          </cell>
        </row>
      </sheetData>
      <sheetData sheetId="15">
        <row r="4">
          <cell r="J4">
            <v>35.92252432422962</v>
          </cell>
        </row>
      </sheetData>
      <sheetData sheetId="16">
        <row r="4">
          <cell r="J4">
            <v>5.7277465333459281</v>
          </cell>
        </row>
      </sheetData>
      <sheetData sheetId="17">
        <row r="4">
          <cell r="J4">
            <v>10.156671682009703</v>
          </cell>
        </row>
      </sheetData>
      <sheetData sheetId="18">
        <row r="4">
          <cell r="J4">
            <v>13.573064406039903</v>
          </cell>
        </row>
      </sheetData>
      <sheetData sheetId="19">
        <row r="4">
          <cell r="J4">
            <v>7.7138658368268729</v>
          </cell>
        </row>
      </sheetData>
      <sheetData sheetId="20">
        <row r="4">
          <cell r="J4">
            <v>11.508460903812207</v>
          </cell>
        </row>
      </sheetData>
      <sheetData sheetId="21">
        <row r="4">
          <cell r="J4">
            <v>2.2808668420049116</v>
          </cell>
        </row>
      </sheetData>
      <sheetData sheetId="22">
        <row r="4">
          <cell r="J4">
            <v>25.328121593789938</v>
          </cell>
        </row>
      </sheetData>
      <sheetData sheetId="23">
        <row r="4">
          <cell r="J4">
            <v>42.948366563860425</v>
          </cell>
        </row>
      </sheetData>
      <sheetData sheetId="24">
        <row r="4">
          <cell r="J4">
            <v>38.998412455816606</v>
          </cell>
        </row>
      </sheetData>
      <sheetData sheetId="25">
        <row r="4">
          <cell r="J4">
            <v>42.812213675768533</v>
          </cell>
        </row>
      </sheetData>
      <sheetData sheetId="26">
        <row r="4">
          <cell r="J4">
            <v>3.6251941405612058</v>
          </cell>
        </row>
      </sheetData>
      <sheetData sheetId="27">
        <row r="4">
          <cell r="J4">
            <v>213.70565591275158</v>
          </cell>
        </row>
      </sheetData>
      <sheetData sheetId="28">
        <row r="4">
          <cell r="J4">
            <v>0.9566715338957531</v>
          </cell>
        </row>
      </sheetData>
      <sheetData sheetId="29">
        <row r="4">
          <cell r="J4">
            <v>12.045920244956191</v>
          </cell>
        </row>
      </sheetData>
      <sheetData sheetId="30">
        <row r="4">
          <cell r="J4">
            <v>19.267465115671456</v>
          </cell>
        </row>
      </sheetData>
      <sheetData sheetId="31">
        <row r="4">
          <cell r="J4">
            <v>4.0790314433821084</v>
          </cell>
        </row>
      </sheetData>
      <sheetData sheetId="32">
        <row r="4">
          <cell r="J4">
            <v>2.246417669991855</v>
          </cell>
        </row>
      </sheetData>
      <sheetData sheetId="33">
        <row r="4">
          <cell r="J4">
            <v>2.3758503020828483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202.5</v>
      </c>
      <c r="P2" t="s">
        <v>8</v>
      </c>
      <c r="Q2" s="10">
        <f>N2+K2+H2</f>
        <v>242.20999999999998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6.9368434326841477E-2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3491.6457658361628</v>
      </c>
      <c r="D7" s="20">
        <f>(C7*[1]Feuil1!$K$2-C4)/C4</f>
        <v>0.30201706584909049</v>
      </c>
      <c r="E7" s="31">
        <f>C7-C7/(1+D7)</f>
        <v>809.92533572863613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1120.2510525392818</v>
      </c>
    </row>
    <row r="9" spans="2:20">
      <c r="M9" s="17" t="str">
        <f>IF(C13&gt;C7*[2]Params!F8,B13,"Others")</f>
        <v>ETH</v>
      </c>
      <c r="N9" s="18">
        <f>IF(C13&gt;C7*0.1,C13,C7)</f>
        <v>1126.6233873321171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213.70565591275158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202.5</v>
      </c>
    </row>
    <row r="12" spans="2:20">
      <c r="B12" s="7" t="s">
        <v>4</v>
      </c>
      <c r="C12" s="1">
        <f>[2]BTC!J4</f>
        <v>1120.2510525392818</v>
      </c>
      <c r="D12" s="20">
        <f>C12/$C$7</f>
        <v>0.32083754414617982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804.93502567495807</v>
      </c>
    </row>
    <row r="13" spans="2:20">
      <c r="B13" s="7" t="s">
        <v>19</v>
      </c>
      <c r="C13" s="1">
        <f>[2]ETH!J4</f>
        <v>1126.6233873321171</v>
      </c>
      <c r="D13" s="20">
        <f t="shared" ref="D13:D50" si="0">C13/$C$7</f>
        <v>0.32266256742178961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213.70565591275158</v>
      </c>
      <c r="D14" s="20">
        <f t="shared" si="0"/>
        <v>6.1204850160845099E-2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202.5</v>
      </c>
      <c r="D15" s="20">
        <f t="shared" si="0"/>
        <v>5.7995573887062467E-2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161.49690566363773</v>
      </c>
      <c r="D16" s="20">
        <f t="shared" si="0"/>
        <v>4.6252373950357827E-2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100.02</v>
      </c>
      <c r="D17" s="20">
        <f t="shared" si="0"/>
        <v>2.8645517531772781E-2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1.9804414490322816E-2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54.31412676964019</v>
      </c>
      <c r="D19" s="20">
        <f>C19/$C$7</f>
        <v>1.5555451615703432E-2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42.812213675768533</v>
      </c>
      <c r="D20" s="20">
        <f t="shared" si="0"/>
        <v>1.2261327908650569E-2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42.948366563860425</v>
      </c>
      <c r="D21" s="20">
        <f t="shared" si="0"/>
        <v>1.2300321809298817E-2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44.130390331140696</v>
      </c>
      <c r="D22" s="20">
        <f t="shared" si="0"/>
        <v>1.2638850928960875E-2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39.519999999999996</v>
      </c>
      <c r="D23" s="20">
        <f t="shared" si="0"/>
        <v>1.1318444839588684E-2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35.92252432422962</v>
      </c>
      <c r="D24" s="20">
        <f t="shared" si="0"/>
        <v>1.0288135376077322E-2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38.998412455816606</v>
      </c>
      <c r="D25" s="20">
        <f t="shared" si="0"/>
        <v>1.1169063264491108E-2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25.328121593789938</v>
      </c>
      <c r="D26" s="20">
        <f t="shared" si="0"/>
        <v>7.2539207274723294E-3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23.666666666666668</v>
      </c>
      <c r="D27" s="20">
        <f t="shared" si="0"/>
        <v>6.7780835324797294E-3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19.267465115671456</v>
      </c>
      <c r="D28" s="20">
        <f t="shared" si="0"/>
        <v>5.5181614653448023E-3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17.670473054939698</v>
      </c>
      <c r="D29" s="20">
        <f t="shared" si="0"/>
        <v>5.0607862996400084E-3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13.573064406039903</v>
      </c>
      <c r="D30" s="20">
        <f t="shared" si="0"/>
        <v>3.8872970846140485E-3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11.508460903812207</v>
      </c>
      <c r="D31" s="20">
        <f t="shared" si="0"/>
        <v>3.2959989860415337E-3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10.980825744274121</v>
      </c>
      <c r="D32" s="20">
        <f t="shared" si="0"/>
        <v>3.1448853866321356E-3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12.045920244956191</v>
      </c>
      <c r="D33" s="20">
        <f t="shared" si="0"/>
        <v>3.4499262103902142E-3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10.156671682009703</v>
      </c>
      <c r="D34" s="20">
        <f t="shared" si="0"/>
        <v>2.9088493974352039E-3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8.4040330170776159</v>
      </c>
      <c r="D35" s="20">
        <f t="shared" si="0"/>
        <v>2.4068973718085799E-3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7.7138658368268729</v>
      </c>
      <c r="D36" s="20">
        <f t="shared" si="0"/>
        <v>2.2092349436769378E-3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5.7277465333459281</v>
      </c>
      <c r="D37" s="20">
        <f t="shared" si="0"/>
        <v>1.6404145544742206E-3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51</v>
      </c>
      <c r="C38" s="9">
        <f>[2]DOGE!$J$4</f>
        <v>4.7787710914540664</v>
      </c>
      <c r="D38" s="20">
        <f t="shared" si="0"/>
        <v>1.3686299848088023E-3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1.3747098995451847E-3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56</v>
      </c>
      <c r="C40" s="9">
        <f>[2]SHIB!$J$4</f>
        <v>3.6251941405612058</v>
      </c>
      <c r="D40" s="20">
        <f t="shared" si="0"/>
        <v>1.0382479735005596E-3</v>
      </c>
    </row>
    <row r="41" spans="2:14">
      <c r="B41" s="22" t="s">
        <v>37</v>
      </c>
      <c r="C41" s="9">
        <f>[2]GRT!$J$4</f>
        <v>4.0790314433821084</v>
      </c>
      <c r="D41" s="20">
        <f t="shared" si="0"/>
        <v>1.168226022036139E-3</v>
      </c>
    </row>
    <row r="42" spans="2:14">
      <c r="B42" s="22" t="s">
        <v>40</v>
      </c>
      <c r="C42" s="9">
        <f>[2]SHPING!$J$4</f>
        <v>2.3758503020828483</v>
      </c>
      <c r="D42" s="20">
        <f t="shared" si="0"/>
        <v>6.804385271063976E-4</v>
      </c>
    </row>
    <row r="43" spans="2:14">
      <c r="B43" s="22" t="s">
        <v>36</v>
      </c>
      <c r="C43" s="9">
        <f>[2]AMP!$J$4</f>
        <v>2.3557353192663637</v>
      </c>
      <c r="D43" s="20">
        <f t="shared" si="0"/>
        <v>6.7467763835493872E-4</v>
      </c>
    </row>
    <row r="44" spans="2:14">
      <c r="B44" s="22" t="s">
        <v>50</v>
      </c>
      <c r="C44" s="9">
        <f>[2]KAVA!$J$4</f>
        <v>2.246417669991855</v>
      </c>
      <c r="D44" s="20">
        <f t="shared" si="0"/>
        <v>6.433692936356313E-4</v>
      </c>
    </row>
    <row r="45" spans="2:14">
      <c r="B45" s="22" t="s">
        <v>23</v>
      </c>
      <c r="C45" s="9">
        <f>[2]LUNA!J4</f>
        <v>2.2808668420049116</v>
      </c>
      <c r="D45" s="20">
        <f t="shared" si="0"/>
        <v>6.5323546401010709E-4</v>
      </c>
    </row>
    <row r="46" spans="2:14">
      <c r="B46" s="7" t="s">
        <v>25</v>
      </c>
      <c r="C46" s="1">
        <f>[2]POLIS!J4</f>
        <v>2.1001954767084454</v>
      </c>
      <c r="D46" s="20">
        <f t="shared" si="0"/>
        <v>6.0149156516898291E-4</v>
      </c>
    </row>
    <row r="47" spans="2:14">
      <c r="B47" s="7" t="s">
        <v>27</v>
      </c>
      <c r="C47" s="1">
        <f>[2]Ayman!$E$9</f>
        <v>1.6967935999999999</v>
      </c>
      <c r="D47" s="20">
        <f t="shared" si="0"/>
        <v>4.8595811654268993E-4</v>
      </c>
    </row>
    <row r="48" spans="2:14">
      <c r="B48" s="7" t="s">
        <v>28</v>
      </c>
      <c r="C48" s="1">
        <f>[2]ATLAS!O46</f>
        <v>1.7238880491615696</v>
      </c>
      <c r="D48" s="20">
        <f t="shared" si="0"/>
        <v>4.9371790976875942E-4</v>
      </c>
    </row>
    <row r="49" spans="2:4">
      <c r="B49" s="22" t="s">
        <v>43</v>
      </c>
      <c r="C49" s="9">
        <f>[2]TRX!$J$4</f>
        <v>0.9566715338957531</v>
      </c>
      <c r="D49" s="20">
        <f t="shared" si="0"/>
        <v>2.7398871422074339E-4</v>
      </c>
    </row>
    <row r="50" spans="2:4">
      <c r="B50" s="7" t="s">
        <v>5</v>
      </c>
      <c r="C50" s="1">
        <f>H$2</f>
        <v>0.19</v>
      </c>
      <c r="D50" s="20">
        <f t="shared" si="0"/>
        <v>5.4415600190330215E-5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2023-11-24T10:49:06Z</dcterms:modified>
</cp:coreProperties>
</file>