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43" l="1"/>
  <c r="C7" l="1"/>
  <c r="D55" l="1"/>
  <c r="D21"/>
  <c r="D49"/>
  <c r="D51"/>
  <c r="D39"/>
  <c r="D31"/>
  <c r="N9"/>
  <c r="D37"/>
  <c r="D46"/>
  <c r="D29"/>
  <c r="D16"/>
  <c r="D24"/>
  <c r="N8"/>
  <c r="D28"/>
  <c r="D44"/>
  <c r="D33"/>
  <c r="D54"/>
  <c r="Q3"/>
  <c r="D14"/>
  <c r="D13"/>
  <c r="D19"/>
  <c r="D53"/>
  <c r="D17"/>
  <c r="D15"/>
  <c r="D26"/>
  <c r="D41"/>
  <c r="D7"/>
  <c r="E7" s="1"/>
  <c r="D20"/>
  <c r="D12"/>
  <c r="D50"/>
  <c r="D52"/>
  <c r="D35"/>
  <c r="D32"/>
  <c r="M8"/>
  <c r="D18"/>
  <c r="D27"/>
  <c r="D40"/>
  <c r="M9"/>
  <c r="D47"/>
  <c r="D45"/>
  <c r="D30"/>
  <c r="D48"/>
  <c r="D42"/>
  <c r="D38"/>
  <c r="D23"/>
  <c r="D22"/>
  <c r="D34"/>
  <c r="D25"/>
  <c r="D36"/>
  <c r="D43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<sst xmlns="http://schemas.openxmlformats.org/spreadsheetml/2006/main" count="107" uniqueCount="67">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</sst>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1289.520961183493</c:v>
                </c:pt>
                <c:pt idx="1">
                  <c:v>1295.1323580098638</c:v>
                </c:pt>
                <c:pt idx="2">
                  <c:v>553.11</c:v>
                </c:pt>
                <c:pt idx="3">
                  <c:v>278.26294988364043</c:v>
                </c:pt>
                <c:pt idx="4">
                  <c:v>232.55725597070384</c:v>
                </c:pt>
                <c:pt idx="5">
                  <c:v>825.71763866329957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1289.520961183493</v>
          </cell>
        </row>
      </sheetData>
      <sheetData sheetId="1">
        <row r="4">
          <cell r="J4">
            <v>1295.1323580098638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2.5746861179430462</v>
          </cell>
        </row>
      </sheetData>
      <sheetData sheetId="4">
        <row r="47">
          <cell r="M47">
            <v>111.75</v>
          </cell>
          <cell r="O47">
            <v>2.2495517545251928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2.7436886467486841</v>
          </cell>
        </row>
      </sheetData>
      <sheetData sheetId="8">
        <row r="4">
          <cell r="J4">
            <v>41.852342421909896</v>
          </cell>
        </row>
      </sheetData>
      <sheetData sheetId="9">
        <row r="4">
          <cell r="J4">
            <v>10.526665572491863</v>
          </cell>
        </row>
      </sheetData>
      <sheetData sheetId="10">
        <row r="4">
          <cell r="J4">
            <v>21.406080427425067</v>
          </cell>
        </row>
      </sheetData>
      <sheetData sheetId="11">
        <row r="4">
          <cell r="J4">
            <v>12.594073058821259</v>
          </cell>
        </row>
      </sheetData>
      <sheetData sheetId="12">
        <row r="4">
          <cell r="J4">
            <v>53.721322602226451</v>
          </cell>
        </row>
      </sheetData>
      <sheetData sheetId="13">
        <row r="4">
          <cell r="J4">
            <v>3.2906258962393053</v>
          </cell>
        </row>
      </sheetData>
      <sheetData sheetId="14">
        <row r="4">
          <cell r="J4">
            <v>232.55725597070384</v>
          </cell>
        </row>
      </sheetData>
      <sheetData sheetId="15">
        <row r="4">
          <cell r="J4">
            <v>5.1680469975358641</v>
          </cell>
        </row>
      </sheetData>
      <sheetData sheetId="16">
        <row r="4">
          <cell r="J4">
            <v>48.231516589462977</v>
          </cell>
        </row>
      </sheetData>
      <sheetData sheetId="17">
        <row r="4">
          <cell r="J4">
            <v>6.2781605315962494</v>
          </cell>
        </row>
      </sheetData>
      <sheetData sheetId="18">
        <row r="4">
          <cell r="J4">
            <v>5.3576612267579682</v>
          </cell>
        </row>
      </sheetData>
      <sheetData sheetId="19">
        <row r="4">
          <cell r="J4">
            <v>13.655093672219367</v>
          </cell>
        </row>
      </sheetData>
      <sheetData sheetId="20">
        <row r="4">
          <cell r="J4">
            <v>2.4597004899678843</v>
          </cell>
        </row>
      </sheetData>
      <sheetData sheetId="21">
        <row r="4">
          <cell r="J4">
            <v>14.928476732224459</v>
          </cell>
        </row>
      </sheetData>
      <sheetData sheetId="22">
        <row r="4">
          <cell r="J4">
            <v>8.5910193204901617</v>
          </cell>
        </row>
      </sheetData>
      <sheetData sheetId="23">
        <row r="4">
          <cell r="J4">
            <v>10.918085814517996</v>
          </cell>
        </row>
      </sheetData>
      <sheetData sheetId="24">
        <row r="4">
          <cell r="J4">
            <v>5.630787281460119</v>
          </cell>
        </row>
      </sheetData>
      <sheetData sheetId="25">
        <row r="4">
          <cell r="J4">
            <v>17.588448618880154</v>
          </cell>
        </row>
      </sheetData>
      <sheetData sheetId="26">
        <row r="4">
          <cell r="J4">
            <v>51.344733683525604</v>
          </cell>
        </row>
      </sheetData>
      <sheetData sheetId="27">
        <row r="4">
          <cell r="J4">
            <v>1.7064054578431183</v>
          </cell>
        </row>
      </sheetData>
      <sheetData sheetId="28">
        <row r="4">
          <cell r="J4">
            <v>28.775577493704454</v>
          </cell>
        </row>
      </sheetData>
      <sheetData sheetId="29">
        <row r="4">
          <cell r="J4">
            <v>39.197753795260965</v>
          </cell>
        </row>
      </sheetData>
      <sheetData sheetId="30">
        <row r="4">
          <cell r="J4">
            <v>2.9444651216251132</v>
          </cell>
        </row>
      </sheetData>
      <sheetData sheetId="31">
        <row r="4">
          <cell r="J4">
            <v>4.4028868577201425</v>
          </cell>
        </row>
      </sheetData>
      <sheetData sheetId="32">
        <row r="4">
          <cell r="J4">
            <v>2.7253804179256864</v>
          </cell>
        </row>
      </sheetData>
      <sheetData sheetId="33">
        <row r="4">
          <cell r="J4">
            <v>278.26294988364043</v>
          </cell>
        </row>
      </sheetData>
      <sheetData sheetId="34">
        <row r="4">
          <cell r="J4">
            <v>1.0016578065341817</v>
          </cell>
        </row>
      </sheetData>
      <sheetData sheetId="35">
        <row r="4">
          <cell r="J4">
            <v>11.422728725217523</v>
          </cell>
        </row>
      </sheetData>
      <sheetData sheetId="36">
        <row r="4">
          <cell r="J4">
            <v>18.223541142817457</v>
          </cell>
        </row>
      </sheetData>
      <sheetData sheetId="37">
        <row r="4">
          <cell r="J4">
            <v>23.243886396779672</v>
          </cell>
        </row>
      </sheetData>
      <sheetData sheetId="38">
        <row r="4">
          <cell r="J4">
            <v>17.385794390901733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553.11</f>
        <v>553.11</v>
      </c>
      <c r="P2" t="s">
        <v>8</v>
      </c>
      <c r="Q2" s="10">
        <f>N2+K2+H2</f>
        <v>610.19000000000005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0.13637660445143268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4474.3011637110003</v>
      </c>
      <c r="D7" s="20">
        <f>(C7*[1]Feuil1!$K$2-C4)/C4</f>
        <v>0.56962762489476104</v>
      </c>
      <c r="E7" s="31">
        <f>C7-C7/(1+D7)</f>
        <v>1623.7517131615496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1289.520961183493</v>
      </c>
    </row>
    <row r="9" spans="2:20">
      <c r="M9" s="17" t="str">
        <f>IF(C13&gt;C7*Params!F8,B13,"Others")</f>
        <v>BTC</v>
      </c>
      <c r="N9" s="18">
        <f>IF(C13&gt;C7*0.1,C13,C7)</f>
        <v>1295.1323580098638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553.11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278.26294988364043</v>
      </c>
    </row>
    <row r="12" spans="2:20">
      <c r="B12" s="7" t="s">
        <v>19</v>
      </c>
      <c r="C12" s="1">
        <f>[2]ETH!J4</f>
        <v>1289.520961183493</v>
      </c>
      <c r="D12" s="20">
        <f>C12/$C$7</f>
        <v>0.28820611621814923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232.55725597070384</v>
      </c>
    </row>
    <row r="13" spans="2:20">
      <c r="B13" s="7" t="s">
        <v>4</v>
      </c>
      <c r="C13" s="1">
        <f>[2]BTC!J4</f>
        <v>1295.1323580098638</v>
      </c>
      <c r="D13" s="20">
        <f t="shared" ref="D13:D55" si="0">C13/$C$7</f>
        <v>0.28946025549511217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825.71763866329957</v>
      </c>
      <c r="Q13" s="23"/>
    </row>
    <row r="14" spans="2:20">
      <c r="B14" s="7" t="s">
        <v>59</v>
      </c>
      <c r="C14" s="1">
        <f>$N$2</f>
        <v>553.11</v>
      </c>
      <c r="D14" s="20">
        <f t="shared" si="0"/>
        <v>0.12361930495113313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278.26294988364043</v>
      </c>
      <c r="D15" s="20">
        <f t="shared" si="0"/>
        <v>6.2191376865845173E-2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232.55725597070384</v>
      </c>
      <c r="D16" s="20">
        <f t="shared" si="0"/>
        <v>5.1976218734864972E-2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2.4975967399412644E-2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2.0114873073352465E-2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1.3979836785979962E-2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51.344733683525604</v>
      </c>
      <c r="D20" s="20">
        <f t="shared" si="0"/>
        <v>1.1475475566991139E-2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53.721322602226451</v>
      </c>
      <c r="D21" s="20">
        <f t="shared" si="0"/>
        <v>1.2006639838626734E-2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1.1331378497988556E-2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41.852342421909896</v>
      </c>
      <c r="D23" s="20">
        <f t="shared" si="0"/>
        <v>9.3539395071022494E-3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28.775577493704454</v>
      </c>
      <c r="D24" s="20">
        <f t="shared" si="0"/>
        <v>6.4313009877586995E-3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39.197753795260965</v>
      </c>
      <c r="D25" s="20">
        <f t="shared" si="0"/>
        <v>8.7606426928021584E-3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48.231516589462977</v>
      </c>
      <c r="D26" s="20">
        <f t="shared" si="0"/>
        <v>1.0779675937026017E-2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21.406080427425067</v>
      </c>
      <c r="D27" s="20">
        <f t="shared" si="0"/>
        <v>4.7842287866181081E-3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18.223541142817457</v>
      </c>
      <c r="D28" s="20">
        <f t="shared" si="0"/>
        <v>4.0729357448309961E-3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17.588448618880154</v>
      </c>
      <c r="D29" s="20">
        <f t="shared" si="0"/>
        <v>3.9309934613995087E-3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1.4259210023109857E-3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13.655093672219367</v>
      </c>
      <c r="D31" s="20">
        <f t="shared" si="0"/>
        <v>3.0518941780158996E-3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12.594073058821259</v>
      </c>
      <c r="D32" s="20">
        <f t="shared" si="0"/>
        <v>2.8147575672746385E-3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14.928476732224459</v>
      </c>
      <c r="D33" s="20">
        <f t="shared" si="0"/>
        <v>3.3364934960798953E-3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11.422728725217523</v>
      </c>
      <c r="D34" s="20">
        <f t="shared" si="0"/>
        <v>2.5529637606565296E-3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10.918085814517996</v>
      </c>
      <c r="D35" s="20">
        <f t="shared" si="0"/>
        <v>2.4401767818111059E-3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10.526665572491863</v>
      </c>
      <c r="D36" s="20">
        <f t="shared" si="0"/>
        <v>2.3526949097366998E-3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23.243886396779672</v>
      </c>
      <c r="D37" s="20">
        <f t="shared" si="0"/>
        <v>5.1949758289183013E-3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17.385794390901733</v>
      </c>
      <c r="D38" s="20">
        <f t="shared" si="0"/>
        <v>3.8857005272487956E-3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2.346735191891121E-3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8.5910193204901617</v>
      </c>
      <c r="D40" s="20">
        <f t="shared" si="0"/>
        <v>1.9200807022486483E-3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5.1680469975358641</v>
      </c>
      <c r="D41" s="20">
        <f t="shared" si="0"/>
        <v>1.1550512154728245E-3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5.3576612267579682</v>
      </c>
      <c r="D42" s="20">
        <f t="shared" si="0"/>
        <v>1.1974297282917599E-3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6.2781605315962494</v>
      </c>
      <c r="D43" s="20">
        <f t="shared" si="0"/>
        <v>1.403160024746551E-3</v>
      </c>
    </row>
    <row r="44" spans="2:14">
      <c r="B44" s="22" t="s">
        <v>56</v>
      </c>
      <c r="C44" s="9">
        <f>[2]SHIB!$J$4</f>
        <v>4.4028868577201425</v>
      </c>
      <c r="D44" s="20">
        <f t="shared" si="0"/>
        <v>9.8403900332635929E-4</v>
      </c>
    </row>
    <row r="45" spans="2:14">
      <c r="B45" s="22" t="s">
        <v>23</v>
      </c>
      <c r="C45" s="9">
        <f>[2]LUNA!J4</f>
        <v>5.630787281460119</v>
      </c>
      <c r="D45" s="20">
        <f t="shared" si="0"/>
        <v>1.2584730163290852E-3</v>
      </c>
    </row>
    <row r="46" spans="2:14">
      <c r="B46" s="22" t="s">
        <v>36</v>
      </c>
      <c r="C46" s="9">
        <f>[2]AMP!$J$4</f>
        <v>3.2906258962393053</v>
      </c>
      <c r="D46" s="20">
        <f t="shared" si="0"/>
        <v>7.3545024705267033E-4</v>
      </c>
    </row>
    <row r="47" spans="2:14">
      <c r="B47" s="22" t="s">
        <v>64</v>
      </c>
      <c r="C47" s="10">
        <f>[2]ACE!$J$4</f>
        <v>2.7436886467486841</v>
      </c>
      <c r="D47" s="20">
        <f t="shared" si="0"/>
        <v>6.1321054313497741E-4</v>
      </c>
    </row>
    <row r="48" spans="2:14">
      <c r="B48" s="22" t="s">
        <v>40</v>
      </c>
      <c r="C48" s="9">
        <f>[2]SHPING!$J$4</f>
        <v>2.7253804179256864</v>
      </c>
      <c r="D48" s="20">
        <f t="shared" si="0"/>
        <v>6.0911867981306084E-4</v>
      </c>
    </row>
    <row r="49" spans="2:4">
      <c r="B49" s="22" t="s">
        <v>62</v>
      </c>
      <c r="C49" s="10">
        <f>[2]SEI!$J$4</f>
        <v>2.9444651216251132</v>
      </c>
      <c r="D49" s="20">
        <f t="shared" si="0"/>
        <v>6.5808380211558311E-4</v>
      </c>
    </row>
    <row r="50" spans="2:4">
      <c r="B50" s="22" t="s">
        <v>50</v>
      </c>
      <c r="C50" s="9">
        <f>[2]KAVA!$J$4</f>
        <v>2.4597004899678843</v>
      </c>
      <c r="D50" s="20">
        <f t="shared" si="0"/>
        <v>5.4973959060185403E-4</v>
      </c>
    </row>
    <row r="51" spans="2:4">
      <c r="B51" s="7" t="s">
        <v>25</v>
      </c>
      <c r="C51" s="1">
        <f>[2]POLIS!J4</f>
        <v>2.5746861179430462</v>
      </c>
      <c r="D51" s="20">
        <f t="shared" si="0"/>
        <v>5.7543871629052185E-4</v>
      </c>
    </row>
    <row r="52" spans="2:4">
      <c r="B52" s="7" t="s">
        <v>28</v>
      </c>
      <c r="C52" s="1">
        <f>[2]ATLAS!O47</f>
        <v>2.2495517545251928</v>
      </c>
      <c r="D52" s="20">
        <f t="shared" si="0"/>
        <v>5.0277164460235104E-4</v>
      </c>
    </row>
    <row r="53" spans="2:4">
      <c r="B53" s="22" t="s">
        <v>63</v>
      </c>
      <c r="C53" s="10">
        <f>[2]MEME!$J$4</f>
        <v>1.7064054578431183</v>
      </c>
      <c r="D53" s="20">
        <f t="shared" si="0"/>
        <v>3.8137921329100248E-4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3.79230976618631E-4</v>
      </c>
    </row>
    <row r="55" spans="2:4">
      <c r="B55" s="22" t="s">
        <v>43</v>
      </c>
      <c r="C55" s="9">
        <f>[2]TRX!$J$4</f>
        <v>1.0016578065341817</v>
      </c>
      <c r="D55" s="20">
        <f t="shared" si="0"/>
        <v>2.2386910712630782E-4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2024-01-05T00:08:42Z</dcterms:modified>
</cp:coreProperties>
</file>