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<sst xmlns="http://schemas.openxmlformats.org/spreadsheetml/2006/main" count="107" uniqueCount="67">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</sst>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1339.3704069813707</c:v>
                </c:pt>
                <c:pt idx="1">
                  <c:v>1252.6688720580828</c:v>
                </c:pt>
                <c:pt idx="2">
                  <c:v>552.91</c:v>
                </c:pt>
                <c:pt idx="3">
                  <c:v>282.36490963615773</c:v>
                </c:pt>
                <c:pt idx="4">
                  <c:v>229.22903942166238</c:v>
                </c:pt>
                <c:pt idx="5">
                  <c:v>835.76725605984677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1339.3704069813707</v>
          </cell>
        </row>
      </sheetData>
      <sheetData sheetId="1">
        <row r="4">
          <cell r="J4">
            <v>1252.6688720580828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2.7035213323852876</v>
          </cell>
        </row>
      </sheetData>
      <sheetData sheetId="4">
        <row r="47">
          <cell r="M47">
            <v>111.75</v>
          </cell>
          <cell r="O47">
            <v>2.1505898697537162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3.3481824625542171</v>
          </cell>
        </row>
      </sheetData>
      <sheetData sheetId="8">
        <row r="4">
          <cell r="J4">
            <v>45.291532167449731</v>
          </cell>
        </row>
      </sheetData>
      <sheetData sheetId="9">
        <row r="4">
          <cell r="J4">
            <v>12.027131668474066</v>
          </cell>
        </row>
      </sheetData>
      <sheetData sheetId="10">
        <row r="4">
          <cell r="J4">
            <v>24.427184968222541</v>
          </cell>
        </row>
      </sheetData>
      <sheetData sheetId="11">
        <row r="4">
          <cell r="J4">
            <v>13.939410880045141</v>
          </cell>
        </row>
      </sheetData>
      <sheetData sheetId="12">
        <row r="4">
          <cell r="J4">
            <v>57.089463943043881</v>
          </cell>
        </row>
      </sheetData>
      <sheetData sheetId="13">
        <row r="4">
          <cell r="J4">
            <v>3.555447097892837</v>
          </cell>
        </row>
      </sheetData>
      <sheetData sheetId="14">
        <row r="4">
          <cell r="J4">
            <v>229.22903942166238</v>
          </cell>
        </row>
      </sheetData>
      <sheetData sheetId="15">
        <row r="4">
          <cell r="J4">
            <v>5.671128307559262</v>
          </cell>
        </row>
      </sheetData>
      <sheetData sheetId="16">
        <row r="4">
          <cell r="J4">
            <v>37.551031328113993</v>
          </cell>
        </row>
      </sheetData>
      <sheetData sheetId="17">
        <row r="4">
          <cell r="J4">
            <v>5.2399856902609017</v>
          </cell>
        </row>
      </sheetData>
      <sheetData sheetId="18">
        <row r="4">
          <cell r="J4">
            <v>5.0648151828844581</v>
          </cell>
        </row>
      </sheetData>
      <sheetData sheetId="19">
        <row r="4">
          <cell r="J4">
            <v>14.2844712553478</v>
          </cell>
        </row>
      </sheetData>
      <sheetData sheetId="20">
        <row r="4">
          <cell r="J4">
            <v>2.6449900559951445</v>
          </cell>
        </row>
      </sheetData>
      <sheetData sheetId="21">
        <row r="4">
          <cell r="J4">
            <v>13.035111994143152</v>
          </cell>
        </row>
      </sheetData>
      <sheetData sheetId="22">
        <row r="4">
          <cell r="J4">
            <v>9.443398509201522</v>
          </cell>
        </row>
      </sheetData>
      <sheetData sheetId="23">
        <row r="4">
          <cell r="J4">
            <v>12.486944887317913</v>
          </cell>
        </row>
      </sheetData>
      <sheetData sheetId="24">
        <row r="4">
          <cell r="J4">
            <v>3.6590948746440528</v>
          </cell>
        </row>
      </sheetData>
      <sheetData sheetId="25">
        <row r="4">
          <cell r="J4">
            <v>18.469867478859005</v>
          </cell>
        </row>
      </sheetData>
      <sheetData sheetId="26">
        <row r="4">
          <cell r="J4">
            <v>58.068143193339296</v>
          </cell>
        </row>
      </sheetData>
      <sheetData sheetId="27">
        <row r="4">
          <cell r="J4">
            <v>1.8019442449836687</v>
          </cell>
        </row>
      </sheetData>
      <sheetData sheetId="28">
        <row r="4">
          <cell r="J4">
            <v>44.568600126793022</v>
          </cell>
        </row>
      </sheetData>
      <sheetData sheetId="29">
        <row r="4">
          <cell r="J4">
            <v>38.111329844928086</v>
          </cell>
        </row>
      </sheetData>
      <sheetData sheetId="30">
        <row r="4">
          <cell r="J4">
            <v>2.1635425569106257</v>
          </cell>
        </row>
      </sheetData>
      <sheetData sheetId="31">
        <row r="4">
          <cell r="J4">
            <v>4.673539764101136</v>
          </cell>
        </row>
      </sheetData>
      <sheetData sheetId="32">
        <row r="4">
          <cell r="J4">
            <v>2.8972968693998746</v>
          </cell>
        </row>
      </sheetData>
      <sheetData sheetId="33">
        <row r="4">
          <cell r="J4">
            <v>282.36490963615773</v>
          </cell>
        </row>
      </sheetData>
      <sheetData sheetId="34">
        <row r="4">
          <cell r="J4">
            <v>0.99472294712833509</v>
          </cell>
        </row>
      </sheetData>
      <sheetData sheetId="35">
        <row r="4">
          <cell r="J4">
            <v>13.234895482292247</v>
          </cell>
        </row>
      </sheetData>
      <sheetData sheetId="36">
        <row r="4">
          <cell r="J4">
            <v>19.526765137196247</v>
          </cell>
        </row>
      </sheetData>
      <sheetData sheetId="37">
        <row r="4">
          <cell r="J4">
            <v>12.524204153324092</v>
          </cell>
        </row>
      </sheetData>
      <sheetData sheetId="38">
        <row r="4">
          <cell r="J4">
            <v>11.542174185301498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0.13578536081849887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4492.3104841571212</v>
      </c>
      <c r="D7" s="20">
        <f>(C7*[1]Feuil1!$K$2-C4)/C4</f>
        <v>0.57594546668580593</v>
      </c>
      <c r="E7" s="31">
        <f>C7-C7/(1+D7)</f>
        <v>1641.7610336076709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1339.3704069813707</v>
      </c>
    </row>
    <row r="9" spans="2:20">
      <c r="M9" s="17" t="str">
        <f>IF(C13&gt;C7*Params!F8,B13,"Others")</f>
        <v>BTC</v>
      </c>
      <c r="N9" s="18">
        <f>IF(C13&gt;C7*0.1,C13,C7)</f>
        <v>1252.6688720580828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282.36490963615773</v>
      </c>
    </row>
    <row r="12" spans="2:20">
      <c r="B12" s="7" t="s">
        <v>19</v>
      </c>
      <c r="C12" s="1">
        <f>[2]ETH!J4</f>
        <v>1339.3704069813707</v>
      </c>
      <c r="D12" s="20">
        <f>C12/$C$7</f>
        <v>0.29814733681139871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229.22903942166238</v>
      </c>
    </row>
    <row r="13" spans="2:20">
      <c r="B13" s="7" t="s">
        <v>4</v>
      </c>
      <c r="C13" s="1">
        <f>[2]BTC!J4</f>
        <v>1252.6688720580828</v>
      </c>
      <c r="D13" s="20">
        <f t="shared" ref="D13:D55" si="0">C13/$C$7</f>
        <v>0.27884734959345031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835.76725605984677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0.12307920433147461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282.36490963615773</v>
      </c>
      <c r="D15" s="20">
        <f t="shared" si="0"/>
        <v>6.2855163424693036E-2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229.22903942166238</v>
      </c>
      <c r="D16" s="20">
        <f t="shared" si="0"/>
        <v>5.1026980488120009E-2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2.4875840704711959E-2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2.0034234124600234E-2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1.3923792716597163E-2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58.068143193339296</v>
      </c>
      <c r="D20" s="20">
        <f t="shared" si="0"/>
        <v>1.2926119732401899E-2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57.089463943043881</v>
      </c>
      <c r="D21" s="20">
        <f t="shared" si="0"/>
        <v>1.270826318536516E-2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1.1285951890191466E-2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45.291532167449731</v>
      </c>
      <c r="D23" s="20">
        <f t="shared" si="0"/>
        <v>1.0082012881161674E-2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44.568600126793022</v>
      </c>
      <c r="D24" s="20">
        <f t="shared" si="0"/>
        <v>9.9210863282873235E-3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38.111329844928086</v>
      </c>
      <c r="D25" s="20">
        <f t="shared" si="0"/>
        <v>8.4836811657017074E-3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37.551031328113993</v>
      </c>
      <c r="D26" s="20">
        <f t="shared" si="0"/>
        <v>8.3589572583070426E-3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24.427184968222541</v>
      </c>
      <c r="D27" s="20">
        <f t="shared" si="0"/>
        <v>5.4375549184253989E-3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19.526765137196247</v>
      </c>
      <c r="D28" s="20">
        <f t="shared" si="0"/>
        <v>4.3467087161630138E-3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18.469867478859005</v>
      </c>
      <c r="D29" s="20">
        <f t="shared" si="0"/>
        <v>4.1114405480200131E-3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1.4202045968327722E-3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14.2844712553478</v>
      </c>
      <c r="D31" s="20">
        <f t="shared" si="0"/>
        <v>3.1797604608417782E-3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13.939410880045141</v>
      </c>
      <c r="D32" s="20">
        <f t="shared" si="0"/>
        <v>3.1029491236647128E-3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13.035111994143152</v>
      </c>
      <c r="D33" s="20">
        <f t="shared" si="0"/>
        <v>2.901649839233873E-3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13.234895482292247</v>
      </c>
      <c r="D34" s="20">
        <f t="shared" si="0"/>
        <v>2.9461221634095201E-3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12.486944887317913</v>
      </c>
      <c r="D35" s="20">
        <f t="shared" si="0"/>
        <v>2.7796264152611886E-3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12.027131668474066</v>
      </c>
      <c r="D36" s="20">
        <f t="shared" si="0"/>
        <v>2.6772707965955923E-3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12.524204153324092</v>
      </c>
      <c r="D37" s="20">
        <f t="shared" si="0"/>
        <v>2.7879204247998391E-3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11.542174185301498</v>
      </c>
      <c r="D38" s="20">
        <f t="shared" si="0"/>
        <v>2.5693179992805244E-3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2.3373273145366942E-3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9.443398509201522</v>
      </c>
      <c r="D40" s="20">
        <f t="shared" si="0"/>
        <v>2.102125074058268E-3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5.671128307559262</v>
      </c>
      <c r="D41" s="20">
        <f t="shared" si="0"/>
        <v>1.2624079140476682E-3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5.0648151828844581</v>
      </c>
      <c r="D42" s="20">
        <f t="shared" si="0"/>
        <v>1.1274410352415244E-3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5.2399856902609017</v>
      </c>
      <c r="D43" s="20">
        <f t="shared" si="0"/>
        <v>1.1664344458693541E-3</v>
      </c>
    </row>
    <row r="44" spans="2:14">
      <c r="B44" s="22" t="s">
        <v>56</v>
      </c>
      <c r="C44" s="9">
        <f>[2]SHIB!$J$4</f>
        <v>4.673539764101136</v>
      </c>
      <c r="D44" s="20">
        <f t="shared" si="0"/>
        <v>1.040342109162568E-3</v>
      </c>
    </row>
    <row r="45" spans="2:14">
      <c r="B45" s="22" t="s">
        <v>23</v>
      </c>
      <c r="C45" s="9">
        <f>[2]LUNA!J4</f>
        <v>3.6590948746440528</v>
      </c>
      <c r="D45" s="20">
        <f t="shared" si="0"/>
        <v>8.1452403780826331E-4</v>
      </c>
    </row>
    <row r="46" spans="2:14">
      <c r="B46" s="22" t="s">
        <v>36</v>
      </c>
      <c r="C46" s="9">
        <f>[2]AMP!$J$4</f>
        <v>3.555447097892837</v>
      </c>
      <c r="D46" s="20">
        <f t="shared" si="0"/>
        <v>7.9145177307572831E-4</v>
      </c>
    </row>
    <row r="47" spans="2:14">
      <c r="B47" s="22" t="s">
        <v>64</v>
      </c>
      <c r="C47" s="10">
        <f>[2]ACE!$J$4</f>
        <v>3.3481824625542171</v>
      </c>
      <c r="D47" s="20">
        <f t="shared" si="0"/>
        <v>7.4531412607435274E-4</v>
      </c>
    </row>
    <row r="48" spans="2:14">
      <c r="B48" s="22" t="s">
        <v>40</v>
      </c>
      <c r="C48" s="9">
        <f>[2]SHPING!$J$4</f>
        <v>2.8972968693998746</v>
      </c>
      <c r="D48" s="20">
        <f t="shared" si="0"/>
        <v>6.4494582011142664E-4</v>
      </c>
    </row>
    <row r="49" spans="2:4">
      <c r="B49" s="22" t="s">
        <v>62</v>
      </c>
      <c r="C49" s="10">
        <f>[2]SEI!$J$4</f>
        <v>2.1635425569106257</v>
      </c>
      <c r="D49" s="20">
        <f t="shared" si="0"/>
        <v>4.8161020137426334E-4</v>
      </c>
    </row>
    <row r="50" spans="2:4">
      <c r="B50" s="22" t="s">
        <v>50</v>
      </c>
      <c r="C50" s="9">
        <f>[2]KAVA!$J$4</f>
        <v>2.6449900559951445</v>
      </c>
      <c r="D50" s="20">
        <f t="shared" si="0"/>
        <v>5.8878166710051342E-4</v>
      </c>
    </row>
    <row r="51" spans="2:4">
      <c r="B51" s="7" t="s">
        <v>25</v>
      </c>
      <c r="C51" s="1">
        <f>[2]POLIS!J4</f>
        <v>2.7035213323852876</v>
      </c>
      <c r="D51" s="20">
        <f t="shared" si="0"/>
        <v>6.0181088148731135E-4</v>
      </c>
    </row>
    <row r="52" spans="2:4">
      <c r="B52" s="7" t="s">
        <v>28</v>
      </c>
      <c r="C52" s="1">
        <f>[2]ATLAS!O47</f>
        <v>2.1505898697537162</v>
      </c>
      <c r="D52" s="20">
        <f t="shared" si="0"/>
        <v>4.7872689951821638E-4</v>
      </c>
    </row>
    <row r="53" spans="2:4">
      <c r="B53" s="22" t="s">
        <v>63</v>
      </c>
      <c r="C53" s="10">
        <f>[2]MEME!$J$4</f>
        <v>1.8019442449836687</v>
      </c>
      <c r="D53" s="20">
        <f t="shared" si="0"/>
        <v>4.0111747648309803E-4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3.7771066937248085E-4</v>
      </c>
    </row>
    <row r="55" spans="2:4">
      <c r="B55" s="22" t="s">
        <v>43</v>
      </c>
      <c r="C55" s="9">
        <f>[2]TRX!$J$4</f>
        <v>0.99472294712833509</v>
      </c>
      <c r="D55" s="20">
        <f t="shared" si="0"/>
        <v>2.2142791568757118E-4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2023-12-29T13:25:23Z</dcterms:modified>
</cp:coreProperties>
</file>