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<sst xmlns="http://schemas.openxmlformats.org/spreadsheetml/2006/main" count="112" uniqueCount="68">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</sst>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1744.0135162914153</c:v>
                </c:pt>
                <c:pt idx="1">
                  <c:v>1315.3248189132553</c:v>
                </c:pt>
                <c:pt idx="2">
                  <c:v>482.96174483270642</c:v>
                </c:pt>
                <c:pt idx="3">
                  <c:v>388.84</c:v>
                </c:pt>
                <c:pt idx="4">
                  <c:v>1420.8703575168092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1744.0135162914153</v>
          </cell>
        </row>
      </sheetData>
      <sheetData sheetId="1">
        <row r="4">
          <cell r="J4">
            <v>1315.3248189132553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2.6931570492121879</v>
          </cell>
        </row>
      </sheetData>
      <sheetData sheetId="4">
        <row r="47">
          <cell r="M47">
            <v>128.25</v>
          </cell>
          <cell r="O47">
            <v>0.51098175640086652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2.999254691382883</v>
          </cell>
        </row>
      </sheetData>
      <sheetData sheetId="7">
        <row r="4">
          <cell r="J4">
            <v>44.885665212377994</v>
          </cell>
        </row>
      </sheetData>
      <sheetData sheetId="8">
        <row r="4">
          <cell r="J4">
            <v>11.853370849776717</v>
          </cell>
        </row>
      </sheetData>
      <sheetData sheetId="9">
        <row r="4">
          <cell r="J4">
            <v>25.020620932223302</v>
          </cell>
        </row>
      </sheetData>
      <sheetData sheetId="10">
        <row r="4">
          <cell r="J4">
            <v>12.328987621047254</v>
          </cell>
        </row>
      </sheetData>
      <sheetData sheetId="11">
        <row r="4">
          <cell r="J4">
            <v>63.345165892253661</v>
          </cell>
        </row>
      </sheetData>
      <sheetData sheetId="12">
        <row r="4">
          <cell r="J4">
            <v>3.5230965988583565</v>
          </cell>
        </row>
      </sheetData>
      <sheetData sheetId="13">
        <row r="4">
          <cell r="J4">
            <v>243.65298763482383</v>
          </cell>
        </row>
      </sheetData>
      <sheetData sheetId="14">
        <row r="4">
          <cell r="J4">
            <v>5.0771282848568902</v>
          </cell>
        </row>
      </sheetData>
      <sheetData sheetId="15">
        <row r="4">
          <cell r="J4">
            <v>49.155288701613813</v>
          </cell>
        </row>
      </sheetData>
      <sheetData sheetId="16">
        <row r="4">
          <cell r="J4">
            <v>6.2541867839457304</v>
          </cell>
        </row>
      </sheetData>
      <sheetData sheetId="17">
        <row r="4">
          <cell r="J4">
            <v>4.6948774932029744</v>
          </cell>
        </row>
      </sheetData>
      <sheetData sheetId="18">
        <row r="4">
          <cell r="J4">
            <v>14.445782633494819</v>
          </cell>
        </row>
      </sheetData>
      <sheetData sheetId="19">
        <row r="4">
          <cell r="J4">
            <v>2.1503183673236252</v>
          </cell>
        </row>
      </sheetData>
      <sheetData sheetId="20">
        <row r="4">
          <cell r="J4">
            <v>18.122642271669129</v>
          </cell>
        </row>
      </sheetData>
      <sheetData sheetId="21">
        <row r="4">
          <cell r="J4">
            <v>13.718455815390918</v>
          </cell>
        </row>
      </sheetData>
      <sheetData sheetId="22">
        <row r="4">
          <cell r="J4">
            <v>11.918203727644753</v>
          </cell>
        </row>
      </sheetData>
      <sheetData sheetId="23">
        <row r="4">
          <cell r="J4">
            <v>5.0419032434686128</v>
          </cell>
        </row>
      </sheetData>
      <sheetData sheetId="24">
        <row r="4">
          <cell r="J4">
            <v>47.406508098492388</v>
          </cell>
        </row>
      </sheetData>
      <sheetData sheetId="25">
        <row r="4">
          <cell r="J4">
            <v>55.03713880515695</v>
          </cell>
        </row>
      </sheetData>
      <sheetData sheetId="26">
        <row r="4">
          <cell r="J4">
            <v>1.6222107088285826</v>
          </cell>
        </row>
      </sheetData>
      <sheetData sheetId="27">
        <row r="4">
          <cell r="J4">
            <v>49.063512888919831</v>
          </cell>
        </row>
      </sheetData>
      <sheetData sheetId="28">
        <row r="4">
          <cell r="J4">
            <v>57.990302956478367</v>
          </cell>
        </row>
      </sheetData>
      <sheetData sheetId="29">
        <row r="4">
          <cell r="J4">
            <v>2.8083483231060637</v>
          </cell>
        </row>
      </sheetData>
      <sheetData sheetId="30">
        <row r="4">
          <cell r="J4">
            <v>14.662636714149887</v>
          </cell>
        </row>
      </sheetData>
      <sheetData sheetId="31">
        <row r="4">
          <cell r="J4">
            <v>3.2957751930295296</v>
          </cell>
        </row>
      </sheetData>
      <sheetData sheetId="32">
        <row r="4">
          <cell r="J4">
            <v>482.96174483270642</v>
          </cell>
        </row>
      </sheetData>
      <sheetData sheetId="33">
        <row r="4">
          <cell r="J4">
            <v>1.1768425604237103</v>
          </cell>
        </row>
      </sheetData>
      <sheetData sheetId="34">
        <row r="4">
          <cell r="J4">
            <v>18.261454962400137</v>
          </cell>
        </row>
      </sheetData>
      <sheetData sheetId="35">
        <row r="4">
          <cell r="J4">
            <v>16.42525816454425</v>
          </cell>
        </row>
      </sheetData>
      <sheetData sheetId="36">
        <row r="4">
          <cell r="J4">
            <v>24.800041587898544</v>
          </cell>
        </row>
      </sheetData>
      <sheetData sheetId="37">
        <row r="4">
          <cell r="J4">
            <v>20.221584325746797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0.13200460055957181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5352.0104375541905</v>
      </c>
      <c r="D7" s="20">
        <f>(C7*[1]Feuil1!$K$2-C4)/C4</f>
        <v>0.81523329938927702</v>
      </c>
      <c r="E7" s="31">
        <f>C7-C7/(1+D7)</f>
        <v>2403.6233407799973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1744.0135162914153</v>
      </c>
    </row>
    <row r="9" spans="2:20">
      <c r="M9" s="17" t="str">
        <f>IF(C13&gt;C7*Params!F8,B13,"Others")</f>
        <v>BTC</v>
      </c>
      <c r="N9" s="18">
        <f>IF(C13&gt;C7*0.1,C13,C7)</f>
        <v>1315.3248189132553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482.96174483270642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1744.0135162914153</v>
      </c>
      <c r="D12" s="20">
        <f>C12/$C$7</f>
        <v>0.325861381744317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1420.8703575168092</v>
      </c>
    </row>
    <row r="13" spans="2:20">
      <c r="B13" s="7" t="s">
        <v>4</v>
      </c>
      <c r="C13" s="1">
        <f>[2]BTC!J4</f>
        <v>1315.3248189132553</v>
      </c>
      <c r="D13" s="20">
        <f t="shared" ref="D13:D51" si="0">C13/$C$7</f>
        <v>0.24576275294304997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482.96174483270642</v>
      </c>
      <c r="D14" s="20">
        <f t="shared" si="0"/>
        <v>9.0239312958704646E-2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7.2653072062709864E-2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4.9822399098656482E-2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243.65298763482383</v>
      </c>
      <c r="D17" s="20">
        <f t="shared" si="0"/>
        <v>4.5525506812384049E-2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2.3962957751369564E-2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1.3016915321731616E-2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63.345165892253661</v>
      </c>
      <c r="D20" s="20">
        <f t="shared" si="0"/>
        <v>1.1835770245844606E-2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55.03713880515695</v>
      </c>
      <c r="D21" s="20">
        <f t="shared" si="0"/>
        <v>1.0283451321202638E-2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57.990302956478367</v>
      </c>
      <c r="D22" s="20">
        <f t="shared" si="0"/>
        <v>1.0835237268890546E-2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9.5291293982054399E-3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49.155288701613813</v>
      </c>
      <c r="D24" s="20">
        <f t="shared" si="0"/>
        <v>9.1844530714475271E-3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47.406508098492388</v>
      </c>
      <c r="D25" s="20">
        <f t="shared" si="0"/>
        <v>8.8577009801491784E-3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8.0922861614956404E-3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44.885665212377994</v>
      </c>
      <c r="D27" s="20">
        <f t="shared" si="0"/>
        <v>8.386692390848596E-3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49.063512888919831</v>
      </c>
      <c r="D28" s="20">
        <f t="shared" si="0"/>
        <v>9.1673051578242647E-3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24.800041587898544</v>
      </c>
      <c r="D29" s="20">
        <f t="shared" si="0"/>
        <v>4.6337804974894425E-3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25.020620932223302</v>
      </c>
      <c r="D30" s="20">
        <f t="shared" si="0"/>
        <v>4.6749947938549705E-3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20.221584325746797</v>
      </c>
      <c r="D31" s="20">
        <f t="shared" si="0"/>
        <v>3.7783155622894932E-3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18.261454962400137</v>
      </c>
      <c r="D32" s="20">
        <f t="shared" si="0"/>
        <v>3.412073869337486E-3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18.122642271669129</v>
      </c>
      <c r="D33" s="20">
        <f t="shared" si="0"/>
        <v>3.386137318512214E-3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16.42525816454425</v>
      </c>
      <c r="D34" s="20">
        <f t="shared" si="0"/>
        <v>3.0689884401739714E-3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14.662636714149887</v>
      </c>
      <c r="D35" s="20">
        <f t="shared" si="0"/>
        <v>2.7396502464316101E-3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14.445782633494819</v>
      </c>
      <c r="D36" s="20">
        <f t="shared" si="0"/>
        <v>2.699131999469041E-3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13.718455815390918</v>
      </c>
      <c r="D37" s="20">
        <f t="shared" si="0"/>
        <v>2.5632341295769409E-3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12.328987621047254</v>
      </c>
      <c r="D38" s="20">
        <f t="shared" si="0"/>
        <v>2.3036180076437714E-3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11.918203727644753</v>
      </c>
      <c r="D39" s="20">
        <f t="shared" si="0"/>
        <v>2.2268648140176721E-3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11.853370849776717</v>
      </c>
      <c r="D40" s="20">
        <f t="shared" si="0"/>
        <v>2.2147510712242887E-3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1.463001631136247E-3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6.2541867839457304</v>
      </c>
      <c r="D42" s="20">
        <f t="shared" si="0"/>
        <v>1.1685677479365724E-3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5.0771282848568902</v>
      </c>
      <c r="D43" s="20">
        <f t="shared" si="0"/>
        <v>9.4863945877823842E-4</v>
      </c>
    </row>
    <row r="44" spans="2:14">
      <c r="B44" s="22" t="s">
        <v>23</v>
      </c>
      <c r="C44" s="9">
        <f>[2]LUNA!J4</f>
        <v>5.0419032434686128</v>
      </c>
      <c r="D44" s="20">
        <f t="shared" si="0"/>
        <v>9.420578121616494E-4</v>
      </c>
    </row>
    <row r="45" spans="2:14">
      <c r="B45" s="22" t="s">
        <v>36</v>
      </c>
      <c r="C45" s="9">
        <f>[2]GRT!$J$4</f>
        <v>4.6948774932029744</v>
      </c>
      <c r="D45" s="20">
        <f t="shared" si="0"/>
        <v>8.7721755179320641E-4</v>
      </c>
    </row>
    <row r="46" spans="2:14">
      <c r="B46" s="22" t="s">
        <v>35</v>
      </c>
      <c r="C46" s="9">
        <f>[2]AMP!$J$4</f>
        <v>3.5230965988583565</v>
      </c>
      <c r="D46" s="20">
        <f t="shared" si="0"/>
        <v>6.5827536025291696E-4</v>
      </c>
    </row>
    <row r="47" spans="2:14">
      <c r="B47" s="22" t="s">
        <v>63</v>
      </c>
      <c r="C47" s="10">
        <f>[2]ACE!$J$4</f>
        <v>2.999254691382883</v>
      </c>
      <c r="D47" s="20">
        <f t="shared" si="0"/>
        <v>5.6039776573259248E-4</v>
      </c>
    </row>
    <row r="48" spans="2:14">
      <c r="B48" s="22" t="s">
        <v>61</v>
      </c>
      <c r="C48" s="10">
        <f>[2]SEI!$J$4</f>
        <v>2.8083483231060637</v>
      </c>
      <c r="D48" s="20">
        <f t="shared" si="0"/>
        <v>5.2472773659041063E-4</v>
      </c>
    </row>
    <row r="49" spans="2:4">
      <c r="B49" s="22" t="s">
        <v>39</v>
      </c>
      <c r="C49" s="9">
        <f>[2]SHPING!$J$4</f>
        <v>3.2957751930295296</v>
      </c>
      <c r="D49" s="20">
        <f t="shared" si="0"/>
        <v>6.1580133885831177E-4</v>
      </c>
    </row>
    <row r="50" spans="2:4">
      <c r="B50" s="22" t="s">
        <v>49</v>
      </c>
      <c r="C50" s="9">
        <f>[2]KAVA!$J$4</f>
        <v>2.1503183673236252</v>
      </c>
      <c r="D50" s="20">
        <f t="shared" si="0"/>
        <v>4.017776856777389E-4</v>
      </c>
    </row>
    <row r="51" spans="2:4">
      <c r="B51" s="7" t="s">
        <v>25</v>
      </c>
      <c r="C51" s="1">
        <f>[2]POLIS!J4</f>
        <v>2.6931570492121879</v>
      </c>
      <c r="D51" s="20">
        <f t="shared" si="0"/>
        <v>5.0320474532611912E-4</v>
      </c>
    </row>
    <row r="52" spans="2:4">
      <c r="B52" s="22" t="s">
        <v>62</v>
      </c>
      <c r="C52" s="10">
        <f>[2]MEME!$J$4</f>
        <v>1.6222107088285826</v>
      </c>
      <c r="D52" s="20">
        <f>C52/$C$7</f>
        <v>3.0310305403102221E-4</v>
      </c>
    </row>
    <row r="53" spans="2:4">
      <c r="B53" s="22" t="s">
        <v>42</v>
      </c>
      <c r="C53" s="9">
        <f>[2]TRX!$J$4</f>
        <v>1.1768425604237103</v>
      </c>
      <c r="D53" s="20">
        <f>C53/$C$7</f>
        <v>2.1988794195280275E-4</v>
      </c>
    </row>
    <row r="54" spans="2:4">
      <c r="B54" s="7" t="s">
        <v>27</v>
      </c>
      <c r="C54" s="1">
        <f>[2]ATLAS!O47</f>
        <v>0.51098175640086652</v>
      </c>
      <c r="D54" s="20">
        <f>C54/$C$7</f>
        <v>9.5474730918944077E-5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2024-02-13T10:13:36Z</dcterms:modified>
</cp:coreProperties>
</file>