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Q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17" l="1"/>
  <c r="C43" l="1"/>
  <c r="C20" l="1"/>
  <c r="C21" l="1"/>
  <c r="C16" l="1"/>
  <c r="C7" s="1"/>
  <c r="D22" l="1"/>
  <c r="D24"/>
  <c r="D46"/>
  <c r="Q3"/>
  <c r="D34"/>
  <c r="D35"/>
  <c r="D13"/>
  <c r="D12"/>
  <c r="N8"/>
  <c r="D23"/>
  <c r="D38"/>
  <c r="D20"/>
  <c r="D45"/>
  <c r="D14"/>
  <c r="D17"/>
  <c r="M8"/>
  <c r="D42"/>
  <c r="D36"/>
  <c r="D44"/>
  <c r="D31"/>
  <c r="N9"/>
  <c r="D48"/>
  <c r="D40"/>
  <c r="D30"/>
  <c r="D33"/>
  <c r="D27"/>
  <c r="D15"/>
  <c r="D43"/>
  <c r="D49"/>
  <c r="D26"/>
  <c r="D37"/>
  <c r="D39"/>
  <c r="D7"/>
  <c r="E7" s="1"/>
  <c r="D29"/>
  <c r="D28"/>
  <c r="D18"/>
  <c r="D32"/>
  <c r="D19"/>
  <c r="D50"/>
  <c r="D47"/>
  <c r="D41"/>
  <c r="M9"/>
  <c r="D25"/>
  <c r="D21"/>
  <c r="D16"/>
  <c r="N10" l="1"/>
  <c r="M10"/>
  <c r="N11" l="1"/>
  <c r="M11"/>
  <c r="N12" l="1"/>
  <c r="M12"/>
  <c r="N13" l="1"/>
  <c r="M13"/>
  <c r="M14" l="1"/>
  <c r="N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<sst xmlns="http://schemas.openxmlformats.org/spreadsheetml/2006/main" count="100" uniqueCount="62">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</sst>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1251.9322111983429</c:v>
                </c:pt>
                <c:pt idx="1">
                  <c:v>1187.3857785380148</c:v>
                </c:pt>
                <c:pt idx="2">
                  <c:v>260.77999999999997</c:v>
                </c:pt>
                <c:pt idx="3">
                  <c:v>222.97062462046671</c:v>
                </c:pt>
                <c:pt idx="4">
                  <c:v>936.59662481981752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1187.3857785380148</v>
          </cell>
        </row>
      </sheetData>
      <sheetData sheetId="1">
        <row r="4">
          <cell r="J4">
            <v>1251.9322111983429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3.3821986508996833</v>
          </cell>
        </row>
      </sheetData>
      <sheetData sheetId="4">
        <row r="47">
          <cell r="M47">
            <v>128.85000000000002</v>
          </cell>
          <cell r="O47">
            <v>1.4244481911831208</v>
          </cell>
        </row>
      </sheetData>
      <sheetData sheetId="5">
        <row r="4">
          <cell r="C4">
            <v>-101.66666666666667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45.495299607409386</v>
          </cell>
        </row>
      </sheetData>
      <sheetData sheetId="8">
        <row r="4">
          <cell r="J4">
            <v>9.6149364253016643</v>
          </cell>
        </row>
      </sheetData>
      <sheetData sheetId="9">
        <row r="4">
          <cell r="J4">
            <v>19.798382782660994</v>
          </cell>
        </row>
      </sheetData>
      <sheetData sheetId="10">
        <row r="4">
          <cell r="J4">
            <v>11.851852793427632</v>
          </cell>
        </row>
      </sheetData>
      <sheetData sheetId="11">
        <row r="4">
          <cell r="J4">
            <v>53.980521623934457</v>
          </cell>
        </row>
      </sheetData>
      <sheetData sheetId="12">
        <row r="4">
          <cell r="J4">
            <v>2.5032166776867082</v>
          </cell>
        </row>
      </sheetData>
      <sheetData sheetId="13">
        <row r="4">
          <cell r="J4">
            <v>158.2644137183994</v>
          </cell>
        </row>
      </sheetData>
      <sheetData sheetId="14">
        <row r="4">
          <cell r="J4">
            <v>5.507476082840971</v>
          </cell>
        </row>
      </sheetData>
      <sheetData sheetId="15">
        <row r="4">
          <cell r="J4">
            <v>38.612361102332336</v>
          </cell>
        </row>
      </sheetData>
      <sheetData sheetId="16">
        <row r="4">
          <cell r="J4">
            <v>6.1951145808445647</v>
          </cell>
        </row>
      </sheetData>
      <sheetData sheetId="17">
        <row r="4">
          <cell r="J4">
            <v>11.162883397418694</v>
          </cell>
        </row>
      </sheetData>
      <sheetData sheetId="18">
        <row r="4">
          <cell r="J4">
            <v>12.437538685436708</v>
          </cell>
        </row>
      </sheetData>
      <sheetData sheetId="19">
        <row r="4">
          <cell r="J4">
            <v>8.2210262886058061</v>
          </cell>
        </row>
      </sheetData>
      <sheetData sheetId="20">
        <row r="4">
          <cell r="J4">
            <v>11.857120649726632</v>
          </cell>
        </row>
      </sheetData>
      <sheetData sheetId="21">
        <row r="4">
          <cell r="J4">
            <v>4.4187467100458147</v>
          </cell>
        </row>
      </sheetData>
      <sheetData sheetId="22">
        <row r="4">
          <cell r="J4">
            <v>28.960839062593678</v>
          </cell>
        </row>
      </sheetData>
      <sheetData sheetId="23">
        <row r="4">
          <cell r="J4">
            <v>43.394837639066111</v>
          </cell>
        </row>
      </sheetData>
      <sheetData sheetId="24">
        <row r="4">
          <cell r="J4">
            <v>39.42209898409287</v>
          </cell>
        </row>
      </sheetData>
      <sheetData sheetId="25">
        <row r="4">
          <cell r="J4">
            <v>51.169131049458649</v>
          </cell>
        </row>
      </sheetData>
      <sheetData sheetId="26">
        <row r="4">
          <cell r="J4">
            <v>4.1300590997850435</v>
          </cell>
        </row>
      </sheetData>
      <sheetData sheetId="27">
        <row r="4">
          <cell r="J4">
            <v>222.97062462046671</v>
          </cell>
        </row>
      </sheetData>
      <sheetData sheetId="28">
        <row r="4">
          <cell r="J4">
            <v>0.96332246272619249</v>
          </cell>
        </row>
      </sheetData>
      <sheetData sheetId="29">
        <row r="4">
          <cell r="J4">
            <v>12.039842202438972</v>
          </cell>
        </row>
      </sheetData>
      <sheetData sheetId="30">
        <row r="4">
          <cell r="J4">
            <v>18.994281477161437</v>
          </cell>
        </row>
      </sheetData>
      <sheetData sheetId="31">
        <row r="4">
          <cell r="J4">
            <v>4.1085583456372579</v>
          </cell>
        </row>
      </sheetData>
      <sheetData sheetId="32">
        <row r="4">
          <cell r="J4">
            <v>2.3556674737739143</v>
          </cell>
        </row>
      </sheetData>
      <sheetData sheetId="33">
        <row r="4">
          <cell r="J4">
            <v>2.4320034530181114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260.78</f>
        <v>260.77999999999997</v>
      </c>
      <c r="P2" t="s">
        <v>8</v>
      </c>
      <c r="Q2" s="10">
        <f>N2+K2+H2</f>
        <v>309.24999999999994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7.9554540797465587E-2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3887.2702538413987</v>
      </c>
      <c r="D7" s="20">
        <f>(C7*[1]Feuil1!$K$2-C4)/C4</f>
        <v>0.43395695009385998</v>
      </c>
      <c r="E7" s="31">
        <f>C7-C7/(1+D7)</f>
        <v>1176.4006886240077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1251.9322111983429</v>
      </c>
    </row>
    <row r="9" spans="2:20">
      <c r="M9" s="17" t="str">
        <f>IF(C13&gt;C7*[2]Params!F8,B13,"Others")</f>
        <v>ETH</v>
      </c>
      <c r="N9" s="18">
        <f>IF(C13&gt;C7*0.1,C13,C7)</f>
        <v>1187.3857785380148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260.77999999999997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222.97062462046671</v>
      </c>
    </row>
    <row r="12" spans="2:20">
      <c r="B12" s="7" t="s">
        <v>4</v>
      </c>
      <c r="C12" s="1">
        <f>[2]BTC!J4</f>
        <v>1251.9322111983429</v>
      </c>
      <c r="D12" s="20">
        <f>C12/$C$7</f>
        <v>0.32205947347272396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936.59662481981752</v>
      </c>
    </row>
    <row r="13" spans="2:20">
      <c r="B13" s="7" t="s">
        <v>19</v>
      </c>
      <c r="C13" s="1">
        <f>[2]ETH!J4</f>
        <v>1187.3857785380148</v>
      </c>
      <c r="D13" s="20">
        <f t="shared" ref="D13:D50" si="0">C13/$C$7</f>
        <v>0.30545490820059162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260.77999999999997</v>
      </c>
      <c r="D14" s="20">
        <f t="shared" si="0"/>
        <v>6.7085636698991355E-2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222.97062462046671</v>
      </c>
      <c r="D15" s="20">
        <f t="shared" si="0"/>
        <v>5.735917753599129E-2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158.2644137183994</v>
      </c>
      <c r="D16" s="20">
        <f t="shared" si="0"/>
        <v>4.0713509322384413E-2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128.85000000000002</v>
      </c>
      <c r="D17" s="20">
        <f t="shared" si="0"/>
        <v>3.3146653457569744E-2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101.66666666666667</v>
      </c>
      <c r="D18" s="20">
        <f>C18/$C$7</f>
        <v>2.6153742865240644E-2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1.5903190661598458E-2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53.980521623934457</v>
      </c>
      <c r="D20" s="20">
        <f t="shared" si="0"/>
        <v>1.3886485399514203E-2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51.169131049458649</v>
      </c>
      <c r="D21" s="20">
        <f t="shared" si="0"/>
        <v>1.316325537152796E-2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45.495299607409386</v>
      </c>
      <c r="D22" s="20">
        <f t="shared" si="0"/>
        <v>1.1703662631238709E-2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43.394837639066111</v>
      </c>
      <c r="D23" s="20">
        <f t="shared" si="0"/>
        <v>1.1163318937288539E-2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39.42209898409287</v>
      </c>
      <c r="D24" s="20">
        <f t="shared" si="0"/>
        <v>1.0141332197095371E-2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1.2420026611808049E-2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38.612361102332336</v>
      </c>
      <c r="D26" s="20">
        <f t="shared" si="0"/>
        <v>9.9330271838382264E-3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28.960839062593678</v>
      </c>
      <c r="D27" s="20">
        <f t="shared" si="0"/>
        <v>7.4501738164395931E-3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19.798382782660994</v>
      </c>
      <c r="D28" s="20">
        <f t="shared" si="0"/>
        <v>5.0931325814294083E-3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18.994281477161437</v>
      </c>
      <c r="D29" s="20">
        <f t="shared" si="0"/>
        <v>4.8862775770198369E-3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12.437538685436708</v>
      </c>
      <c r="D30" s="20">
        <f t="shared" si="0"/>
        <v>3.1995559539874899E-3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11.857120649726632</v>
      </c>
      <c r="D31" s="20">
        <f t="shared" si="0"/>
        <v>3.0502434550336269E-3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11.851852793427632</v>
      </c>
      <c r="D32" s="20">
        <f t="shared" si="0"/>
        <v>3.0488882993703966E-3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12.039842202438972</v>
      </c>
      <c r="D33" s="20">
        <f t="shared" si="0"/>
        <v>3.0972485616458504E-3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11.162883397418694</v>
      </c>
      <c r="D34" s="20">
        <f t="shared" si="0"/>
        <v>2.8716509705975649E-3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9.6149364253016643</v>
      </c>
      <c r="D35" s="20">
        <f t="shared" si="0"/>
        <v>2.4734417206522209E-3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2.3152493683983519E-3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8.2210262886058061</v>
      </c>
      <c r="D37" s="20">
        <f t="shared" si="0"/>
        <v>2.1148584358089825E-3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6.1951145808445647</v>
      </c>
      <c r="D38" s="20">
        <f t="shared" si="0"/>
        <v>1.5936927911617555E-3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5.507476082840971</v>
      </c>
      <c r="D39" s="20">
        <f t="shared" si="0"/>
        <v>1.4167978358073988E-3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4.4187467100458147</v>
      </c>
      <c r="D40" s="20">
        <f t="shared" si="0"/>
        <v>1.1367222810606521E-3</v>
      </c>
    </row>
    <row r="41" spans="2:14">
      <c r="B41" s="22" t="s">
        <v>56</v>
      </c>
      <c r="C41" s="9">
        <f>[2]SHIB!$J$4</f>
        <v>4.1300590997850435</v>
      </c>
      <c r="D41" s="20">
        <f t="shared" si="0"/>
        <v>1.0624574135805764E-3</v>
      </c>
    </row>
    <row r="42" spans="2:14">
      <c r="B42" s="22" t="s">
        <v>37</v>
      </c>
      <c r="C42" s="9">
        <f>[2]GRT!$J$4</f>
        <v>4.1085583456372579</v>
      </c>
      <c r="D42" s="20">
        <f t="shared" si="0"/>
        <v>1.0569263460849378E-3</v>
      </c>
    </row>
    <row r="43" spans="2:14">
      <c r="B43" s="7" t="s">
        <v>28</v>
      </c>
      <c r="C43" s="1">
        <f>[2]ATLAS!O47</f>
        <v>1.4244481911831208</v>
      </c>
      <c r="D43" s="20">
        <f t="shared" si="0"/>
        <v>3.6643919721698838E-4</v>
      </c>
    </row>
    <row r="44" spans="2:14">
      <c r="B44" s="7" t="s">
        <v>25</v>
      </c>
      <c r="C44" s="1">
        <f>[2]POLIS!J4</f>
        <v>3.3821986508996833</v>
      </c>
      <c r="D44" s="20">
        <f t="shared" si="0"/>
        <v>8.7007036558813889E-4</v>
      </c>
    </row>
    <row r="45" spans="2:14">
      <c r="B45" s="22" t="s">
        <v>36</v>
      </c>
      <c r="C45" s="9">
        <f>[2]AMP!$J$4</f>
        <v>2.5032166776867082</v>
      </c>
      <c r="D45" s="20">
        <f t="shared" si="0"/>
        <v>6.4395231466426355E-4</v>
      </c>
    </row>
    <row r="46" spans="2:14">
      <c r="B46" s="22" t="s">
        <v>40</v>
      </c>
      <c r="C46" s="9">
        <f>[2]SHPING!$J$4</f>
        <v>2.4320034530181114</v>
      </c>
      <c r="D46" s="20">
        <f t="shared" si="0"/>
        <v>6.2563271761586592E-4</v>
      </c>
    </row>
    <row r="47" spans="2:14">
      <c r="B47" s="22" t="s">
        <v>50</v>
      </c>
      <c r="C47" s="9">
        <f>[2]KAVA!$J$4</f>
        <v>2.3556674737739143</v>
      </c>
      <c r="D47" s="20">
        <f t="shared" si="0"/>
        <v>6.0599529231239967E-4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4.3650003452248506E-4</v>
      </c>
    </row>
    <row r="49" spans="2:4">
      <c r="B49" s="22" t="s">
        <v>43</v>
      </c>
      <c r="C49" s="9">
        <f>[2]TRX!$J$4</f>
        <v>0.96332246272619249</v>
      </c>
      <c r="D49" s="20">
        <f t="shared" si="0"/>
        <v>2.4781463593230693E-4</v>
      </c>
    </row>
    <row r="50" spans="2:4">
      <c r="B50" s="7" t="s">
        <v>5</v>
      </c>
      <c r="C50" s="1">
        <f>H$2</f>
        <v>0.19</v>
      </c>
      <c r="D50" s="20">
        <f t="shared" si="0"/>
        <v>4.8877486666187431E-5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2023-12-05T16:06:22Z</dcterms:modified>
</cp:coreProperties>
</file>