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30"/>
  <c r="C38" l="1"/>
  <c r="C14"/>
  <c r="C4"/>
  <c r="C39"/>
  <c r="C22"/>
  <c r="C48" l="1"/>
  <c r="C42" l="1"/>
  <c r="C25" l="1"/>
  <c r="C37" l="1"/>
  <c r="C34" l="1"/>
  <c r="C55"/>
  <c r="C45"/>
  <c r="C31"/>
  <c r="C16"/>
  <c r="C46"/>
  <c r="C21"/>
  <c r="C32"/>
  <c r="C54"/>
  <c r="C18"/>
  <c r="C51"/>
  <c r="C19"/>
  <c r="C12"/>
  <c r="C35" l="1"/>
  <c r="C27"/>
  <c r="C33"/>
  <c r="C40"/>
  <c r="C50"/>
  <c r="C53"/>
  <c r="C24"/>
  <c r="C49"/>
  <c r="C44"/>
  <c r="C28"/>
  <c r="C15" l="1"/>
  <c r="C41"/>
  <c r="C23"/>
  <c r="C29"/>
  <c r="C43"/>
  <c r="C26"/>
  <c r="C20"/>
  <c r="C36"/>
  <c r="C47" l="1"/>
  <c r="C17"/>
  <c r="C13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<sst xmlns="http://schemas.openxmlformats.org/spreadsheetml/2006/main" count="107" uniqueCount="67">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</sst>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1274.3637029545719</c:v>
                </c:pt>
                <c:pt idx="1">
                  <c:v>1288.7417960956627</c:v>
                </c:pt>
                <c:pt idx="2">
                  <c:v>541.92999999999995</c:v>
                </c:pt>
                <c:pt idx="3">
                  <c:v>249.64386860208634</c:v>
                </c:pt>
                <c:pt idx="4">
                  <c:v>220.83230273009897</c:v>
                </c:pt>
                <c:pt idx="5">
                  <c:v>798.93749718028494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1274.3637029545719</v>
          </cell>
        </row>
      </sheetData>
      <sheetData sheetId="1">
        <row r="4">
          <cell r="J4">
            <v>1288.7417960956627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2.4749441432911357</v>
          </cell>
        </row>
      </sheetData>
      <sheetData sheetId="4">
        <row r="47">
          <cell r="M47">
            <v>111.75</v>
          </cell>
          <cell r="O47">
            <v>2.280440329447913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2.9059563602800353</v>
          </cell>
        </row>
      </sheetData>
      <sheetData sheetId="8">
        <row r="4">
          <cell r="J4">
            <v>38.395581448489054</v>
          </cell>
        </row>
      </sheetData>
      <sheetData sheetId="9">
        <row r="4">
          <cell r="J4">
            <v>9.6568255996876751</v>
          </cell>
        </row>
      </sheetData>
      <sheetData sheetId="10">
        <row r="4">
          <cell r="J4">
            <v>19.794278914619081</v>
          </cell>
        </row>
      </sheetData>
      <sheetData sheetId="11">
        <row r="4">
          <cell r="J4">
            <v>12.043004252654793</v>
          </cell>
        </row>
      </sheetData>
      <sheetData sheetId="12">
        <row r="4">
          <cell r="J4">
            <v>47.93214978410235</v>
          </cell>
        </row>
      </sheetData>
      <sheetData sheetId="13">
        <row r="4">
          <cell r="J4">
            <v>3.3898039174159518</v>
          </cell>
        </row>
      </sheetData>
      <sheetData sheetId="14">
        <row r="4">
          <cell r="J4">
            <v>220.83230273009897</v>
          </cell>
        </row>
      </sheetData>
      <sheetData sheetId="15">
        <row r="4">
          <cell r="J4">
            <v>4.9671785422249126</v>
          </cell>
        </row>
      </sheetData>
      <sheetData sheetId="16">
        <row r="4">
          <cell r="J4">
            <v>43.874952042358977</v>
          </cell>
        </row>
      </sheetData>
      <sheetData sheetId="17">
        <row r="4">
          <cell r="J4">
            <v>5.6953514771304059</v>
          </cell>
        </row>
      </sheetData>
      <sheetData sheetId="18">
        <row r="4">
          <cell r="J4">
            <v>4.6480371173163331</v>
          </cell>
        </row>
      </sheetData>
      <sheetData sheetId="19">
        <row r="4">
          <cell r="J4">
            <v>11.955612259531019</v>
          </cell>
        </row>
      </sheetData>
      <sheetData sheetId="20">
        <row r="4">
          <cell r="J4">
            <v>2.2773875041811213</v>
          </cell>
        </row>
      </sheetData>
      <sheetData sheetId="21">
        <row r="4">
          <cell r="J4">
            <v>14.735243084724658</v>
          </cell>
        </row>
      </sheetData>
      <sheetData sheetId="22">
        <row r="4">
          <cell r="J4">
            <v>7.9458299171243061</v>
          </cell>
        </row>
      </sheetData>
      <sheetData sheetId="23">
        <row r="4">
          <cell r="J4">
            <v>10.790511440400929</v>
          </cell>
        </row>
      </sheetData>
      <sheetData sheetId="24">
        <row r="4">
          <cell r="J4">
            <v>5.2035133269025096</v>
          </cell>
        </row>
      </sheetData>
      <sheetData sheetId="25">
        <row r="4">
          <cell r="J4">
            <v>15.453354042472347</v>
          </cell>
        </row>
      </sheetData>
      <sheetData sheetId="26">
        <row r="4">
          <cell r="J4">
            <v>48.157009282981136</v>
          </cell>
        </row>
      </sheetData>
      <sheetData sheetId="27">
        <row r="4">
          <cell r="J4">
            <v>1.5881745848552231</v>
          </cell>
        </row>
      </sheetData>
      <sheetData sheetId="28">
        <row r="4">
          <cell r="J4">
            <v>39.760375718424811</v>
          </cell>
        </row>
      </sheetData>
      <sheetData sheetId="29">
        <row r="4">
          <cell r="J4">
            <v>34.703396339717315</v>
          </cell>
        </row>
      </sheetData>
      <sheetData sheetId="30">
        <row r="4">
          <cell r="J4">
            <v>2.6002514333327729</v>
          </cell>
        </row>
      </sheetData>
      <sheetData sheetId="31">
        <row r="4">
          <cell r="J4">
            <v>4.225327984959157</v>
          </cell>
        </row>
      </sheetData>
      <sheetData sheetId="32">
        <row r="4">
          <cell r="J4">
            <v>2.66751650342181</v>
          </cell>
        </row>
      </sheetData>
      <sheetData sheetId="33">
        <row r="4">
          <cell r="J4">
            <v>249.64386860208634</v>
          </cell>
        </row>
      </sheetData>
      <sheetData sheetId="34">
        <row r="4">
          <cell r="J4">
            <v>0.97162504383162718</v>
          </cell>
        </row>
      </sheetData>
      <sheetData sheetId="35">
        <row r="4">
          <cell r="J4">
            <v>11.032524620363001</v>
          </cell>
        </row>
      </sheetData>
      <sheetData sheetId="36">
        <row r="4">
          <cell r="J4">
            <v>17.629930910178189</v>
          </cell>
        </row>
      </sheetData>
      <sheetData sheetId="37">
        <row r="4">
          <cell r="J4">
            <v>18.174147026293326</v>
          </cell>
        </row>
      </sheetData>
      <sheetData sheetId="38">
        <row r="4">
          <cell r="J4">
            <v>17.43046862757101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G31" sqref="G31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541.93</f>
        <v>541.92999999999995</v>
      </c>
      <c r="P2" t="s">
        <v>8</v>
      </c>
      <c r="Q2" s="10">
        <f>N2+K2+H2</f>
        <v>599.01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0.13693381201952512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4374.4491675627078</v>
      </c>
      <c r="D7" s="20">
        <f>(C7*[1]Feuil1!$K$2-C4)/C4</f>
        <v>0.53459859000850585</v>
      </c>
      <c r="E7" s="31">
        <f>C7-C7/(1+D7)</f>
        <v>1523.8997170132575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1274.3637029545719</v>
      </c>
    </row>
    <row r="9" spans="2:20">
      <c r="M9" s="17" t="str">
        <f>IF(C13&gt;C7*Params!F8,B13,"Others")</f>
        <v>BTC</v>
      </c>
      <c r="N9" s="18">
        <f>IF(C13&gt;C7*0.1,C13,C7)</f>
        <v>1288.7417960956627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541.92999999999995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249.64386860208634</v>
      </c>
    </row>
    <row r="12" spans="2:20">
      <c r="B12" s="7" t="s">
        <v>19</v>
      </c>
      <c r="C12" s="1">
        <f>[2]ETH!J4</f>
        <v>1274.3637029545719</v>
      </c>
      <c r="D12" s="20">
        <f>C12/$C$7</f>
        <v>0.29131981059562828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220.83230273009897</v>
      </c>
    </row>
    <row r="13" spans="2:20">
      <c r="B13" s="7" t="s">
        <v>4</v>
      </c>
      <c r="C13" s="1">
        <f>[2]BTC!J4</f>
        <v>1288.7417960956627</v>
      </c>
      <c r="D13" s="20">
        <f t="shared" ref="D13:D55" si="0">C13/$C$7</f>
        <v>0.29460664571254014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798.93749718028494</v>
      </c>
      <c r="Q13" s="23"/>
    </row>
    <row r="14" spans="2:20">
      <c r="B14" s="7" t="s">
        <v>59</v>
      </c>
      <c r="C14" s="1">
        <f>$N$2</f>
        <v>541.92999999999995</v>
      </c>
      <c r="D14" s="20">
        <f t="shared" si="0"/>
        <v>0.12388531201105364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249.64386860208634</v>
      </c>
      <c r="D15" s="20">
        <f t="shared" si="0"/>
        <v>5.7068640882431215E-2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220.83230273009897</v>
      </c>
      <c r="D16" s="20">
        <f t="shared" si="0"/>
        <v>5.0482310862727232E-2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2.5546073509927936E-2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2.057401893417015E-2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1.4298943159248253E-2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48.157009282981136</v>
      </c>
      <c r="D20" s="20">
        <f t="shared" si="0"/>
        <v>1.1008702453345129E-2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47.93214978410235</v>
      </c>
      <c r="D21" s="20">
        <f t="shared" si="0"/>
        <v>1.0957299524595572E-2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1.1590030666249185E-2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38.395581448489054</v>
      </c>
      <c r="D23" s="20">
        <f t="shared" si="0"/>
        <v>8.7772379967742883E-3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39.760375718424811</v>
      </c>
      <c r="D24" s="20">
        <f t="shared" si="0"/>
        <v>9.0892302540065677E-3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34.703396339717315</v>
      </c>
      <c r="D25" s="20">
        <f t="shared" si="0"/>
        <v>7.9332037041483904E-3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43.874952042358977</v>
      </c>
      <c r="D26" s="20">
        <f t="shared" si="0"/>
        <v>1.0029823267281121E-2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19.794278914619081</v>
      </c>
      <c r="D27" s="20">
        <f t="shared" si="0"/>
        <v>4.5249763241957544E-3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17.629930910178189</v>
      </c>
      <c r="D28" s="20">
        <f t="shared" si="0"/>
        <v>4.0302059150457512E-3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15.453354042472347</v>
      </c>
      <c r="D29" s="20">
        <f t="shared" si="0"/>
        <v>3.5326399851806764E-3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1.4584693422222839E-3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11.955612259531019</v>
      </c>
      <c r="D31" s="20">
        <f t="shared" si="0"/>
        <v>2.7330554777465327E-3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12.043004252654793</v>
      </c>
      <c r="D32" s="20">
        <f t="shared" si="0"/>
        <v>2.7530333057601262E-3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14.735243084724658</v>
      </c>
      <c r="D33" s="20">
        <f t="shared" si="0"/>
        <v>3.3684796691636097E-3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11.032524620363001</v>
      </c>
      <c r="D34" s="20">
        <f t="shared" si="0"/>
        <v>2.5220374492338524E-3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10.790511440400929</v>
      </c>
      <c r="D35" s="20">
        <f t="shared" si="0"/>
        <v>2.46671318537987E-3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9.6568255996876751</v>
      </c>
      <c r="D36" s="20">
        <f t="shared" si="0"/>
        <v>2.2075523636883691E-3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18.174147026293326</v>
      </c>
      <c r="D37" s="20">
        <f t="shared" si="0"/>
        <v>4.1546138336816781E-3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17.43046862757101</v>
      </c>
      <c r="D38" s="20">
        <f t="shared" si="0"/>
        <v>3.9846087952789414E-3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2.4003022089865173E-3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7.9458299171243061</v>
      </c>
      <c r="D40" s="20">
        <f t="shared" si="0"/>
        <v>1.8164183906956789E-3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4.9671785422249126</v>
      </c>
      <c r="D41" s="20">
        <f t="shared" si="0"/>
        <v>1.1354980597459894E-3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4.6480371173163331</v>
      </c>
      <c r="D42" s="20">
        <f t="shared" si="0"/>
        <v>1.0625422628710208E-3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5.6953514771304059</v>
      </c>
      <c r="D43" s="20">
        <f t="shared" si="0"/>
        <v>1.3019585458581655E-3</v>
      </c>
    </row>
    <row r="44" spans="2:14">
      <c r="B44" s="22" t="s">
        <v>56</v>
      </c>
      <c r="C44" s="9">
        <f>[2]SHIB!$J$4</f>
        <v>4.225327984959157</v>
      </c>
      <c r="D44" s="20">
        <f t="shared" si="0"/>
        <v>9.6591086628476338E-4</v>
      </c>
    </row>
    <row r="45" spans="2:14">
      <c r="B45" s="22" t="s">
        <v>23</v>
      </c>
      <c r="C45" s="9">
        <f>[2]LUNA!J4</f>
        <v>5.2035133269025096</v>
      </c>
      <c r="D45" s="20">
        <f t="shared" si="0"/>
        <v>1.1895242412433215E-3</v>
      </c>
    </row>
    <row r="46" spans="2:14">
      <c r="B46" s="22" t="s">
        <v>36</v>
      </c>
      <c r="C46" s="9">
        <f>[2]AMP!$J$4</f>
        <v>3.3898039174159518</v>
      </c>
      <c r="D46" s="20">
        <f t="shared" si="0"/>
        <v>7.7490988866711044E-4</v>
      </c>
    </row>
    <row r="47" spans="2:14">
      <c r="B47" s="22" t="s">
        <v>64</v>
      </c>
      <c r="C47" s="10">
        <f>[2]ACE!$J$4</f>
        <v>2.9059563602800353</v>
      </c>
      <c r="D47" s="20">
        <f t="shared" si="0"/>
        <v>6.6430223531415138E-4</v>
      </c>
    </row>
    <row r="48" spans="2:14">
      <c r="B48" s="22" t="s">
        <v>40</v>
      </c>
      <c r="C48" s="9">
        <f>[2]SHPING!$J$4</f>
        <v>2.66751650342181</v>
      </c>
      <c r="D48" s="20">
        <f t="shared" si="0"/>
        <v>6.0979483387346299E-4</v>
      </c>
    </row>
    <row r="49" spans="2:4">
      <c r="B49" s="22" t="s">
        <v>62</v>
      </c>
      <c r="C49" s="10">
        <f>[2]SEI!$J$4</f>
        <v>2.6002514333327729</v>
      </c>
      <c r="D49" s="20">
        <f t="shared" si="0"/>
        <v>5.9441802469990595E-4</v>
      </c>
    </row>
    <row r="50" spans="2:4">
      <c r="B50" s="22" t="s">
        <v>50</v>
      </c>
      <c r="C50" s="9">
        <f>[2]KAVA!$J$4</f>
        <v>2.2773875041811213</v>
      </c>
      <c r="D50" s="20">
        <f t="shared" si="0"/>
        <v>5.2061126257183215E-4</v>
      </c>
    </row>
    <row r="51" spans="2:4">
      <c r="B51" s="7" t="s">
        <v>25</v>
      </c>
      <c r="C51" s="1">
        <f>[2]POLIS!J4</f>
        <v>2.4749441432911357</v>
      </c>
      <c r="D51" s="20">
        <f t="shared" si="0"/>
        <v>5.6577275183428166E-4</v>
      </c>
    </row>
    <row r="52" spans="2:4">
      <c r="B52" s="7" t="s">
        <v>28</v>
      </c>
      <c r="C52" s="1">
        <f>[2]ATLAS!O47</f>
        <v>2.280440329447913</v>
      </c>
      <c r="D52" s="20">
        <f t="shared" si="0"/>
        <v>5.2130913907007302E-4</v>
      </c>
    </row>
    <row r="53" spans="2:4">
      <c r="B53" s="22" t="s">
        <v>63</v>
      </c>
      <c r="C53" s="10">
        <f>[2]MEME!$J$4</f>
        <v>1.5881745848552231</v>
      </c>
      <c r="D53" s="20">
        <f t="shared" si="0"/>
        <v>3.6305704421754642E-4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3.8788737393087477E-4</v>
      </c>
    </row>
    <row r="55" spans="2:4">
      <c r="B55" s="22" t="s">
        <v>43</v>
      </c>
      <c r="C55" s="9">
        <f>[2]TRX!$J$4</f>
        <v>0.97162504383162718</v>
      </c>
      <c r="D55" s="20">
        <f t="shared" si="0"/>
        <v>2.2211368943006444E-4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2024-01-07T00:25:56Z</dcterms:modified>
</cp:coreProperties>
</file>