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 l="1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<sst xmlns="http://schemas.openxmlformats.org/spreadsheetml/2006/main" count="115" uniqueCount="69">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</sst>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2178.0961175129801</c:v>
                </c:pt>
                <c:pt idx="1">
                  <c:v>1606.7665729371556</c:v>
                </c:pt>
                <c:pt idx="2">
                  <c:v>480.21470404522512</c:v>
                </c:pt>
                <c:pt idx="3">
                  <c:v>404.32</c:v>
                </c:pt>
                <c:pt idx="4">
                  <c:v>1524.8893002339896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2178.0961175129801</v>
          </cell>
        </row>
      </sheetData>
      <sheetData sheetId="1">
        <row r="4">
          <cell r="J4">
            <v>1606.7665729371556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2.853602604474855</v>
          </cell>
        </row>
      </sheetData>
      <sheetData sheetId="4">
        <row r="47">
          <cell r="M47">
            <v>141.75</v>
          </cell>
          <cell r="O47">
            <v>0.67165797088678403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3.5065947117854579</v>
          </cell>
        </row>
      </sheetData>
      <sheetData sheetId="7">
        <row r="4">
          <cell r="J4">
            <v>51.794449168018886</v>
          </cell>
        </row>
      </sheetData>
      <sheetData sheetId="8">
        <row r="4">
          <cell r="J4">
            <v>13.755904468700006</v>
          </cell>
        </row>
      </sheetData>
      <sheetData sheetId="9">
        <row r="4">
          <cell r="J4">
            <v>2.7797607717708481</v>
          </cell>
        </row>
      </sheetData>
      <sheetData sheetId="10">
        <row r="4">
          <cell r="J4">
            <v>32.837919430073143</v>
          </cell>
        </row>
      </sheetData>
      <sheetData sheetId="11">
        <row r="4">
          <cell r="J4">
            <v>13.734399843570651</v>
          </cell>
        </row>
      </sheetData>
      <sheetData sheetId="12">
        <row r="4">
          <cell r="J4">
            <v>61.881177395619424</v>
          </cell>
        </row>
      </sheetData>
      <sheetData sheetId="13">
        <row r="4">
          <cell r="J4">
            <v>309.00746742036</v>
          </cell>
        </row>
      </sheetData>
      <sheetData sheetId="14">
        <row r="4">
          <cell r="J4">
            <v>7.0258751295498332</v>
          </cell>
        </row>
      </sheetData>
      <sheetData sheetId="15">
        <row r="4">
          <cell r="J4">
            <v>56.275640669431489</v>
          </cell>
        </row>
      </sheetData>
      <sheetData sheetId="16">
        <row r="4">
          <cell r="J4">
            <v>6.1055695762700228</v>
          </cell>
        </row>
      </sheetData>
      <sheetData sheetId="17">
        <row r="4">
          <cell r="J4">
            <v>7.9756541224750555</v>
          </cell>
        </row>
      </sheetData>
      <sheetData sheetId="18">
        <row r="4">
          <cell r="J4">
            <v>13.837580724619567</v>
          </cell>
        </row>
      </sheetData>
      <sheetData sheetId="19">
        <row r="4">
          <cell r="J4">
            <v>2.3711206068470094</v>
          </cell>
        </row>
      </sheetData>
      <sheetData sheetId="20">
        <row r="4">
          <cell r="J4">
            <v>19.890601179151524</v>
          </cell>
        </row>
      </sheetData>
      <sheetData sheetId="21">
        <row r="4">
          <cell r="J4">
            <v>13.318575152592793</v>
          </cell>
        </row>
      </sheetData>
      <sheetData sheetId="22">
        <row r="4">
          <cell r="J4">
            <v>12.097859142918049</v>
          </cell>
        </row>
      </sheetData>
      <sheetData sheetId="23">
        <row r="4">
          <cell r="J4">
            <v>5.0428825315992523</v>
          </cell>
        </row>
      </sheetData>
      <sheetData sheetId="24">
        <row r="4">
          <cell r="J4">
            <v>50.476964154134848</v>
          </cell>
        </row>
      </sheetData>
      <sheetData sheetId="25">
        <row r="4">
          <cell r="J4">
            <v>63.594305513914556</v>
          </cell>
        </row>
      </sheetData>
      <sheetData sheetId="26">
        <row r="4">
          <cell r="J4">
            <v>2.1189626633832548</v>
          </cell>
        </row>
      </sheetData>
      <sheetData sheetId="27">
        <row r="4">
          <cell r="J4">
            <v>44.541347234149598</v>
          </cell>
        </row>
      </sheetData>
      <sheetData sheetId="28">
        <row r="4">
          <cell r="J4">
            <v>66.258386569584687</v>
          </cell>
        </row>
      </sheetData>
      <sheetData sheetId="29">
        <row r="4">
          <cell r="J4">
            <v>3.249581933192657</v>
          </cell>
        </row>
      </sheetData>
      <sheetData sheetId="30">
        <row r="4">
          <cell r="J4">
            <v>17.425568463847817</v>
          </cell>
        </row>
      </sheetData>
      <sheetData sheetId="31">
        <row r="4">
          <cell r="J4">
            <v>3.054337213855105</v>
          </cell>
        </row>
      </sheetData>
      <sheetData sheetId="32">
        <row r="4">
          <cell r="J4">
            <v>480.21470404522512</v>
          </cell>
        </row>
      </sheetData>
      <sheetData sheetId="33">
        <row r="4">
          <cell r="J4">
            <v>1.3302207988223769</v>
          </cell>
        </row>
      </sheetData>
      <sheetData sheetId="34">
        <row r="4">
          <cell r="J4">
            <v>18.547997962987075</v>
          </cell>
        </row>
      </sheetData>
      <sheetData sheetId="35">
        <row r="4">
          <cell r="J4">
            <v>17.67196815203668</v>
          </cell>
        </row>
      </sheetData>
      <sheetData sheetId="36">
        <row r="4">
          <cell r="J4">
            <v>20.435457043291585</v>
          </cell>
        </row>
      </sheetData>
      <sheetData sheetId="37">
        <row r="4">
          <cell r="J4">
            <v>22.303243243408598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722.88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0.11670108853939395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6194.2866947293514</v>
      </c>
      <c r="D7" s="20">
        <f>(C7*[1]Feuil1!$K$2-C4)/C4</f>
        <v>1.0410973349394712</v>
      </c>
      <c r="E7" s="31">
        <f>C7-C7/(1+D7)</f>
        <v>3159.5040860336999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2178.0961175129801</v>
      </c>
    </row>
    <row r="9" spans="2:20">
      <c r="M9" s="17" t="str">
        <f>IF(C13&gt;C7*Params!F8,B13,"Others")</f>
        <v>BTC</v>
      </c>
      <c r="N9" s="18">
        <f>IF(C13&gt;C7*0.1,C13,C7)</f>
        <v>1606.7665729371556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480.21470404522512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2178.0961175129801</v>
      </c>
      <c r="D12" s="20">
        <f>C12/$C$7</f>
        <v>0.35162985261342478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1524.8893002339896</v>
      </c>
    </row>
    <row r="13" spans="2:20">
      <c r="B13" s="7" t="s">
        <v>4</v>
      </c>
      <c r="C13" s="1">
        <f>[2]BTC!J4</f>
        <v>1606.7665729371556</v>
      </c>
      <c r="D13" s="20">
        <f t="shared" ref="D13:D51" si="0">C13/$C$7</f>
        <v>0.25939493151073151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480.21470404522512</v>
      </c>
      <c r="D14" s="20">
        <f t="shared" si="0"/>
        <v>7.7525424267790896E-2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6.5273052399081127E-2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4.3356081698400342E-2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309.00746742036</v>
      </c>
      <c r="D17" s="20">
        <f t="shared" si="0"/>
        <v>4.9885883984558052E-2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2.2883990842821899E-2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7.3723850569467368E-3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61.881177395619424</v>
      </c>
      <c r="D20" s="20">
        <f t="shared" si="0"/>
        <v>9.990040894986894E-3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63.594305513914556</v>
      </c>
      <c r="D21" s="20">
        <f t="shared" si="0"/>
        <v>1.0266606737467645E-2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66.258386569584687</v>
      </c>
      <c r="D22" s="20">
        <f t="shared" si="0"/>
        <v>1.0696693555686275E-2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8.0719544419124867E-3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56.275640669431489</v>
      </c>
      <c r="D24" s="20">
        <f t="shared" si="0"/>
        <v>9.0850881534617692E-3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50.476964154134848</v>
      </c>
      <c r="D25" s="20">
        <f t="shared" si="0"/>
        <v>8.1489551003645216E-3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6.9919269375845958E-3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51.794449168018886</v>
      </c>
      <c r="D27" s="20">
        <f t="shared" si="0"/>
        <v>8.3616486805640107E-3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44.541347234149598</v>
      </c>
      <c r="D28" s="20">
        <f t="shared" si="0"/>
        <v>7.1907145131092053E-3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20.435457043291585</v>
      </c>
      <c r="D29" s="20">
        <f t="shared" si="0"/>
        <v>3.299081565062186E-3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32.837919430073143</v>
      </c>
      <c r="D30" s="20">
        <f t="shared" si="0"/>
        <v>5.3013237921348648E-3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22.303243243408598</v>
      </c>
      <c r="D31" s="20">
        <f t="shared" si="0"/>
        <v>3.6006152673537335E-3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18.547997962987075</v>
      </c>
      <c r="D32" s="20">
        <f t="shared" si="0"/>
        <v>2.9943718909183452E-3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19.890601179151524</v>
      </c>
      <c r="D33" s="20">
        <f t="shared" si="0"/>
        <v>3.2111205308072376E-3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17.67196815203668</v>
      </c>
      <c r="D34" s="20">
        <f t="shared" si="0"/>
        <v>2.8529464364433692E-3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17.425568463847817</v>
      </c>
      <c r="D35" s="20">
        <f t="shared" si="0"/>
        <v>2.8131678952921305E-3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13.837580724619567</v>
      </c>
      <c r="D36" s="20">
        <f t="shared" si="0"/>
        <v>2.2339264239083102E-3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13.318575152592793</v>
      </c>
      <c r="D37" s="20">
        <f t="shared" si="0"/>
        <v>2.1501386372583331E-3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13.734399843570651</v>
      </c>
      <c r="D38" s="20">
        <f t="shared" si="0"/>
        <v>2.2172689964862456E-3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12.097859142918049</v>
      </c>
      <c r="D39" s="20">
        <f t="shared" si="0"/>
        <v>1.9530673569261785E-3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13.755904468700006</v>
      </c>
      <c r="D40" s="20">
        <f t="shared" si="0"/>
        <v>2.2207406835729367E-3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1.2640680656034954E-3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6.1055695762700228</v>
      </c>
      <c r="D42" s="20">
        <f t="shared" si="0"/>
        <v>9.8567758923157099E-4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7.0258751295498332</v>
      </c>
      <c r="D43" s="20">
        <f t="shared" si="0"/>
        <v>1.1342508792058447E-3</v>
      </c>
    </row>
    <row r="44" spans="2:14">
      <c r="B44" s="22" t="s">
        <v>23</v>
      </c>
      <c r="C44" s="9">
        <f>[2]LUNA!J4</f>
        <v>5.0428825315992523</v>
      </c>
      <c r="D44" s="20">
        <f t="shared" si="0"/>
        <v>8.1411836101970931E-4</v>
      </c>
    </row>
    <row r="45" spans="2:14">
      <c r="B45" s="22" t="s">
        <v>36</v>
      </c>
      <c r="C45" s="9">
        <f>[2]GRT!$J$4</f>
        <v>7.9756541224750555</v>
      </c>
      <c r="D45" s="20">
        <f t="shared" si="0"/>
        <v>1.2875823344214031E-3</v>
      </c>
    </row>
    <row r="46" spans="2:14">
      <c r="B46" s="22" t="s">
        <v>35</v>
      </c>
      <c r="C46" s="9">
        <f>[2]AMP!$J$4</f>
        <v>2.7797607717708481</v>
      </c>
      <c r="D46" s="20">
        <f t="shared" si="0"/>
        <v>4.4876204618299554E-4</v>
      </c>
    </row>
    <row r="47" spans="2:14">
      <c r="B47" s="22" t="s">
        <v>63</v>
      </c>
      <c r="C47" s="10">
        <f>[2]ACE!$J$4</f>
        <v>3.5065947117854579</v>
      </c>
      <c r="D47" s="20">
        <f t="shared" si="0"/>
        <v>5.661014551956692E-4</v>
      </c>
    </row>
    <row r="48" spans="2:14">
      <c r="B48" s="22" t="s">
        <v>61</v>
      </c>
      <c r="C48" s="10">
        <f>[2]SEI!$J$4</f>
        <v>3.249581933192657</v>
      </c>
      <c r="D48" s="20">
        <f t="shared" si="0"/>
        <v>5.2460954639986057E-4</v>
      </c>
    </row>
    <row r="49" spans="2:4">
      <c r="B49" s="22" t="s">
        <v>39</v>
      </c>
      <c r="C49" s="9">
        <f>[2]SHPING!$J$4</f>
        <v>3.054337213855105</v>
      </c>
      <c r="D49" s="20">
        <f t="shared" si="0"/>
        <v>4.930894168095264E-4</v>
      </c>
    </row>
    <row r="50" spans="2:4">
      <c r="B50" s="22" t="s">
        <v>49</v>
      </c>
      <c r="C50" s="9">
        <f>[2]KAVA!$J$4</f>
        <v>2.3711206068470094</v>
      </c>
      <c r="D50" s="20">
        <f t="shared" si="0"/>
        <v>3.8279155029497897E-4</v>
      </c>
    </row>
    <row r="51" spans="2:4">
      <c r="B51" s="7" t="s">
        <v>25</v>
      </c>
      <c r="C51" s="1">
        <f>[2]POLIS!J4</f>
        <v>2.853602604474855</v>
      </c>
      <c r="D51" s="20">
        <f t="shared" si="0"/>
        <v>4.6068300437287688E-4</v>
      </c>
    </row>
    <row r="52" spans="2:4">
      <c r="B52" s="22" t="s">
        <v>62</v>
      </c>
      <c r="C52" s="10">
        <f>[2]MEME!$J$4</f>
        <v>2.1189626633832548</v>
      </c>
      <c r="D52" s="20">
        <f>C52/$C$7</f>
        <v>3.4208340165886353E-4</v>
      </c>
    </row>
    <row r="53" spans="2:4">
      <c r="B53" s="22" t="s">
        <v>42</v>
      </c>
      <c r="C53" s="9">
        <f>[2]TRX!$J$4</f>
        <v>1.3302207988223769</v>
      </c>
      <c r="D53" s="20">
        <f>C53/$C$7</f>
        <v>2.1474963371557321E-4</v>
      </c>
    </row>
    <row r="54" spans="2:4">
      <c r="B54" s="7" t="s">
        <v>27</v>
      </c>
      <c r="C54" s="1">
        <f>[2]ATLAS!O47</f>
        <v>0.67165797088678403</v>
      </c>
      <c r="D54" s="20">
        <f>C54/$C$7</f>
        <v>1.0843185083091007E-4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2024-02-28T20:57:14Z</dcterms:modified>
</cp:coreProperties>
</file>