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T2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3"/>
  <c r="C32" l="1"/>
  <c r="C17" l="1"/>
  <c r="C51" l="1"/>
  <c r="C7" s="1"/>
  <c r="D39" s="1"/>
  <c r="N8" l="1"/>
  <c r="D53"/>
  <c r="D25"/>
  <c r="D36"/>
  <c r="D14"/>
  <c r="D49"/>
  <c r="D7"/>
  <c r="E7" s="1"/>
  <c r="D31"/>
  <c r="D50"/>
  <c r="D15"/>
  <c r="M9"/>
  <c r="D48"/>
  <c r="D30"/>
  <c r="D45"/>
  <c r="D21"/>
  <c r="D27"/>
  <c r="D43"/>
  <c r="D52"/>
  <c r="D38"/>
  <c r="D19"/>
  <c r="D18"/>
  <c r="D40"/>
  <c r="D26"/>
  <c r="D17"/>
  <c r="D34"/>
  <c r="D13"/>
  <c r="M8"/>
  <c r="D44"/>
  <c r="D35"/>
  <c r="D23"/>
  <c r="D32"/>
  <c r="D42"/>
  <c r="D12"/>
  <c r="D55"/>
  <c r="D28"/>
  <c r="D41"/>
  <c r="D47"/>
  <c r="D22"/>
  <c r="D37"/>
  <c r="D46"/>
  <c r="D33"/>
  <c r="D29"/>
  <c r="N9"/>
  <c r="D54"/>
  <c r="D24"/>
  <c r="D20"/>
  <c r="D16"/>
  <c r="Q3"/>
  <c r="D51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N33" l="1"/>
  <c r="M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<sst xmlns="http://schemas.openxmlformats.org/spreadsheetml/2006/main" count="107" uniqueCount="67">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</sst>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1385.289882320179</c:v>
                </c:pt>
                <c:pt idx="1">
                  <c:v>1298.5949658836857</c:v>
                </c:pt>
                <c:pt idx="2">
                  <c:v>548.78</c:v>
                </c:pt>
                <c:pt idx="3">
                  <c:v>252.2707209773568</c:v>
                </c:pt>
                <c:pt idx="4">
                  <c:v>227.40944151367484</c:v>
                </c:pt>
                <c:pt idx="5">
                  <c:v>816.90504173722809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1385.289882320179</v>
          </cell>
        </row>
      </sheetData>
      <sheetData sheetId="1">
        <row r="4">
          <cell r="J4">
            <v>1298.5949658836857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2.2178812998287549</v>
          </cell>
        </row>
      </sheetData>
      <sheetData sheetId="4">
        <row r="47">
          <cell r="M47">
            <v>130.75</v>
          </cell>
          <cell r="O47">
            <v>1.049833068157902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3.2227959256340681</v>
          </cell>
        </row>
      </sheetData>
      <sheetData sheetId="8">
        <row r="4">
          <cell r="J4">
            <v>38.707071827641933</v>
          </cell>
        </row>
      </sheetData>
      <sheetData sheetId="9">
        <row r="4">
          <cell r="J4">
            <v>9.547613960720799</v>
          </cell>
        </row>
      </sheetData>
      <sheetData sheetId="10">
        <row r="4">
          <cell r="J4">
            <v>20.28779809476109</v>
          </cell>
        </row>
      </sheetData>
      <sheetData sheetId="11">
        <row r="4">
          <cell r="J4">
            <v>12.453421725512776</v>
          </cell>
        </row>
      </sheetData>
      <sheetData sheetId="12">
        <row r="4">
          <cell r="J4">
            <v>50.035229498933411</v>
          </cell>
        </row>
      </sheetData>
      <sheetData sheetId="13">
        <row r="4">
          <cell r="J4">
            <v>3.1770939677436711</v>
          </cell>
        </row>
      </sheetData>
      <sheetData sheetId="14">
        <row r="4">
          <cell r="J4">
            <v>227.40944151367484</v>
          </cell>
        </row>
      </sheetData>
      <sheetData sheetId="15">
        <row r="4">
          <cell r="J4">
            <v>4.957582140964492</v>
          </cell>
        </row>
      </sheetData>
      <sheetData sheetId="16">
        <row r="4">
          <cell r="J4">
            <v>46.201393724544737</v>
          </cell>
        </row>
      </sheetData>
      <sheetData sheetId="17">
        <row r="4">
          <cell r="J4">
            <v>5.5176299697682678</v>
          </cell>
        </row>
      </sheetData>
      <sheetData sheetId="18">
        <row r="4">
          <cell r="J4">
            <v>4.386837473413947</v>
          </cell>
        </row>
      </sheetData>
      <sheetData sheetId="19">
        <row r="4">
          <cell r="J4">
            <v>12.768256919009195</v>
          </cell>
        </row>
      </sheetData>
      <sheetData sheetId="20">
        <row r="4">
          <cell r="J4">
            <v>2.2031636684728415</v>
          </cell>
        </row>
      </sheetData>
      <sheetData sheetId="21">
        <row r="4">
          <cell r="J4">
            <v>11.781663737928588</v>
          </cell>
        </row>
      </sheetData>
      <sheetData sheetId="22">
        <row r="4">
          <cell r="J4">
            <v>9.1335814772246149</v>
          </cell>
        </row>
      </sheetData>
      <sheetData sheetId="23">
        <row r="4">
          <cell r="J4">
            <v>11.514331435140674</v>
          </cell>
        </row>
      </sheetData>
      <sheetData sheetId="24">
        <row r="4">
          <cell r="J4">
            <v>5.3587054482194256</v>
          </cell>
        </row>
      </sheetData>
      <sheetData sheetId="25">
        <row r="4">
          <cell r="J4">
            <v>15.534751191508203</v>
          </cell>
        </row>
      </sheetData>
      <sheetData sheetId="26">
        <row r="4">
          <cell r="J4">
            <v>49.309994739302738</v>
          </cell>
        </row>
      </sheetData>
      <sheetData sheetId="27">
        <row r="4">
          <cell r="J4">
            <v>1.7860708245040653</v>
          </cell>
        </row>
      </sheetData>
      <sheetData sheetId="28">
        <row r="4">
          <cell r="J4">
            <v>41.67093830976799</v>
          </cell>
        </row>
      </sheetData>
      <sheetData sheetId="29">
        <row r="4">
          <cell r="J4">
            <v>32.733346995805803</v>
          </cell>
        </row>
      </sheetData>
      <sheetData sheetId="30">
        <row r="4">
          <cell r="J4">
            <v>2.7524014023889185</v>
          </cell>
        </row>
      </sheetData>
      <sheetData sheetId="31">
        <row r="4">
          <cell r="J4">
            <v>4.2266049793461056</v>
          </cell>
        </row>
      </sheetData>
      <sheetData sheetId="32">
        <row r="4">
          <cell r="J4">
            <v>2.4414805776093891</v>
          </cell>
        </row>
      </sheetData>
      <sheetData sheetId="33">
        <row r="4">
          <cell r="J4">
            <v>252.2707209773568</v>
          </cell>
        </row>
      </sheetData>
      <sheetData sheetId="34">
        <row r="4">
          <cell r="J4">
            <v>1.0606421455847475</v>
          </cell>
        </row>
      </sheetData>
      <sheetData sheetId="35">
        <row r="4">
          <cell r="J4">
            <v>11.459080528560762</v>
          </cell>
        </row>
      </sheetData>
      <sheetData sheetId="36">
        <row r="4">
          <cell r="J4">
            <v>17.788817179237583</v>
          </cell>
        </row>
      </sheetData>
      <sheetData sheetId="37">
        <row r="4">
          <cell r="J4">
            <v>24.004463530143845</v>
          </cell>
        </row>
      </sheetData>
      <sheetData sheetId="38">
        <row r="4">
          <cell r="J4">
            <v>18.871103703180022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548.78</f>
        <v>548.78</v>
      </c>
      <c r="P2" t="s">
        <v>8</v>
      </c>
      <c r="Q2" s="10">
        <f>N2+K2+H2</f>
        <v>605.86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0.13376607451263686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4529.2500524321249</v>
      </c>
      <c r="D7" s="20">
        <f>(C7*[1]Feuil1!$K$2-C4)/C4</f>
        <v>0.5889042203983168</v>
      </c>
      <c r="E7" s="31">
        <f>C7-C7/(1+D7)</f>
        <v>1678.7006018826746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1385.289882320179</v>
      </c>
    </row>
    <row r="9" spans="2:20">
      <c r="M9" s="17" t="str">
        <f>IF(C13&gt;C7*Params!F8,B13,"Others")</f>
        <v>BTC</v>
      </c>
      <c r="N9" s="18">
        <f>IF(C13&gt;C7*0.1,C13,C7)</f>
        <v>1298.5949658836857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548.78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252.2707209773568</v>
      </c>
    </row>
    <row r="12" spans="2:20">
      <c r="B12" s="7" t="s">
        <v>19</v>
      </c>
      <c r="C12" s="1">
        <f>[2]ETH!J4</f>
        <v>1385.289882320179</v>
      </c>
      <c r="D12" s="20">
        <f>C12/$C$7</f>
        <v>0.30585414059360744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227.40944151367484</v>
      </c>
    </row>
    <row r="13" spans="2:20">
      <c r="B13" s="7" t="s">
        <v>4</v>
      </c>
      <c r="C13" s="1">
        <f>[2]BTC!J4</f>
        <v>1298.5949658836857</v>
      </c>
      <c r="D13" s="20">
        <f t="shared" ref="D13:D55" si="0">C13/$C$7</f>
        <v>0.28671302110740471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816.90504173722809</v>
      </c>
      <c r="Q13" s="23"/>
    </row>
    <row r="14" spans="2:20">
      <c r="B14" s="7" t="s">
        <v>59</v>
      </c>
      <c r="C14" s="1">
        <f>$N$2</f>
        <v>548.78</v>
      </c>
      <c r="D14" s="20">
        <f t="shared" si="0"/>
        <v>0.12116354664616388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252.2707209773568</v>
      </c>
      <c r="D15" s="20">
        <f t="shared" si="0"/>
        <v>5.5698121776670738E-2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227.40944151367484</v>
      </c>
      <c r="D16" s="20">
        <f t="shared" si="0"/>
        <v>5.0209071895149643E-2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130.75</v>
      </c>
      <c r="D17" s="20">
        <f t="shared" si="0"/>
        <v>2.8867913779631053E-2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1.7147798370054902E-2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1.3810233322492713E-2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1.1193906146289059E-2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49.309994739302738</v>
      </c>
      <c r="D21" s="20">
        <f t="shared" si="0"/>
        <v>1.0887010910961776E-2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50.035229498933411</v>
      </c>
      <c r="D22" s="20">
        <f t="shared" si="0"/>
        <v>1.1047133392881544E-2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46.201393724544737</v>
      </c>
      <c r="D23" s="20">
        <f t="shared" si="0"/>
        <v>1.0200671897047377E-2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41.67093830976799</v>
      </c>
      <c r="D24" s="20">
        <f t="shared" si="0"/>
        <v>9.2004057685866683E-3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38.707071827641933</v>
      </c>
      <c r="D25" s="20">
        <f t="shared" si="0"/>
        <v>8.5460222729051884E-3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32.733346995805803</v>
      </c>
      <c r="D26" s="20">
        <f t="shared" si="0"/>
        <v>7.2271008703148534E-3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20.28779809476109</v>
      </c>
      <c r="D27" s="20">
        <f t="shared" si="0"/>
        <v>4.4792841772705637E-3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24.004463530143845</v>
      </c>
      <c r="D28" s="20">
        <f t="shared" si="0"/>
        <v>5.2998759733421837E-3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17.788817179237583</v>
      </c>
      <c r="D29" s="20">
        <f t="shared" si="0"/>
        <v>3.9275414192875731E-3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18.871103703180022</v>
      </c>
      <c r="D30" s="20">
        <f t="shared" si="0"/>
        <v>4.1664963260411251E-3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15.534751191508203</v>
      </c>
      <c r="D31" s="20">
        <f t="shared" si="0"/>
        <v>3.4298727188105511E-3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11.781663737928588</v>
      </c>
      <c r="D32" s="20">
        <f t="shared" si="0"/>
        <v>2.6012394108384561E-3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12.768256919009195</v>
      </c>
      <c r="D33" s="20">
        <f t="shared" si="0"/>
        <v>2.8190664615995033E-3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12.453421725512776</v>
      </c>
      <c r="D34" s="20">
        <f t="shared" si="0"/>
        <v>2.7495549111547762E-3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11.514331435140674</v>
      </c>
      <c r="D35" s="20">
        <f t="shared" si="0"/>
        <v>2.5422158860400491E-3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11.459080528560762</v>
      </c>
      <c r="D36" s="20">
        <f t="shared" si="0"/>
        <v>2.5300171984117864E-3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1.9870839312939154E-3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9.547613960720799</v>
      </c>
      <c r="D38" s="20">
        <f t="shared" si="0"/>
        <v>2.1079900315050843E-3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9.1335814772246149</v>
      </c>
      <c r="D39" s="20">
        <f t="shared" si="0"/>
        <v>2.0165769987285308E-3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1.4086217201839089E-3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5.5176299697682678</v>
      </c>
      <c r="D41" s="20">
        <f t="shared" si="0"/>
        <v>1.2182215390835842E-3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5.3587054482194256</v>
      </c>
      <c r="D42" s="20">
        <f t="shared" si="0"/>
        <v>1.1831330542993311E-3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4.957582140964492</v>
      </c>
      <c r="D43" s="20">
        <f t="shared" si="0"/>
        <v>1.0945702011533587E-3</v>
      </c>
    </row>
    <row r="44" spans="2:14">
      <c r="B44" s="22" t="s">
        <v>37</v>
      </c>
      <c r="C44" s="9">
        <f>[2]GRT!$J$4</f>
        <v>4.386837473413947</v>
      </c>
      <c r="D44" s="20">
        <f t="shared" si="0"/>
        <v>9.6855713917987259E-4</v>
      </c>
    </row>
    <row r="45" spans="2:14">
      <c r="B45" s="22" t="s">
        <v>56</v>
      </c>
      <c r="C45" s="9">
        <f>[2]SHIB!$J$4</f>
        <v>4.2266049793461056</v>
      </c>
      <c r="D45" s="20">
        <f t="shared" si="0"/>
        <v>9.3317987093172205E-4</v>
      </c>
    </row>
    <row r="46" spans="2:14">
      <c r="B46" s="22" t="s">
        <v>36</v>
      </c>
      <c r="C46" s="9">
        <f>[2]AMP!$J$4</f>
        <v>3.1770939677436711</v>
      </c>
      <c r="D46" s="20">
        <f t="shared" si="0"/>
        <v>7.0146137461269764E-4</v>
      </c>
    </row>
    <row r="47" spans="2:14">
      <c r="B47" s="22" t="s">
        <v>62</v>
      </c>
      <c r="C47" s="10">
        <f>[2]SEI!$J$4</f>
        <v>2.7524014023889185</v>
      </c>
      <c r="D47" s="20">
        <f t="shared" si="0"/>
        <v>6.0769473323976208E-4</v>
      </c>
    </row>
    <row r="48" spans="2:14">
      <c r="B48" s="22" t="s">
        <v>40</v>
      </c>
      <c r="C48" s="9">
        <f>[2]SHPING!$J$4</f>
        <v>2.4414805776093891</v>
      </c>
      <c r="D48" s="20">
        <f t="shared" si="0"/>
        <v>5.3904742492597827E-4</v>
      </c>
    </row>
    <row r="49" spans="2:4">
      <c r="B49" s="7" t="s">
        <v>25</v>
      </c>
      <c r="C49" s="1">
        <f>[2]POLIS!J4</f>
        <v>2.2178812998287549</v>
      </c>
      <c r="D49" s="20">
        <f t="shared" si="0"/>
        <v>4.8967958804522018E-4</v>
      </c>
    </row>
    <row r="50" spans="2:4">
      <c r="B50" s="22" t="s">
        <v>64</v>
      </c>
      <c r="C50" s="10">
        <f>[2]ACE!$J$4</f>
        <v>3.2227959256340681</v>
      </c>
      <c r="D50" s="20">
        <f t="shared" si="0"/>
        <v>7.1155177751855089E-4</v>
      </c>
    </row>
    <row r="51" spans="2:4">
      <c r="B51" s="7" t="s">
        <v>28</v>
      </c>
      <c r="C51" s="1">
        <f>[2]ATLAS!O47</f>
        <v>1.049833068157902</v>
      </c>
      <c r="D51" s="20">
        <f t="shared" si="0"/>
        <v>2.3178960225306191E-4</v>
      </c>
    </row>
    <row r="52" spans="2:4">
      <c r="B52" s="22" t="s">
        <v>50</v>
      </c>
      <c r="C52" s="9">
        <f>[2]KAVA!$J$4</f>
        <v>2.2031636684728415</v>
      </c>
      <c r="D52" s="20">
        <f t="shared" si="0"/>
        <v>4.8643012484810428E-4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3.7463014414248396E-4</v>
      </c>
    </row>
    <row r="54" spans="2:4">
      <c r="B54" s="22" t="s">
        <v>63</v>
      </c>
      <c r="C54" s="10">
        <f>[2]MEME!$J$4</f>
        <v>1.7860708245040653</v>
      </c>
      <c r="D54" s="20">
        <f t="shared" si="0"/>
        <v>3.9434140394721149E-4</v>
      </c>
    </row>
    <row r="55" spans="2:4">
      <c r="B55" s="22" t="s">
        <v>43</v>
      </c>
      <c r="C55" s="9">
        <f>[2]TRX!$J$4</f>
        <v>1.0606421455847475</v>
      </c>
      <c r="D55" s="20">
        <f t="shared" si="0"/>
        <v>2.3417610714939483E-4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2024-01-15T18:38:13Z</dcterms:modified>
</cp:coreProperties>
</file>