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6146176"/>
        <axId val="76148096"/>
      </lineChart>
      <dateAx>
        <axId val="761461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148096"/>
        <crosses val="autoZero"/>
        <lblOffset val="100"/>
      </dateAx>
      <valAx>
        <axId val="761480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1461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2269.462435844573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0.006343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1.621965999681242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0.57342839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10.03940957157004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0.02503613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T27" sqref="T2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25.80670524972484</v>
      </c>
      <c r="M3" t="inlineStr">
        <is>
          <t>Objectif :</t>
        </is>
      </c>
      <c r="N3" s="24">
        <f>(INDEX(N5:N21,MATCH(MAX(O18:O19,O6:O7),O5:O21,0))/0.9)</f>
        <v/>
      </c>
      <c r="O3" s="55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0.01545014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</f>
        <v/>
      </c>
      <c r="S6" s="54">
        <f>(T6/R6)</f>
        <v/>
      </c>
      <c r="T6" s="54">
        <f>D5-(-B13-B15)*15.13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3*($B$5+$R$7)/5-N7-N6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F16" t="inlineStr">
        <is>
          <t>Moy</t>
        </is>
      </c>
      <c r="G16" s="54">
        <f>(D17/B17)</f>
        <v/>
      </c>
    </row>
    <row r="17">
      <c r="B17" s="24">
        <f>(SUM(B5:B16))</f>
        <v/>
      </c>
      <c r="D17" s="54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4">
        <f>(SUM(T5:T16))</f>
        <v/>
      </c>
    </row>
    <row r="18">
      <c r="M18" t="inlineStr">
        <is>
          <t>Objectif</t>
        </is>
      </c>
      <c r="N18" s="24">
        <f>-B12</f>
        <v/>
      </c>
      <c r="O18" s="54">
        <f>18.6</f>
        <v/>
      </c>
      <c r="P18" s="54">
        <f>-D12</f>
        <v/>
      </c>
      <c r="Q18" t="inlineStr">
        <is>
          <t>Done</t>
        </is>
      </c>
    </row>
    <row r="19">
      <c r="N19" s="24">
        <f>-B14</f>
        <v/>
      </c>
      <c r="O19" s="54">
        <f>C14</f>
        <v/>
      </c>
      <c r="P19" s="54">
        <f>-D14</f>
        <v/>
      </c>
      <c r="Q19" t="inlineStr">
        <is>
          <t>Done</t>
        </is>
      </c>
    </row>
    <row r="20">
      <c r="N20" s="24">
        <f>3*($B$10)/5-N18-N19</f>
        <v/>
      </c>
      <c r="O20" s="54">
        <f>($C$10*Params!K10)</f>
        <v/>
      </c>
      <c r="P20" s="54">
        <f>(O20*N20)</f>
        <v/>
      </c>
    </row>
    <row r="21">
      <c r="N21" s="24">
        <f>($B$10)/5</f>
        <v/>
      </c>
      <c r="O21" s="54">
        <f>($C$10*Params!K11)</f>
        <v/>
      </c>
      <c r="P21" s="54">
        <f>(O21*N21)</f>
        <v/>
      </c>
    </row>
    <row r="22"/>
    <row r="23">
      <c r="P23" s="54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0.002621784351260516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232.0251473073295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6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7" t="n">
        <v>0.00216137</v>
      </c>
      <c r="C10" s="56" t="n">
        <v>0</v>
      </c>
      <c r="D10" s="26" t="n">
        <v>0</v>
      </c>
      <c r="E10" s="54">
        <f>(B10*J3)</f>
        <v/>
      </c>
      <c r="P10" s="54" t="n"/>
      <c r="R10" s="66">
        <f>B14+B15</f>
        <v/>
      </c>
      <c r="S10" s="54" t="n">
        <v>0</v>
      </c>
      <c r="T10" s="55">
        <f>D14+D15</f>
        <v/>
      </c>
    </row>
    <row r="11">
      <c r="B11" s="66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6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6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0.1018805110177503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0.27150741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5.943806493207711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0.06995567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49.27987699635077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4.998977415144389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0.00221784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2.342354260083977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0.01728927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44004.04025872541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0.00034821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15.7623979409054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0.00227911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73.8905084190032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0.00108421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6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6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6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6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1.028637993292791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7" t="n">
        <v>0.05556342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0.000207042165337609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5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4837.14678279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0.8257772462896752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0.31597212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0.7428288142377659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0.32700151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2.318646139010153</v>
      </c>
      <c r="M3" t="inlineStr">
        <is>
          <t>Objectif :</t>
        </is>
      </c>
      <c r="N3" s="24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0.09963389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1.036887083348339e-05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256.38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63.38381590172927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 t="n">
        <v>23</v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0.06146204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0.1054466433018333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0.23946444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6.086547429131464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0.00253128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0.6279535058896889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0.77829671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0.1659777145751843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0.8171993957909388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0.004318383120764673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0.5348620569916855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0.006761648277353462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(-308/3)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24" sqref="N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0.4304202804752999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0.70636459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($S$7*Params!K8)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0.1546253030594285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0.55906163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2023-12-06T11:08:45Z</dcterms:modified>
  <cp:lastModifiedBy>Tiko</cp:lastModifiedBy>
</cp:coreProperties>
</file>