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/>
  <c r="K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43" l="1"/>
  <c r="C16" l="1"/>
  <c r="C20" l="1"/>
  <c r="C17" l="1"/>
  <c r="C21" l="1"/>
  <c r="C7" l="1"/>
  <c r="D21" l="1"/>
  <c r="D20"/>
  <c r="M9"/>
  <c r="D39"/>
  <c r="D30"/>
  <c r="M8"/>
  <c r="D35"/>
  <c r="D16"/>
  <c r="D32"/>
  <c r="D49"/>
  <c r="N9"/>
  <c r="D45"/>
  <c r="D34"/>
  <c r="D29"/>
  <c r="D27"/>
  <c r="D36"/>
  <c r="D12"/>
  <c r="D47"/>
  <c r="D50"/>
  <c r="D37"/>
  <c r="D40"/>
  <c r="D17"/>
  <c r="D13"/>
  <c r="D18"/>
  <c r="D43"/>
  <c r="D31"/>
  <c r="D23"/>
  <c r="D24"/>
  <c r="D41"/>
  <c r="D7"/>
  <c r="E7" s="1"/>
  <c r="D33"/>
  <c r="D42"/>
  <c r="N8"/>
  <c r="D22"/>
  <c r="D19"/>
  <c r="D26"/>
  <c r="D48"/>
  <c r="D14"/>
  <c r="Q3"/>
  <c r="D25"/>
  <c r="D28"/>
  <c r="D15"/>
  <c r="D44"/>
  <c r="D38"/>
  <c r="D46"/>
  <c r="N10" l="1"/>
  <c r="M10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<sst xmlns="http://schemas.openxmlformats.org/spreadsheetml/2006/main" count="100" uniqueCount="62">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</sst>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1303.6087384554023</c:v>
                </c:pt>
                <c:pt idx="1">
                  <c:v>1214.4609757513408</c:v>
                </c:pt>
                <c:pt idx="2">
                  <c:v>283.14999999999998</c:v>
                </c:pt>
                <c:pt idx="3">
                  <c:v>240.51149623427941</c:v>
                </c:pt>
                <c:pt idx="4">
                  <c:v>931.75514508530603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1214.4609757513408</v>
          </cell>
        </row>
      </sheetData>
      <sheetData sheetId="1">
        <row r="4">
          <cell r="J4">
            <v>1303.6087384554023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3.3519112059437601</v>
          </cell>
        </row>
      </sheetData>
      <sheetData sheetId="4">
        <row r="47">
          <cell r="M47">
            <v>123.85</v>
          </cell>
          <cell r="O47">
            <v>1.4632147545452447</v>
          </cell>
        </row>
      </sheetData>
      <sheetData sheetId="5">
        <row r="4">
          <cell r="C4">
            <v>-102.66666666666667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48.525822236632308</v>
          </cell>
        </row>
      </sheetData>
      <sheetData sheetId="8">
        <row r="4">
          <cell r="J4">
            <v>9.8678918909736417</v>
          </cell>
        </row>
      </sheetData>
      <sheetData sheetId="9">
        <row r="4">
          <cell r="J4">
            <v>20.027453264939378</v>
          </cell>
        </row>
      </sheetData>
      <sheetData sheetId="10">
        <row r="4">
          <cell r="J4">
            <v>12.518178100285548</v>
          </cell>
        </row>
      </sheetData>
      <sheetData sheetId="11">
        <row r="4">
          <cell r="J4">
            <v>50.204963172485598</v>
          </cell>
        </row>
      </sheetData>
      <sheetData sheetId="12">
        <row r="4">
          <cell r="J4">
            <v>2.4993713704818163</v>
          </cell>
        </row>
      </sheetData>
      <sheetData sheetId="13">
        <row r="4">
          <cell r="J4">
            <v>160.37024357859553</v>
          </cell>
        </row>
      </sheetData>
      <sheetData sheetId="14">
        <row r="4">
          <cell r="J4">
            <v>6.3374715677539193</v>
          </cell>
        </row>
      </sheetData>
      <sheetData sheetId="15">
        <row r="4">
          <cell r="J4">
            <v>40.858078978968344</v>
          </cell>
        </row>
      </sheetData>
      <sheetData sheetId="16">
        <row r="4">
          <cell r="J4">
            <v>6.1592825488382941</v>
          </cell>
        </row>
      </sheetData>
      <sheetData sheetId="17">
        <row r="4">
          <cell r="J4">
            <v>11.226371467095252</v>
          </cell>
        </row>
      </sheetData>
      <sheetData sheetId="18">
        <row r="4">
          <cell r="J4">
            <v>12.542639165575803</v>
          </cell>
        </row>
      </sheetData>
      <sheetData sheetId="19">
        <row r="4">
          <cell r="J4">
            <v>8.409454174469948</v>
          </cell>
        </row>
      </sheetData>
      <sheetData sheetId="20">
        <row r="4">
          <cell r="J4">
            <v>12.161152838765762</v>
          </cell>
        </row>
      </sheetData>
      <sheetData sheetId="21">
        <row r="4">
          <cell r="J4">
            <v>4.0435330597076193</v>
          </cell>
        </row>
      </sheetData>
      <sheetData sheetId="22">
        <row r="4">
          <cell r="J4">
            <v>26.406483396014828</v>
          </cell>
        </row>
      </sheetData>
      <sheetData sheetId="23">
        <row r="4">
          <cell r="J4">
            <v>45.199250229100478</v>
          </cell>
        </row>
      </sheetData>
      <sheetData sheetId="24">
        <row r="4">
          <cell r="J4">
            <v>39.62940432654031</v>
          </cell>
        </row>
      </sheetData>
      <sheetData sheetId="25">
        <row r="4">
          <cell r="J4">
            <v>44.098930336968685</v>
          </cell>
        </row>
      </sheetData>
      <sheetData sheetId="26">
        <row r="4">
          <cell r="J4">
            <v>4.3570644341493923</v>
          </cell>
        </row>
      </sheetData>
      <sheetData sheetId="27">
        <row r="4">
          <cell r="J4">
            <v>240.51149623427941</v>
          </cell>
        </row>
      </sheetData>
      <sheetData sheetId="28">
        <row r="4">
          <cell r="J4">
            <v>0.96550495350733212</v>
          </cell>
        </row>
      </sheetData>
      <sheetData sheetId="29">
        <row r="4">
          <cell r="J4">
            <v>11.938976917490546</v>
          </cell>
        </row>
      </sheetData>
      <sheetData sheetId="30">
        <row r="4">
          <cell r="J4">
            <v>19.656430227145133</v>
          </cell>
        </row>
      </sheetData>
      <sheetData sheetId="31">
        <row r="4">
          <cell r="J4">
            <v>4.3472284750813612</v>
          </cell>
        </row>
      </sheetData>
      <sheetData sheetId="32">
        <row r="4">
          <cell r="J4">
            <v>2.3962606699335827</v>
          </cell>
        </row>
      </sheetData>
      <sheetData sheetId="33">
        <row r="4">
          <cell r="J4">
            <v>2.5613324379063056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7" sqref="C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283.15</f>
        <v>283.14999999999998</v>
      </c>
      <c r="P2" t="s">
        <v>8</v>
      </c>
      <c r="Q2" s="10">
        <f>N2+K2+H2</f>
        <v>331.61999999999995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8.2876851488865796E-2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4001.3585704875854</v>
      </c>
      <c r="D7" s="20">
        <f>(C7*[1]Feuil1!$K$2-C4)/C4</f>
        <v>0.49208639557075168</v>
      </c>
      <c r="E7" s="31">
        <f>C7-C7/(1+D7)</f>
        <v>1319.6381403800588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1303.6087384554023</v>
      </c>
    </row>
    <row r="9" spans="2:20">
      <c r="M9" s="17" t="str">
        <f>IF(C13&gt;C7*[2]Params!F8,B13,"Others")</f>
        <v>ETH</v>
      </c>
      <c r="N9" s="18">
        <f>IF(C13&gt;C7*0.1,C13,C7)</f>
        <v>1214.4609757513408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283.14999999999998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240.51149623427941</v>
      </c>
    </row>
    <row r="12" spans="2:20">
      <c r="B12" s="7" t="s">
        <v>4</v>
      </c>
      <c r="C12" s="1">
        <f>[2]BTC!J4</f>
        <v>1303.6087384554023</v>
      </c>
      <c r="D12" s="20">
        <f>C12/$C$7</f>
        <v>0.32579153192375637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931.75514508530603</v>
      </c>
    </row>
    <row r="13" spans="2:20">
      <c r="B13" s="7" t="s">
        <v>19</v>
      </c>
      <c r="C13" s="1">
        <f>[2]ETH!J4</f>
        <v>1214.4609757513408</v>
      </c>
      <c r="D13" s="20">
        <f t="shared" ref="D13:D50" si="0">C13/$C$7</f>
        <v>0.30351215827262207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283.14999999999998</v>
      </c>
      <c r="D14" s="20">
        <f t="shared" si="0"/>
        <v>7.0763465710971446E-2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240.51149623427941</v>
      </c>
      <c r="D15" s="20">
        <f t="shared" si="0"/>
        <v>6.0107459003598339E-2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160.37024357859553</v>
      </c>
      <c r="D16" s="20">
        <f t="shared" si="0"/>
        <v>4.0078948375539769E-2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3.0951987385851365E-2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102.66666666666667</v>
      </c>
      <c r="D18" s="20">
        <f>C18/$C$7</f>
        <v>2.5657952132531883E-2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1.5449752605517413E-2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50.204963172485598</v>
      </c>
      <c r="D20" s="20">
        <f t="shared" si="0"/>
        <v>1.2546979304173651E-2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44.098930336968685</v>
      </c>
      <c r="D21" s="20">
        <f t="shared" si="0"/>
        <v>1.1020989386511046E-2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48.525822236632308</v>
      </c>
      <c r="D22" s="20">
        <f t="shared" si="0"/>
        <v>1.2127336598759055E-2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45.199250229100478</v>
      </c>
      <c r="D23" s="20">
        <f t="shared" si="0"/>
        <v>1.1295975962382378E-2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39.62940432654031</v>
      </c>
      <c r="D24" s="20">
        <f t="shared" si="0"/>
        <v>9.9039872654330171E-3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1.2065901905441292E-2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40.858078978968344</v>
      </c>
      <c r="D26" s="20">
        <f t="shared" si="0"/>
        <v>1.0211051636391983E-2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26.406483396014828</v>
      </c>
      <c r="D27" s="20">
        <f t="shared" si="0"/>
        <v>6.5993794184751268E-3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20.027453264939378</v>
      </c>
      <c r="D28" s="20">
        <f t="shared" si="0"/>
        <v>5.0051633494318237E-3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19.656430227145133</v>
      </c>
      <c r="D29" s="20">
        <f t="shared" si="0"/>
        <v>4.9124390830961942E-3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12.542639165575803</v>
      </c>
      <c r="D30" s="20">
        <f t="shared" si="0"/>
        <v>3.1345951492788662E-3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12.161152838765762</v>
      </c>
      <c r="D31" s="20">
        <f t="shared" si="0"/>
        <v>3.0392559488323649E-3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12.518178100285548</v>
      </c>
      <c r="D32" s="20">
        <f t="shared" si="0"/>
        <v>3.1284819592561895E-3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11.938976917490546</v>
      </c>
      <c r="D33" s="20">
        <f t="shared" si="0"/>
        <v>2.9837308272114495E-3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11.226371467095252</v>
      </c>
      <c r="D34" s="20">
        <f t="shared" si="0"/>
        <v>2.8056399518644644E-3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9.8678918909736417</v>
      </c>
      <c r="D35" s="20">
        <f t="shared" si="0"/>
        <v>2.4661353680610508E-3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2.2492360635661067E-3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8.409454174469948</v>
      </c>
      <c r="D37" s="20">
        <f t="shared" si="0"/>
        <v>2.101649733791594E-3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6.1592825488382941</v>
      </c>
      <c r="D38" s="20">
        <f t="shared" si="0"/>
        <v>1.5392978260600511E-3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6.3374715677539193</v>
      </c>
      <c r="D39" s="20">
        <f t="shared" si="0"/>
        <v>1.5838299557796609E-3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4.0435330597076193</v>
      </c>
      <c r="D40" s="20">
        <f t="shared" si="0"/>
        <v>1.0105400424573533E-3</v>
      </c>
    </row>
    <row r="41" spans="2:14">
      <c r="B41" s="22" t="s">
        <v>56</v>
      </c>
      <c r="C41" s="9">
        <f>[2]SHIB!$J$4</f>
        <v>4.3570644341493923</v>
      </c>
      <c r="D41" s="20">
        <f t="shared" si="0"/>
        <v>1.0888962729522294E-3</v>
      </c>
    </row>
    <row r="42" spans="2:14">
      <c r="B42" s="22" t="s">
        <v>37</v>
      </c>
      <c r="C42" s="9">
        <f>[2]GRT!$J$4</f>
        <v>4.3472284750813612</v>
      </c>
      <c r="D42" s="20">
        <f t="shared" si="0"/>
        <v>1.0864381180793877E-3</v>
      </c>
    </row>
    <row r="43" spans="2:14">
      <c r="B43" s="7" t="s">
        <v>28</v>
      </c>
      <c r="C43" s="1">
        <f>[2]ATLAS!O47</f>
        <v>1.4632147545452447</v>
      </c>
      <c r="D43" s="20">
        <f t="shared" si="0"/>
        <v>3.6567948829613258E-4</v>
      </c>
    </row>
    <row r="44" spans="2:14">
      <c r="B44" s="7" t="s">
        <v>25</v>
      </c>
      <c r="C44" s="1">
        <f>[2]POLIS!J4</f>
        <v>3.3519112059437601</v>
      </c>
      <c r="D44" s="20">
        <f t="shared" si="0"/>
        <v>8.376932851422293E-4</v>
      </c>
    </row>
    <row r="45" spans="2:14">
      <c r="B45" s="22" t="s">
        <v>36</v>
      </c>
      <c r="C45" s="9">
        <f>[2]AMP!$J$4</f>
        <v>2.4993713704818163</v>
      </c>
      <c r="D45" s="20">
        <f t="shared" si="0"/>
        <v>6.2463069141470505E-4</v>
      </c>
    </row>
    <row r="46" spans="2:14">
      <c r="B46" s="22" t="s">
        <v>40</v>
      </c>
      <c r="C46" s="9">
        <f>[2]SHPING!$J$4</f>
        <v>2.5613324379063056</v>
      </c>
      <c r="D46" s="20">
        <f t="shared" si="0"/>
        <v>6.4011569890228416E-4</v>
      </c>
    </row>
    <row r="47" spans="2:14">
      <c r="B47" s="22" t="s">
        <v>50</v>
      </c>
      <c r="C47" s="9">
        <f>[2]KAVA!$J$4</f>
        <v>2.3962606699335827</v>
      </c>
      <c r="D47" s="20">
        <f t="shared" si="0"/>
        <v>5.9886176850218811E-4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4.2405437306090697E-4</v>
      </c>
    </row>
    <row r="49" spans="2:4">
      <c r="B49" s="22" t="s">
        <v>43</v>
      </c>
      <c r="C49" s="9">
        <f>[2]TRX!$J$4</f>
        <v>0.96550495350733212</v>
      </c>
      <c r="D49" s="20">
        <f t="shared" si="0"/>
        <v>2.4129428455337871E-4</v>
      </c>
    </row>
    <row r="50" spans="2:4">
      <c r="B50" s="7" t="s">
        <v>5</v>
      </c>
      <c r="C50" s="1">
        <f>H$2</f>
        <v>0.19</v>
      </c>
      <c r="D50" s="20">
        <f t="shared" si="0"/>
        <v>4.7483872453062248E-5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2023-12-06T10:44:45Z</dcterms:modified>
</cp:coreProperties>
</file>