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46"/>
  <c r="D30"/>
  <c r="D28"/>
  <c r="N9"/>
  <c r="D23"/>
  <c r="D18"/>
  <c r="D31"/>
  <c r="D48" l="1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<sst xmlns="http://schemas.openxmlformats.org/spreadsheetml/2006/main" count="97" uniqueCount="60">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</sst>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925.48557264813019</c:v>
                </c:pt>
                <c:pt idx="1">
                  <c:v>835.09544669300499</c:v>
                </c:pt>
                <c:pt idx="2">
                  <c:v>183.06898421295236</c:v>
                </c:pt>
                <c:pt idx="3">
                  <c:v>647.65383266709341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925.48557264813019</v>
          </cell>
        </row>
      </sheetData>
      <sheetData sheetId="1">
        <row r="4">
          <cell r="J4">
            <v>835.09544669300499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0.88475002623554799</v>
          </cell>
        </row>
      </sheetData>
      <sheetData sheetId="4">
        <row r="46">
          <cell r="M46">
            <v>79.390000000000015</v>
          </cell>
          <cell r="O46">
            <v>1.0698630716225832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27.933783138960823</v>
          </cell>
        </row>
      </sheetData>
      <sheetData sheetId="8">
        <row r="4">
          <cell r="J4">
            <v>6.5461707848577761</v>
          </cell>
        </row>
      </sheetData>
      <sheetData sheetId="9">
        <row r="4">
          <cell r="J4">
            <v>16.909180580340951</v>
          </cell>
        </row>
      </sheetData>
      <sheetData sheetId="10">
        <row r="4">
          <cell r="J4">
            <v>9.5234623532013618</v>
          </cell>
        </row>
      </sheetData>
      <sheetData sheetId="11">
        <row r="4">
          <cell r="J4">
            <v>31.254728041269143</v>
          </cell>
        </row>
      </sheetData>
      <sheetData sheetId="12">
        <row r="4">
          <cell r="J4">
            <v>2.1048841410827555</v>
          </cell>
        </row>
      </sheetData>
      <sheetData sheetId="13">
        <row r="4">
          <cell r="J4">
            <v>137.03066532268502</v>
          </cell>
        </row>
      </sheetData>
      <sheetData sheetId="14">
        <row r="4">
          <cell r="J4">
            <v>4.1749108042815024</v>
          </cell>
        </row>
      </sheetData>
      <sheetData sheetId="15">
        <row r="4">
          <cell r="J4">
            <v>28.667248402968429</v>
          </cell>
        </row>
      </sheetData>
      <sheetData sheetId="16">
        <row r="4">
          <cell r="J4">
            <v>3.5728763308517664</v>
          </cell>
        </row>
      </sheetData>
      <sheetData sheetId="17">
        <row r="4">
          <cell r="J4">
            <v>6.414401126633746</v>
          </cell>
        </row>
      </sheetData>
      <sheetData sheetId="18">
        <row r="4">
          <cell r="J4">
            <v>7.8935435700266012</v>
          </cell>
        </row>
      </sheetData>
      <sheetData sheetId="19">
        <row r="4">
          <cell r="J4">
            <v>8.3830335053949039</v>
          </cell>
        </row>
      </sheetData>
      <sheetData sheetId="20">
        <row r="4">
          <cell r="J4">
            <v>12.346447128775546</v>
          </cell>
        </row>
      </sheetData>
      <sheetData sheetId="21">
        <row r="4">
          <cell r="J4">
            <v>1.2356728111380775</v>
          </cell>
        </row>
      </sheetData>
      <sheetData sheetId="22">
        <row r="4">
          <cell r="J4">
            <v>22.952850251783016</v>
          </cell>
        </row>
      </sheetData>
      <sheetData sheetId="23">
        <row r="4">
          <cell r="J4">
            <v>30.39910527308793</v>
          </cell>
        </row>
      </sheetData>
      <sheetData sheetId="24">
        <row r="4">
          <cell r="J4">
            <v>23.802882843590197</v>
          </cell>
        </row>
      </sheetData>
      <sheetData sheetId="25">
        <row r="4">
          <cell r="J4">
            <v>25.061206411831332</v>
          </cell>
        </row>
      </sheetData>
      <sheetData sheetId="26">
        <row r="4">
          <cell r="J4">
            <v>4.0826188525980776</v>
          </cell>
        </row>
      </sheetData>
      <sheetData sheetId="27">
        <row r="4">
          <cell r="J4">
            <v>183.06898421295236</v>
          </cell>
        </row>
      </sheetData>
      <sheetData sheetId="28">
        <row r="4">
          <cell r="J4">
            <v>0.69201903513240748</v>
          </cell>
        </row>
      </sheetData>
      <sheetData sheetId="29">
        <row r="4">
          <cell r="J4">
            <v>9.2157160953574095</v>
          </cell>
        </row>
      </sheetData>
      <sheetData sheetId="30">
        <row r="4">
          <cell r="J4">
            <v>19.887830365381163</v>
          </cell>
        </row>
      </sheetData>
      <sheetData sheetId="31">
        <row r="4">
          <cell r="J4">
            <v>4.0598957645815945</v>
          </cell>
        </row>
      </sheetData>
      <sheetData sheetId="32">
        <row r="4">
          <cell r="J4">
            <v>2.2133024181126362</v>
          </cell>
        </row>
      </sheetData>
      <sheetData sheetId="33">
        <row r="4">
          <cell r="J4">
            <v>1.323958343288774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1.6314489994087321E-2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2614.2404706158245</v>
      </c>
      <c r="D7" s="20">
        <f>(C7*[1]Feuil1!$K$2-C4)/C4</f>
        <v>-6.2828620466163646E-3</v>
      </c>
      <c r="E7" s="31">
        <f>C7-C7/(1+D7)</f>
        <v>-16.528760153405983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925.48557264813019</v>
      </c>
    </row>
    <row r="9" spans="2:20">
      <c r="M9" s="17" t="str">
        <f>IF(C13&gt;C7*[2]Params!F8,B13,"Others")</f>
        <v>BTC</v>
      </c>
      <c r="N9" s="18">
        <f>IF(C13&gt;C7*0.1,C13,C7)</f>
        <v>835.09544669300499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183.06898421295236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647.65383266709341</v>
      </c>
    </row>
    <row r="12" spans="2:20">
      <c r="B12" s="7" t="s">
        <v>19</v>
      </c>
      <c r="C12" s="1">
        <f>[2]ETH!J4</f>
        <v>925.48557264813019</v>
      </c>
      <c r="D12" s="20">
        <f>C12/$C$7</f>
        <v>0.35401700151559423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835.09544669300499</v>
      </c>
      <c r="D13" s="20">
        <f t="shared" ref="D13:D50" si="0">C13/$C$7</f>
        <v>0.31944094511561344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183.06898421295236</v>
      </c>
      <c r="D14" s="20">
        <f t="shared" si="0"/>
        <v>7.002759932403145E-2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137.03066532268502</v>
      </c>
      <c r="D15" s="20">
        <f t="shared" si="0"/>
        <v>5.2417008635171708E-2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3.0368285126156924E-2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2.6451277446451076E-2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31.254728041269143</v>
      </c>
      <c r="D18" s="20">
        <f>C18/$C$7</f>
        <v>1.1955567359840701E-2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30.39910527308793</v>
      </c>
      <c r="D19" s="20">
        <f>C19/$C$7</f>
        <v>1.1628274297936699E-2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28.667248402968429</v>
      </c>
      <c r="D20" s="20">
        <f t="shared" si="0"/>
        <v>1.0965803920943592E-2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27.933783138960823</v>
      </c>
      <c r="D21" s="20">
        <f t="shared" si="0"/>
        <v>1.0685238581889366E-2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25.061206411831332</v>
      </c>
      <c r="D22" s="20">
        <f t="shared" si="0"/>
        <v>9.586419724398108E-3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22.952850251783016</v>
      </c>
      <c r="D23" s="20">
        <f t="shared" si="0"/>
        <v>8.7799307331418216E-3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23.802882843590197</v>
      </c>
      <c r="D24" s="20">
        <f t="shared" si="0"/>
        <v>9.1050854392071522E-3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8.6704597076822029E-3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19.887830365381163</v>
      </c>
      <c r="D26" s="20">
        <f t="shared" si="0"/>
        <v>7.6074984642465881E-3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16.909180580340951</v>
      </c>
      <c r="D27" s="20">
        <f t="shared" si="0"/>
        <v>6.4681045108133202E-3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6.3001090317143767E-3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4.8350563546368996E-3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5.1793246077360454E-3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12.346447128775546</v>
      </c>
      <c r="D31" s="20">
        <f t="shared" si="0"/>
        <v>4.7227664277828089E-3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9.5234623532013618</v>
      </c>
      <c r="D32" s="20">
        <f t="shared" si="0"/>
        <v>3.6429174975467975E-3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9.2157160953574095</v>
      </c>
      <c r="D33" s="20">
        <f t="shared" si="0"/>
        <v>3.5251983124515345E-3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8.3830335053949039</v>
      </c>
      <c r="D34" s="20">
        <f t="shared" si="0"/>
        <v>3.2066803339710183E-3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7.8935435700266012</v>
      </c>
      <c r="D35" s="20">
        <f t="shared" si="0"/>
        <v>3.0194405062389518E-3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6.5461707848577761</v>
      </c>
      <c r="D36" s="20">
        <f t="shared" si="0"/>
        <v>2.5040430895462823E-3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6.414401126633746</v>
      </c>
      <c r="D37" s="20">
        <f t="shared" si="0"/>
        <v>2.4536385228259949E-3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2.0656095185948779E-3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4.1749108042815024</v>
      </c>
      <c r="D39" s="20">
        <f t="shared" si="0"/>
        <v>1.5969880549274941E-3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4.0598957645815945</v>
      </c>
      <c r="D40" s="20">
        <f t="shared" si="0"/>
        <v>1.5529924695968094E-3</v>
      </c>
    </row>
    <row r="41" spans="2:14">
      <c r="B41" s="22" t="s">
        <v>56</v>
      </c>
      <c r="C41" s="9">
        <f>[2]SHIB!$J$4</f>
        <v>4.0826188525980776</v>
      </c>
      <c r="D41" s="20">
        <f t="shared" si="0"/>
        <v>1.5616845116150902E-3</v>
      </c>
    </row>
    <row r="42" spans="2:14">
      <c r="B42" s="22" t="s">
        <v>33</v>
      </c>
      <c r="C42" s="1">
        <f>[2]EGLD!$J$4</f>
        <v>3.5728763308517664</v>
      </c>
      <c r="D42" s="20">
        <f t="shared" si="0"/>
        <v>1.3666976588462502E-3</v>
      </c>
    </row>
    <row r="43" spans="2:14">
      <c r="B43" s="22" t="s">
        <v>50</v>
      </c>
      <c r="C43" s="9">
        <f>[2]KAVA!$J$4</f>
        <v>2.2133024181126362</v>
      </c>
      <c r="D43" s="20">
        <f t="shared" si="0"/>
        <v>8.4663306340417065E-4</v>
      </c>
    </row>
    <row r="44" spans="2:14">
      <c r="B44" s="22" t="s">
        <v>36</v>
      </c>
      <c r="C44" s="9">
        <f>[2]AMP!$J$4</f>
        <v>2.1048841410827555</v>
      </c>
      <c r="D44" s="20">
        <f t="shared" si="0"/>
        <v>8.0516087358517465E-4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6.4905796504645733E-4</v>
      </c>
    </row>
    <row r="46" spans="2:14">
      <c r="B46" s="22" t="s">
        <v>40</v>
      </c>
      <c r="C46" s="9">
        <f>[2]SHPING!$J$4</f>
        <v>1.323958343288774</v>
      </c>
      <c r="D46" s="20">
        <f t="shared" si="0"/>
        <v>5.0644091780007339E-4</v>
      </c>
    </row>
    <row r="47" spans="2:14">
      <c r="B47" s="22" t="s">
        <v>23</v>
      </c>
      <c r="C47" s="9">
        <f>[2]LUNA!J4</f>
        <v>1.2356728111380775</v>
      </c>
      <c r="D47" s="20">
        <f t="shared" si="0"/>
        <v>4.7266991121401917E-4</v>
      </c>
    </row>
    <row r="48" spans="2:14">
      <c r="B48" s="7" t="s">
        <v>28</v>
      </c>
      <c r="C48" s="1">
        <f>[2]ATLAS!O46</f>
        <v>1.0698630716225832</v>
      </c>
      <c r="D48" s="20">
        <f t="shared" si="0"/>
        <v>4.0924432302532617E-4</v>
      </c>
    </row>
    <row r="49" spans="2:4">
      <c r="B49" s="7" t="s">
        <v>25</v>
      </c>
      <c r="C49" s="1">
        <f>[2]POLIS!J4</f>
        <v>0.88475002623554799</v>
      </c>
      <c r="D49" s="20">
        <f t="shared" si="0"/>
        <v>3.3843482884615109E-4</v>
      </c>
    </row>
    <row r="50" spans="2:4">
      <c r="B50" s="22" t="s">
        <v>43</v>
      </c>
      <c r="C50" s="9">
        <f>[2]TRX!$J$4</f>
        <v>0.69201903513240748</v>
      </c>
      <c r="D50" s="20">
        <f t="shared" si="0"/>
        <v>2.6471131592932295E-4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2023-08-17T07:18:59Z</dcterms:modified>
</cp:coreProperties>
</file>