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 l="1"/>
  <c r="C46" l="1"/>
  <c r="C25"/>
  <c r="C29" l="1"/>
  <c r="T2"/>
  <c r="C24" i="2" l="1"/>
  <c r="C40" i="1" l="1"/>
  <c r="C4"/>
  <c r="C37"/>
  <c r="C28"/>
  <c r="Q2" l="1"/>
  <c r="C45" l="1"/>
  <c r="C48" l="1"/>
  <c r="C44" l="1"/>
  <c r="C43" l="1"/>
  <c r="C17" l="1"/>
  <c r="C39" l="1"/>
  <c r="C50" l="1"/>
  <c r="C34" l="1"/>
  <c r="C49"/>
  <c r="C23"/>
  <c r="C47"/>
  <c r="C35"/>
  <c r="C36"/>
  <c r="C38"/>
  <c r="C15"/>
  <c r="C18"/>
  <c r="C31"/>
  <c r="C26" l="1"/>
  <c r="C42"/>
  <c r="C24"/>
  <c r="C32"/>
  <c r="C41"/>
  <c r="C33"/>
  <c r="C27"/>
  <c r="C22"/>
  <c r="C21"/>
  <c r="C14"/>
  <c r="C19"/>
  <c r="C20"/>
  <c r="C12" l="1"/>
  <c r="C16"/>
  <c r="C13" l="1"/>
  <c r="C30" l="1"/>
  <c r="C7" l="1"/>
  <c r="D24" l="1"/>
  <c r="D49"/>
  <c r="D15"/>
  <c r="D27"/>
  <c r="M8"/>
  <c r="D38"/>
  <c r="D26"/>
  <c r="N8"/>
  <c r="D16"/>
  <c r="D41"/>
  <c r="D43"/>
  <c r="D45"/>
  <c r="D50"/>
  <c r="D17"/>
  <c r="D12"/>
  <c r="D23"/>
  <c r="D37"/>
  <c r="D44"/>
  <c r="D42"/>
  <c r="D32"/>
  <c r="N9"/>
  <c r="Q3"/>
  <c r="D47"/>
  <c r="D21"/>
  <c r="D33"/>
  <c r="D36"/>
  <c r="D20"/>
  <c r="D22"/>
  <c r="D48"/>
  <c r="D39"/>
  <c r="D46"/>
  <c r="D25"/>
  <c r="D28"/>
  <c r="D34"/>
  <c r="D40"/>
  <c r="D18"/>
  <c r="D31"/>
  <c r="D19"/>
  <c r="D7"/>
  <c r="E7" s="1"/>
  <c r="D35"/>
  <c r="D14"/>
  <c r="D29"/>
  <c r="D13"/>
  <c r="M9"/>
  <c r="D30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<sst xmlns="http://schemas.openxmlformats.org/spreadsheetml/2006/main" count="95" uniqueCount="60">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</sst>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988.45972200571498</c:v>
                </c:pt>
                <c:pt idx="1">
                  <c:v>894.54883170776691</c:v>
                </c:pt>
                <c:pt idx="2">
                  <c:v>803.82541920856704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988.45972200571498</v>
          </cell>
        </row>
      </sheetData>
      <sheetData sheetId="1">
        <row r="4">
          <cell r="J4">
            <v>894.54883170776691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0.82916327650814914</v>
          </cell>
        </row>
      </sheetData>
      <sheetData sheetId="4">
        <row r="46">
          <cell r="M46">
            <v>79.390000000000015</v>
          </cell>
          <cell r="O46">
            <v>0.68235233055443523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27.731806901551131</v>
          </cell>
        </row>
      </sheetData>
      <sheetData sheetId="8">
        <row r="4">
          <cell r="J4">
            <v>7.9964753851185417</v>
          </cell>
        </row>
      </sheetData>
      <sheetData sheetId="9">
        <row r="4">
          <cell r="J4">
            <v>18.388242323968406</v>
          </cell>
        </row>
      </sheetData>
      <sheetData sheetId="10">
        <row r="4">
          <cell r="J4">
            <v>12.10914488541956</v>
          </cell>
        </row>
      </sheetData>
      <sheetData sheetId="11">
        <row r="4">
          <cell r="J4">
            <v>32.606684982478498</v>
          </cell>
        </row>
      </sheetData>
      <sheetData sheetId="12">
        <row r="4">
          <cell r="J4">
            <v>2.0090192118220895</v>
          </cell>
        </row>
      </sheetData>
      <sheetData sheetId="13">
        <row r="4">
          <cell r="J4">
            <v>132.72049540778005</v>
          </cell>
        </row>
      </sheetData>
      <sheetData sheetId="14">
        <row r="4">
          <cell r="J4">
            <v>4.1878499399952531</v>
          </cell>
        </row>
      </sheetData>
      <sheetData sheetId="15">
        <row r="4">
          <cell r="J4">
            <v>30.597374955636596</v>
          </cell>
        </row>
      </sheetData>
      <sheetData sheetId="16">
        <row r="4">
          <cell r="J4">
            <v>4.4385048159947935</v>
          </cell>
        </row>
      </sheetData>
      <sheetData sheetId="17">
        <row r="4">
          <cell r="J4">
            <v>6.0808109151258902</v>
          </cell>
        </row>
      </sheetData>
      <sheetData sheetId="18">
        <row r="4">
          <cell r="J4">
            <v>9.0189769121892382</v>
          </cell>
        </row>
      </sheetData>
      <sheetData sheetId="19">
        <row r="4">
          <cell r="J4">
            <v>6.8946381681372477</v>
          </cell>
        </row>
      </sheetData>
      <sheetData sheetId="20">
        <row r="4">
          <cell r="J4">
            <v>10.04901440612997</v>
          </cell>
        </row>
      </sheetData>
      <sheetData sheetId="21">
        <row r="4">
          <cell r="J4">
            <v>1.4740137391493287</v>
          </cell>
        </row>
      </sheetData>
      <sheetData sheetId="22">
        <row r="4">
          <cell r="J4">
            <v>29.6590957807385</v>
          </cell>
        </row>
      </sheetData>
      <sheetData sheetId="23">
        <row r="4">
          <cell r="J4">
            <v>32.380605360100326</v>
          </cell>
        </row>
      </sheetData>
      <sheetData sheetId="24">
        <row r="4">
          <cell r="J4">
            <v>28.0906389571776</v>
          </cell>
        </row>
      </sheetData>
      <sheetData sheetId="25">
        <row r="4">
          <cell r="J4">
            <v>27.62425809951451</v>
          </cell>
        </row>
      </sheetData>
      <sheetData sheetId="26">
        <row r="4">
          <cell r="J4">
            <v>3.4005977016607858</v>
          </cell>
        </row>
      </sheetData>
      <sheetData sheetId="27">
        <row r="4">
          <cell r="J4">
            <v>146.54652000567151</v>
          </cell>
        </row>
      </sheetData>
      <sheetData sheetId="28">
        <row r="4">
          <cell r="J4">
            <v>0.71917918504754519</v>
          </cell>
        </row>
      </sheetData>
      <sheetData sheetId="29">
        <row r="4">
          <cell r="J4">
            <v>8.1151408391764175</v>
          </cell>
        </row>
      </sheetData>
      <sheetData sheetId="30">
        <row r="4">
          <cell r="J4">
            <v>21.175222488577628</v>
          </cell>
        </row>
      </sheetData>
      <sheetData sheetId="31">
        <row r="4">
          <cell r="J4">
            <v>5.4291009514140942</v>
          </cell>
        </row>
      </sheetData>
      <sheetData sheetId="32">
        <row r="4">
          <cell r="J4">
            <v>2.8703243814638419</v>
          </cell>
        </row>
      </sheetData>
      <sheetData sheetId="33">
        <row r="4">
          <cell r="J4">
            <v>1.7862969319197057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3" sqref="B33:D3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37.076000000000001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1.366101914769993E-2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2713.9995632201708</v>
      </c>
      <c r="D7" s="20">
        <f>(C7*[1]Feuil1!$K$2-C4)/C4</f>
        <v>7.2082266278470225E-2</v>
      </c>
      <c r="E7" s="32">
        <f>C7-C7/(1+D7)</f>
        <v>182.4778240897358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988.45972200571498</v>
      </c>
    </row>
    <row r="9" spans="2:20">
      <c r="M9" s="17" t="str">
        <f>IF(C13&gt;C7*[2]Params!F8,B13,"Others")</f>
        <v>BTC</v>
      </c>
      <c r="N9" s="18">
        <f>IF(C13&gt;C7*0.1,C13,C7)</f>
        <v>894.54883170776691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803.82541920856704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988.45972200571498</v>
      </c>
      <c r="D12" s="30">
        <f>C12/$C$7</f>
        <v>0.3642077675329114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894.54883170776691</v>
      </c>
      <c r="D13" s="30">
        <f t="shared" ref="D13:D50" si="0">C13/$C$7</f>
        <v>0.32960537055001637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146.54652000567151</v>
      </c>
      <c r="D14" s="30">
        <f t="shared" si="0"/>
        <v>5.3996515692800444E-2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132.72049540778005</v>
      </c>
      <c r="D15" s="30">
        <f t="shared" si="0"/>
        <v>4.8902180091107562E-2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30">
        <f t="shared" si="0"/>
        <v>2.9252031236808116E-2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30">
        <f t="shared" si="0"/>
        <v>2.5479001889725166E-2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32.606684982478498</v>
      </c>
      <c r="D18" s="30">
        <f>C18/$C$7</f>
        <v>1.2014255795896498E-2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29.6590957807385</v>
      </c>
      <c r="D19" s="30">
        <f>C19/$C$7</f>
        <v>1.0928187381706086E-2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32.380605360100326</v>
      </c>
      <c r="D20" s="30">
        <f t="shared" si="0"/>
        <v>1.1930954521481432E-2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30.597374955636596</v>
      </c>
      <c r="D21" s="30">
        <f t="shared" si="0"/>
        <v>1.1273905630011485E-2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27.731806901551131</v>
      </c>
      <c r="D22" s="30">
        <f t="shared" si="0"/>
        <v>1.0218058719452127E-2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27.62425809951451</v>
      </c>
      <c r="D23" s="30">
        <f t="shared" si="0"/>
        <v>1.0178431298912305E-2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28.0906389571776</v>
      </c>
      <c r="D24" s="30">
        <f t="shared" si="0"/>
        <v>1.0350273941771734E-2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30">
        <f t="shared" si="0"/>
        <v>8.3517576693242293E-3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21.175222488577628</v>
      </c>
      <c r="D26" s="30">
        <f t="shared" si="0"/>
        <v>7.8022203008216943E-3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18.388242323968406</v>
      </c>
      <c r="D27" s="30">
        <f t="shared" si="0"/>
        <v>6.7753298759380366E-3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30">
        <f t="shared" si="0"/>
        <v>6.0081070833529794E-3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30">
        <f t="shared" si="0"/>
        <v>4.8857782365546738E-3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10.04901440612997</v>
      </c>
      <c r="D30" s="30">
        <f t="shared" si="0"/>
        <v>3.702658814803484E-3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12.10914488541956</v>
      </c>
      <c r="D31" s="30">
        <f t="shared" si="0"/>
        <v>4.4617342793718115E-3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9.0189769121892382</v>
      </c>
      <c r="D32" s="30">
        <f t="shared" si="0"/>
        <v>3.3231313056985858E-3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7.9964753851185417</v>
      </c>
      <c r="D33" s="30">
        <f t="shared" si="0"/>
        <v>2.9463804981717436E-3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8.1151408391764175</v>
      </c>
      <c r="D34" s="30">
        <f t="shared" si="0"/>
        <v>2.9901039591722603E-3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6.8946381681372477</v>
      </c>
      <c r="D35" s="30">
        <f t="shared" si="0"/>
        <v>2.5403976704980501E-3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6.0808109151258902</v>
      </c>
      <c r="D36" s="30">
        <f t="shared" si="0"/>
        <v>2.2405349645344031E-3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1.9896834447507721E-3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4.4385048159947935</v>
      </c>
      <c r="D38" s="30">
        <f t="shared" si="0"/>
        <v>1.6354110281169281E-3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5.4291009514140942</v>
      </c>
      <c r="D39" s="30">
        <f t="shared" si="0"/>
        <v>2.0004059783165348E-3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7</v>
      </c>
      <c r="C40" s="1">
        <f>$N$2</f>
        <v>7.51</v>
      </c>
      <c r="D40" s="30">
        <f t="shared" si="0"/>
        <v>2.7671338277922772E-3</v>
      </c>
    </row>
    <row r="41" spans="2:14">
      <c r="B41" s="22" t="s">
        <v>51</v>
      </c>
      <c r="C41" s="9">
        <f>[2]DOGE!$J$4</f>
        <v>4.1878499399952531</v>
      </c>
      <c r="D41" s="30">
        <f t="shared" si="0"/>
        <v>1.5430547582794573E-3</v>
      </c>
    </row>
    <row r="42" spans="2:14">
      <c r="B42" s="22" t="s">
        <v>56</v>
      </c>
      <c r="C42" s="9">
        <f>[2]SHIB!$J$4</f>
        <v>3.4005977016607858</v>
      </c>
      <c r="D42" s="30">
        <f t="shared" si="0"/>
        <v>1.2529838794911093E-3</v>
      </c>
    </row>
    <row r="43" spans="2:14">
      <c r="B43" s="22" t="s">
        <v>50</v>
      </c>
      <c r="C43" s="9">
        <f>[2]KAVA!$J$4</f>
        <v>2.8703243814638419</v>
      </c>
      <c r="D43" s="30">
        <f t="shared" si="0"/>
        <v>1.0575994264561308E-3</v>
      </c>
    </row>
    <row r="44" spans="2:14">
      <c r="B44" s="22" t="s">
        <v>36</v>
      </c>
      <c r="C44" s="9">
        <f>[2]AMP!$J$4</f>
        <v>2.0090192118220895</v>
      </c>
      <c r="D44" s="30">
        <f t="shared" si="0"/>
        <v>7.4024301221271404E-4</v>
      </c>
    </row>
    <row r="45" spans="2:14">
      <c r="B45" s="22" t="s">
        <v>40</v>
      </c>
      <c r="C45" s="9">
        <f>[2]SHPING!$J$4</f>
        <v>1.7862969319197057</v>
      </c>
      <c r="D45" s="30">
        <f t="shared" si="0"/>
        <v>6.5817878386106215E-4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6.2520039538501175E-4</v>
      </c>
    </row>
    <row r="47" spans="2:14">
      <c r="B47" s="22" t="s">
        <v>23</v>
      </c>
      <c r="C47" s="9">
        <f>[2]LUNA!J4</f>
        <v>1.4740137391493287</v>
      </c>
      <c r="D47" s="30">
        <f t="shared" si="0"/>
        <v>5.4311495076307442E-4</v>
      </c>
    </row>
    <row r="48" spans="2:14">
      <c r="B48" s="7" t="s">
        <v>25</v>
      </c>
      <c r="C48" s="1">
        <f>[2]POLIS!J4</f>
        <v>0.82916327650814914</v>
      </c>
      <c r="D48" s="30">
        <f t="shared" si="0"/>
        <v>3.0551341560436498E-4</v>
      </c>
    </row>
    <row r="49" spans="2:4">
      <c r="B49" s="22" t="s">
        <v>43</v>
      </c>
      <c r="C49" s="9">
        <f>[2]TRX!$J$4</f>
        <v>0.71917918504754519</v>
      </c>
      <c r="D49" s="30">
        <f t="shared" si="0"/>
        <v>2.6498868857378752E-4</v>
      </c>
    </row>
    <row r="50" spans="2:4">
      <c r="B50" s="7" t="s">
        <v>28</v>
      </c>
      <c r="C50" s="1">
        <f>[2]ATLAS!O46</f>
        <v>0.68235233055443523</v>
      </c>
      <c r="D50" s="30">
        <f t="shared" si="0"/>
        <v>2.5141946955393817E-4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2023-07-03T18:16:10Z</dcterms:modified>
</cp:coreProperties>
</file>