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5" l="1"/>
  <c r="C26"/>
  <c r="C43" l="1"/>
  <c r="C16" l="1"/>
  <c r="C15" l="1"/>
  <c r="C13"/>
  <c r="C12" l="1"/>
  <c r="C28" l="1"/>
  <c r="C34" l="1"/>
  <c r="C18" l="1"/>
  <c r="C7" l="1"/>
  <c r="D38" l="1"/>
  <c r="D16"/>
  <c r="N9"/>
  <c r="D46"/>
  <c r="D31"/>
  <c r="D13"/>
  <c r="D30"/>
  <c r="D12"/>
  <c r="D43"/>
  <c r="D20"/>
  <c r="D40"/>
  <c r="D28"/>
  <c r="D25"/>
  <c r="Q3"/>
  <c r="D17"/>
  <c r="D14"/>
  <c r="D48"/>
  <c r="D39"/>
  <c r="D29"/>
  <c r="D44"/>
  <c r="D23"/>
  <c r="D26"/>
  <c r="D33"/>
  <c r="D19"/>
  <c r="D49"/>
  <c r="D21"/>
  <c r="D45"/>
  <c r="M9"/>
  <c r="D41"/>
  <c r="D37"/>
  <c r="D24"/>
  <c r="D27"/>
  <c r="D50"/>
  <c r="D36"/>
  <c r="D51"/>
  <c r="D35"/>
  <c r="D15"/>
  <c r="D7"/>
  <c r="E7" s="1"/>
  <c r="D22"/>
  <c r="M8"/>
  <c r="D47"/>
  <c r="N8"/>
  <c r="D34"/>
  <c r="D42"/>
  <c r="D32"/>
  <c r="D18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N25" l="1"/>
  <c r="M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<sst xmlns="http://schemas.openxmlformats.org/spreadsheetml/2006/main" count="103" uniqueCount="63">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</sst>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1263.9786053761272</c:v>
                </c:pt>
                <c:pt idx="1">
                  <c:v>1228.4408438776263</c:v>
                </c:pt>
                <c:pt idx="2">
                  <c:v>347.66</c:v>
                </c:pt>
                <c:pt idx="3">
                  <c:v>286.56905322118536</c:v>
                </c:pt>
                <c:pt idx="4">
                  <c:v>1075.7056205266936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1263.9786053761272</v>
          </cell>
        </row>
      </sheetData>
      <sheetData sheetId="1">
        <row r="4">
          <cell r="J4">
            <v>1228.4408438776263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3.2773783318448655</v>
          </cell>
        </row>
      </sheetData>
      <sheetData sheetId="4">
        <row r="47">
          <cell r="M47">
            <v>117.75</v>
          </cell>
          <cell r="O47">
            <v>1.7317488069134477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43.804784362035697</v>
          </cell>
        </row>
      </sheetData>
      <sheetData sheetId="8">
        <row r="4">
          <cell r="J4">
            <v>12.651455233923675</v>
          </cell>
        </row>
      </sheetData>
      <sheetData sheetId="9">
        <row r="4">
          <cell r="J4">
            <v>23.60440547729209</v>
          </cell>
        </row>
      </sheetData>
      <sheetData sheetId="10">
        <row r="4">
          <cell r="J4">
            <v>13.982115894644455</v>
          </cell>
        </row>
      </sheetData>
      <sheetData sheetId="11">
        <row r="4">
          <cell r="J4">
            <v>59.047522477328606</v>
          </cell>
        </row>
      </sheetData>
      <sheetData sheetId="12">
        <row r="4">
          <cell r="J4">
            <v>3.7839947392882785</v>
          </cell>
        </row>
      </sheetData>
      <sheetData sheetId="13">
        <row r="4">
          <cell r="J4">
            <v>173.77751171735301</v>
          </cell>
        </row>
      </sheetData>
      <sheetData sheetId="14">
        <row r="4">
          <cell r="J4">
            <v>5.7972405489782171</v>
          </cell>
        </row>
      </sheetData>
      <sheetData sheetId="15">
        <row r="4">
          <cell r="J4">
            <v>41.716115802637752</v>
          </cell>
        </row>
      </sheetData>
      <sheetData sheetId="16">
        <row r="4">
          <cell r="J4">
            <v>6.1789458751532962</v>
          </cell>
        </row>
      </sheetData>
      <sheetData sheetId="17">
        <row r="4">
          <cell r="J4">
            <v>12.514145479103075</v>
          </cell>
        </row>
      </sheetData>
      <sheetData sheetId="18">
        <row r="4">
          <cell r="J4">
            <v>12.285772984630162</v>
          </cell>
        </row>
      </sheetData>
      <sheetData sheetId="19">
        <row r="4">
          <cell r="J4">
            <v>8.0040179644303944</v>
          </cell>
        </row>
      </sheetData>
      <sheetData sheetId="20">
        <row r="4">
          <cell r="J4">
            <v>11.852399918809674</v>
          </cell>
        </row>
      </sheetData>
      <sheetData sheetId="21">
        <row r="4">
          <cell r="J4">
            <v>4.0648163284339276</v>
          </cell>
        </row>
      </sheetData>
      <sheetData sheetId="22">
        <row r="4">
          <cell r="J4">
            <v>21.717994950505236</v>
          </cell>
        </row>
      </sheetData>
      <sheetData sheetId="23">
        <row r="4">
          <cell r="J4">
            <v>48.635888112641666</v>
          </cell>
        </row>
      </sheetData>
      <sheetData sheetId="24">
        <row r="4">
          <cell r="J4">
            <v>40.962338316935977</v>
          </cell>
        </row>
      </sheetData>
      <sheetData sheetId="25">
        <row r="4">
          <cell r="J4">
            <v>46.352861793471419</v>
          </cell>
        </row>
      </sheetData>
      <sheetData sheetId="26">
        <row r="4">
          <cell r="J4">
            <v>2.313929207827627</v>
          </cell>
        </row>
      </sheetData>
      <sheetData sheetId="27">
        <row r="4">
          <cell r="J4">
            <v>4.4731315903719766</v>
          </cell>
        </row>
      </sheetData>
      <sheetData sheetId="28">
        <row r="4">
          <cell r="J4">
            <v>286.56905322118536</v>
          </cell>
        </row>
      </sheetData>
      <sheetData sheetId="29">
        <row r="4">
          <cell r="J4">
            <v>0.95693022632081715</v>
          </cell>
        </row>
      </sheetData>
      <sheetData sheetId="30">
        <row r="4">
          <cell r="J4">
            <v>12.698447617047606</v>
          </cell>
        </row>
      </sheetData>
      <sheetData sheetId="31">
        <row r="4">
          <cell r="J4">
            <v>19.302890745158095</v>
          </cell>
        </row>
      </sheetData>
      <sheetData sheetId="32">
        <row r="4">
          <cell r="J4">
            <v>4.4504029807227772</v>
          </cell>
        </row>
      </sheetData>
      <sheetData sheetId="33">
        <row r="4">
          <cell r="J4">
            <v>2.3699162763353745</v>
          </cell>
        </row>
      </sheetData>
      <sheetData sheetId="34">
        <row r="4">
          <cell r="J4">
            <v>2.5897231665545273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347.66</f>
        <v>347.66</v>
      </c>
      <c r="P2" t="s">
        <v>8</v>
      </c>
      <c r="Q2" s="10">
        <f>N2+K2+H2</f>
        <v>445.97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0.10614802160740391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4201.3971927753128</v>
      </c>
      <c r="D7" s="20">
        <f>(C7*[1]Feuil1!$K$2-C4)/C4</f>
        <v>0.50628349625329261</v>
      </c>
      <c r="E7" s="31">
        <f>C7-C7/(1+D7)</f>
        <v>1412.1498809473555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1263.9786053761272</v>
      </c>
    </row>
    <row r="9" spans="2:20">
      <c r="M9" s="17" t="str">
        <f>IF(C13&gt;C7*[2]Params!F8,B13,"Others")</f>
        <v>BTC</v>
      </c>
      <c r="N9" s="18">
        <f>IF(C13&gt;C7*0.1,C13,C7)</f>
        <v>1228.4408438776263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347.66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286.56905322118536</v>
      </c>
    </row>
    <row r="12" spans="2:20">
      <c r="B12" s="7" t="s">
        <v>19</v>
      </c>
      <c r="C12" s="1">
        <f>[2]ETH!J4</f>
        <v>1263.9786053761272</v>
      </c>
      <c r="D12" s="20">
        <f>C12/$C$7</f>
        <v>0.30084720567473461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1075.7056205266936</v>
      </c>
    </row>
    <row r="13" spans="2:20">
      <c r="B13" s="7" t="s">
        <v>4</v>
      </c>
      <c r="C13" s="1">
        <f>[2]BTC!J4</f>
        <v>1228.4408438776263</v>
      </c>
      <c r="D13" s="20">
        <f t="shared" ref="D13:D51" si="0">C13/$C$7</f>
        <v>0.2923886477550951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347.66</v>
      </c>
      <c r="D14" s="20">
        <f t="shared" si="0"/>
        <v>8.2748662896674763E-2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286.56905322118536</v>
      </c>
      <c r="D15" s="20">
        <f t="shared" si="0"/>
        <v>6.8208036534600225E-2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173.77751171735301</v>
      </c>
      <c r="D16" s="20">
        <f t="shared" si="0"/>
        <v>4.1361838394184523E-2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3.3322248189422039E-2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2.8026390887888893E-2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1.4887904458916775E-2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59.047522477328606</v>
      </c>
      <c r="D20" s="20">
        <f t="shared" si="0"/>
        <v>1.4054258564000145E-2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1.1900802924793586E-2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1.1498555785935562E-2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48.635888112641666</v>
      </c>
      <c r="D23" s="20">
        <f t="shared" si="0"/>
        <v>1.157612239001719E-2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46.352861793471419</v>
      </c>
      <c r="D24" s="20">
        <f t="shared" si="0"/>
        <v>1.103272546408595E-2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43.804784362035697</v>
      </c>
      <c r="D25" s="20">
        <f t="shared" si="0"/>
        <v>1.0426242117113335E-2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41.716115802637752</v>
      </c>
      <c r="D26" s="20">
        <f t="shared" si="0"/>
        <v>9.9291054591011847E-3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40.962338316935977</v>
      </c>
      <c r="D27" s="20">
        <f t="shared" si="0"/>
        <v>9.7496943129715199E-3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23.60440547729209</v>
      </c>
      <c r="D28" s="20">
        <f t="shared" si="0"/>
        <v>5.618227554843429E-3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21.717994950505236</v>
      </c>
      <c r="D29" s="20">
        <f t="shared" si="0"/>
        <v>5.169231556552501E-3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19.302890745158095</v>
      </c>
      <c r="D30" s="20">
        <f t="shared" si="0"/>
        <v>4.5943979727389693E-3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13.982115894644455</v>
      </c>
      <c r="D31" s="20">
        <f t="shared" si="0"/>
        <v>3.3279681146757521E-3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12.651455233923675</v>
      </c>
      <c r="D32" s="20">
        <f t="shared" si="0"/>
        <v>3.0112495090154796E-3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12.698447617047606</v>
      </c>
      <c r="D33" s="20">
        <f t="shared" si="0"/>
        <v>3.0224344508259656E-3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12.514145479103075</v>
      </c>
      <c r="D34" s="20">
        <f t="shared" si="0"/>
        <v>2.9785675823800458E-3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12.285772984630162</v>
      </c>
      <c r="D35" s="20">
        <f t="shared" si="0"/>
        <v>2.9242112613767331E-3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11.852399918809674</v>
      </c>
      <c r="D36" s="20">
        <f t="shared" si="0"/>
        <v>2.8210615123918682E-3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2.4991686142066529E-3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8.0040179644303944</v>
      </c>
      <c r="D38" s="20">
        <f t="shared" si="0"/>
        <v>1.9050848080238727E-3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6.1789458751532962</v>
      </c>
      <c r="D39" s="20">
        <f t="shared" si="0"/>
        <v>1.4706883428633121E-3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5.7972405489782171</v>
      </c>
      <c r="D40" s="20">
        <f t="shared" si="0"/>
        <v>1.3798363456202388E-3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4.4504029807227772</v>
      </c>
      <c r="D41" s="20">
        <f t="shared" si="0"/>
        <v>1.0592673761899143E-3</v>
      </c>
    </row>
    <row r="42" spans="2:14">
      <c r="B42" s="22" t="s">
        <v>56</v>
      </c>
      <c r="C42" s="9">
        <f>[2]SHIB!$J$4</f>
        <v>4.4731315903719766</v>
      </c>
      <c r="D42" s="20">
        <f t="shared" si="0"/>
        <v>1.064677150273708E-3</v>
      </c>
    </row>
    <row r="43" spans="2:14">
      <c r="B43" s="22" t="s">
        <v>23</v>
      </c>
      <c r="C43" s="9">
        <f>[2]LUNA!J4</f>
        <v>4.0648163284339276</v>
      </c>
      <c r="D43" s="20">
        <f t="shared" si="0"/>
        <v>9.6749156100350419E-4</v>
      </c>
    </row>
    <row r="44" spans="2:14">
      <c r="B44" s="22" t="s">
        <v>36</v>
      </c>
      <c r="C44" s="9">
        <f>[2]AMP!$J$4</f>
        <v>3.7839947392882785</v>
      </c>
      <c r="D44" s="20">
        <f t="shared" si="0"/>
        <v>9.0065151321450966E-4</v>
      </c>
    </row>
    <row r="45" spans="2:14">
      <c r="B45" s="7" t="s">
        <v>25</v>
      </c>
      <c r="C45" s="1">
        <f>[2]POLIS!J4</f>
        <v>3.2773783318448655</v>
      </c>
      <c r="D45" s="20">
        <f t="shared" si="0"/>
        <v>7.8006867274548993E-4</v>
      </c>
    </row>
    <row r="46" spans="2:14">
      <c r="B46" s="22" t="s">
        <v>40</v>
      </c>
      <c r="C46" s="9">
        <f>[2]SHPING!$J$4</f>
        <v>2.5897231665545273</v>
      </c>
      <c r="D46" s="20">
        <f t="shared" si="0"/>
        <v>6.1639570069875645E-4</v>
      </c>
    </row>
    <row r="47" spans="2:14">
      <c r="B47" s="22" t="s">
        <v>50</v>
      </c>
      <c r="C47" s="9">
        <f>[2]KAVA!$J$4</f>
        <v>2.3699162763353745</v>
      </c>
      <c r="D47" s="20">
        <f t="shared" si="0"/>
        <v>5.6407813105855895E-4</v>
      </c>
    </row>
    <row r="48" spans="2:14">
      <c r="B48" s="22" t="s">
        <v>62</v>
      </c>
      <c r="C48" s="10">
        <f>[2]SEI!$J$4</f>
        <v>2.313929207827627</v>
      </c>
      <c r="D48" s="20">
        <f t="shared" si="0"/>
        <v>5.5075230968560653E-4</v>
      </c>
    </row>
    <row r="49" spans="2:4">
      <c r="B49" s="7" t="s">
        <v>28</v>
      </c>
      <c r="C49" s="1">
        <f>[2]ATLAS!O47</f>
        <v>1.7317488069134477</v>
      </c>
      <c r="D49" s="20">
        <f t="shared" si="0"/>
        <v>4.1218402532646717E-4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4.0386412475302072E-4</v>
      </c>
    </row>
    <row r="51" spans="2:4">
      <c r="B51" s="22" t="s">
        <v>43</v>
      </c>
      <c r="C51" s="9">
        <f>[2]TRX!$J$4</f>
        <v>0.95693022632081715</v>
      </c>
      <c r="D51" s="20">
        <f t="shared" si="0"/>
        <v>2.2776476072444336E-4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2023-12-16T15:18:47Z</dcterms:modified>
</cp:coreProperties>
</file>