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9"/>
  <c r="C29"/>
  <c r="Q2" l="1"/>
  <c r="C46" l="1"/>
  <c r="C44" l="1"/>
  <c r="C43" l="1"/>
  <c r="C45"/>
  <c r="C25"/>
  <c r="C18"/>
  <c r="C47" l="1"/>
  <c r="C17" l="1"/>
  <c r="C42" l="1"/>
  <c r="C48" l="1"/>
  <c r="C30"/>
  <c r="C36" l="1"/>
  <c r="C26"/>
  <c r="C24"/>
  <c r="C40" l="1"/>
  <c r="C33" l="1"/>
  <c r="C34" l="1"/>
  <c r="C35" l="1"/>
  <c r="C31" l="1"/>
  <c r="C38" l="1"/>
  <c r="C21" l="1"/>
  <c r="C22"/>
  <c r="C15"/>
  <c r="C19"/>
  <c r="C49" l="1"/>
  <c r="C20" l="1"/>
  <c r="C23" l="1"/>
  <c r="C27" l="1"/>
  <c r="C37"/>
  <c r="C32"/>
  <c r="C28"/>
  <c r="C13" l="1"/>
  <c r="C14"/>
  <c r="C12" l="1"/>
  <c r="C41" l="1"/>
  <c r="C7" l="1"/>
  <c r="N8" l="1"/>
  <c r="D29"/>
  <c r="D31"/>
  <c r="D30"/>
  <c r="D35"/>
  <c r="Q3"/>
  <c r="D45"/>
  <c r="D46"/>
  <c r="D36"/>
  <c r="D24"/>
  <c r="D16"/>
  <c r="D19"/>
  <c r="D49"/>
  <c r="D15"/>
  <c r="D14"/>
  <c r="D39"/>
  <c r="D7"/>
  <c r="E7" s="1"/>
  <c r="N9"/>
  <c r="D27"/>
  <c r="D22"/>
  <c r="D43"/>
  <c r="D12"/>
  <c r="D28"/>
  <c r="D44"/>
  <c r="D42"/>
  <c r="D13"/>
  <c r="D18"/>
  <c r="D20"/>
  <c r="D26"/>
  <c r="D34"/>
  <c r="D48"/>
  <c r="D38"/>
  <c r="D32"/>
  <c r="D40"/>
  <c r="D23"/>
  <c r="D25"/>
  <c r="D33"/>
  <c r="M9"/>
  <c r="D17"/>
  <c r="D47"/>
  <c r="D21"/>
  <c r="D50"/>
  <c r="D37"/>
  <c r="M8"/>
  <c r="D4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N26" l="1"/>
  <c r="M26"/>
  <c r="N27" l="1"/>
  <c r="M27"/>
  <c r="N28" l="1"/>
  <c r="M28"/>
  <c r="M29" l="1"/>
  <c r="N29"/>
  <c r="N30" l="1"/>
  <c r="M30"/>
  <c r="M31" l="1"/>
  <c r="N31"/>
  <c r="M32" l="1"/>
  <c r="N32"/>
  <c r="M33" l="1"/>
  <c r="N33"/>
  <c r="M34" l="1"/>
  <c r="N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<sst xmlns="http://schemas.openxmlformats.org/spreadsheetml/2006/main" count="100" uniqueCount="62">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</sst>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1045.3387706413559</c:v>
                </c:pt>
                <c:pt idx="1">
                  <c:v>1010.6169634932476</c:v>
                </c:pt>
                <c:pt idx="2">
                  <c:v>221.2624101706609</c:v>
                </c:pt>
                <c:pt idx="3">
                  <c:v>830.79016202081482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1010.6169634932476</v>
          </cell>
        </row>
      </sheetData>
      <sheetData sheetId="1">
        <row r="4">
          <cell r="J4">
            <v>1045.3387706413559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1.5459545844291234</v>
          </cell>
        </row>
      </sheetData>
      <sheetData sheetId="4">
        <row r="46">
          <cell r="M46">
            <v>82.26</v>
          </cell>
          <cell r="O46">
            <v>3.4087222139024878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38.749693780842655</v>
          </cell>
        </row>
      </sheetData>
      <sheetData sheetId="8">
        <row r="4">
          <cell r="J4">
            <v>7.6545309906859051</v>
          </cell>
        </row>
      </sheetData>
      <sheetData sheetId="9">
        <row r="4">
          <cell r="J4">
            <v>17.639010579681379</v>
          </cell>
        </row>
      </sheetData>
      <sheetData sheetId="10">
        <row r="4">
          <cell r="J4">
            <v>10.181629448675816</v>
          </cell>
        </row>
      </sheetData>
      <sheetData sheetId="11">
        <row r="4">
          <cell r="J4">
            <v>39.25210804327137</v>
          </cell>
        </row>
      </sheetData>
      <sheetData sheetId="12">
        <row r="4">
          <cell r="J4">
            <v>1.6636810623106988</v>
          </cell>
        </row>
      </sheetData>
      <sheetData sheetId="13">
        <row r="4">
          <cell r="J4">
            <v>167.4601546519055</v>
          </cell>
        </row>
      </sheetData>
      <sheetData sheetId="14">
        <row r="4">
          <cell r="J4">
            <v>4.3705295548632499</v>
          </cell>
        </row>
      </sheetData>
      <sheetData sheetId="15">
        <row r="4">
          <cell r="J4">
            <v>32.782907131421204</v>
          </cell>
        </row>
      </sheetData>
      <sheetData sheetId="16">
        <row r="4">
          <cell r="J4">
            <v>5.9384097465446413</v>
          </cell>
        </row>
      </sheetData>
      <sheetData sheetId="17">
        <row r="4">
          <cell r="J4">
            <v>8.977396043130371</v>
          </cell>
        </row>
      </sheetData>
      <sheetData sheetId="18">
        <row r="4">
          <cell r="J4">
            <v>10.613483475761932</v>
          </cell>
        </row>
      </sheetData>
      <sheetData sheetId="19">
        <row r="4">
          <cell r="J4">
            <v>9.5988818277276966</v>
          </cell>
        </row>
      </sheetData>
      <sheetData sheetId="20">
        <row r="4">
          <cell r="J4">
            <v>11.73378531311487</v>
          </cell>
        </row>
      </sheetData>
      <sheetData sheetId="21">
        <row r="4">
          <cell r="J4">
            <v>1.1696285009487044</v>
          </cell>
        </row>
      </sheetData>
      <sheetData sheetId="22">
        <row r="4">
          <cell r="J4">
            <v>22.001546929119122</v>
          </cell>
        </row>
      </sheetData>
      <sheetData sheetId="23">
        <row r="4">
          <cell r="J4">
            <v>37.507050103017733</v>
          </cell>
        </row>
      </sheetData>
      <sheetData sheetId="24">
        <row r="4">
          <cell r="J4">
            <v>32.542727960226607</v>
          </cell>
        </row>
      </sheetData>
      <sheetData sheetId="25">
        <row r="4">
          <cell r="J4">
            <v>38.558936004341746</v>
          </cell>
        </row>
      </sheetData>
      <sheetData sheetId="26">
        <row r="4">
          <cell r="J4">
            <v>3.577222485289818</v>
          </cell>
        </row>
      </sheetData>
      <sheetData sheetId="27">
        <row r="4">
          <cell r="J4">
            <v>221.2624101706609</v>
          </cell>
        </row>
      </sheetData>
      <sheetData sheetId="28">
        <row r="4">
          <cell r="J4">
            <v>0.91383631405764076</v>
          </cell>
        </row>
      </sheetData>
      <sheetData sheetId="29">
        <row r="4">
          <cell r="J4">
            <v>9.2837411567661619</v>
          </cell>
        </row>
      </sheetData>
      <sheetData sheetId="30">
        <row r="4">
          <cell r="J4">
            <v>20.181501921736757</v>
          </cell>
        </row>
      </sheetData>
      <sheetData sheetId="31">
        <row r="4">
          <cell r="J4">
            <v>5.4660002461769643</v>
          </cell>
        </row>
      </sheetData>
      <sheetData sheetId="32">
        <row r="4">
          <cell r="J4">
            <v>2.1084120378635585</v>
          </cell>
        </row>
      </sheetData>
      <sheetData sheetId="33">
        <row r="4">
          <cell r="J4">
            <v>2.2780588521203868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108.22</f>
        <v>108.22</v>
      </c>
      <c r="P2" t="s">
        <v>8</v>
      </c>
      <c r="Q2" s="10">
        <f>N2+K2+H2</f>
        <v>125.38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4.0045594799786338E-2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3130.9311455318666</v>
      </c>
      <c r="D7" s="20">
        <f>(C7*[1]Feuil1!$K$2-C4)/C4</f>
        <v>0.1424006986503604</v>
      </c>
      <c r="E7" s="31">
        <f>C7-C7/(1+D7)</f>
        <v>390.27180487252599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1045.3387706413559</v>
      </c>
    </row>
    <row r="9" spans="2:20">
      <c r="M9" s="17" t="str">
        <f>IF(C13&gt;C7*[2]Params!F8,B13,"Others")</f>
        <v>ETH</v>
      </c>
      <c r="N9" s="18">
        <f>IF(C13&gt;C7*0.1,C13,C7)</f>
        <v>1010.6169634932476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221.2624101706609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830.79016202081482</v>
      </c>
    </row>
    <row r="12" spans="2:20">
      <c r="B12" s="7" t="s">
        <v>4</v>
      </c>
      <c r="C12" s="1">
        <f>[2]BTC!J4</f>
        <v>1045.3387706413559</v>
      </c>
      <c r="D12" s="20">
        <f>C12/$C$7</f>
        <v>0.33387472354131859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1010.6169634932476</v>
      </c>
      <c r="D13" s="20">
        <f t="shared" ref="D13:D50" si="0">C13/$C$7</f>
        <v>0.32278479357027479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221.2624101706609</v>
      </c>
      <c r="D14" s="20">
        <f t="shared" si="0"/>
        <v>7.0669842256487564E-2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167.4601546519055</v>
      </c>
      <c r="D15" s="20">
        <f t="shared" si="0"/>
        <v>5.348573535093127E-2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108.22</v>
      </c>
      <c r="D16" s="20">
        <f t="shared" si="0"/>
        <v>3.456479717046481E-2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2.6273334090209158E-2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2.2086081355919808E-2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39.25210804327137</v>
      </c>
      <c r="D19" s="20">
        <f>C19/$C$7</f>
        <v>1.2536879994722279E-2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38.749693780842655</v>
      </c>
      <c r="D20" s="20">
        <f t="shared" si="0"/>
        <v>1.2376411993646719E-2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38.558936004341746</v>
      </c>
      <c r="D21" s="20">
        <f t="shared" si="0"/>
        <v>1.2315485142293523E-2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37.507050103017733</v>
      </c>
      <c r="D22" s="20">
        <f t="shared" si="0"/>
        <v>1.197951930579624E-2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32.782907131421204</v>
      </c>
      <c r="D23" s="20">
        <f t="shared" si="0"/>
        <v>1.0470657324484921E-2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32.542727960226607</v>
      </c>
      <c r="D24" s="20">
        <f t="shared" si="0"/>
        <v>1.0393945586017802E-2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7.2395928281636388E-3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22.001546929119122</v>
      </c>
      <c r="D26" s="20">
        <f t="shared" si="0"/>
        <v>7.0271577069069054E-3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20.181501921736757</v>
      </c>
      <c r="D27" s="20">
        <f t="shared" si="0"/>
        <v>6.4458466135665932E-3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17.639010579681379</v>
      </c>
      <c r="D28" s="20">
        <f t="shared" si="0"/>
        <v>5.6337906392013469E-3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5.4201128070854535E-3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11.73378531311487</v>
      </c>
      <c r="D30" s="20">
        <f t="shared" si="0"/>
        <v>3.7476982941193346E-3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10.613483475761932</v>
      </c>
      <c r="D31" s="20">
        <f t="shared" si="0"/>
        <v>3.3898808317482073E-3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10.181629448675816</v>
      </c>
      <c r="D32" s="20">
        <f t="shared" si="0"/>
        <v>3.2519493324552856E-3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9.5988818277276966</v>
      </c>
      <c r="D33" s="20">
        <f t="shared" si="0"/>
        <v>3.0658233546356343E-3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9.2837411567661619</v>
      </c>
      <c r="D34" s="20">
        <f t="shared" si="0"/>
        <v>2.9651693778111137E-3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8.977396043130371</v>
      </c>
      <c r="D35" s="20">
        <f t="shared" si="0"/>
        <v>2.8673246474749084E-3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7.6545309906859051</v>
      </c>
      <c r="D36" s="20">
        <f t="shared" si="0"/>
        <v>2.4448097498437939E-3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5.9384097465446413</v>
      </c>
      <c r="D37" s="20">
        <f t="shared" si="0"/>
        <v>1.8966912622844839E-3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5.4660002461769643</v>
      </c>
      <c r="D38" s="20">
        <f t="shared" si="0"/>
        <v>1.7458065962189749E-3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1.7247265267095729E-3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4.3705295548632499</v>
      </c>
      <c r="D40" s="20">
        <f t="shared" si="0"/>
        <v>1.3959200479705238E-3</v>
      </c>
    </row>
    <row r="41" spans="2:14">
      <c r="B41" s="22" t="s">
        <v>56</v>
      </c>
      <c r="C41" s="9">
        <f>[2]SHIB!$J$4</f>
        <v>3.577222485289818</v>
      </c>
      <c r="D41" s="20">
        <f t="shared" si="0"/>
        <v>1.1425426874669062E-3</v>
      </c>
    </row>
    <row r="42" spans="2:14">
      <c r="B42" s="7" t="s">
        <v>28</v>
      </c>
      <c r="C42" s="1">
        <f>[2]ATLAS!O46</f>
        <v>3.4087222139024878</v>
      </c>
      <c r="D42" s="20">
        <f t="shared" si="0"/>
        <v>1.0887247452781117E-3</v>
      </c>
    </row>
    <row r="43" spans="2:14">
      <c r="B43" s="22" t="s">
        <v>40</v>
      </c>
      <c r="C43" s="9">
        <f>[2]SHPING!$J$4</f>
        <v>2.2780588521203868</v>
      </c>
      <c r="D43" s="20">
        <f t="shared" si="0"/>
        <v>7.2759787623288721E-4</v>
      </c>
    </row>
    <row r="44" spans="2:14">
      <c r="B44" s="22" t="s">
        <v>50</v>
      </c>
      <c r="C44" s="9">
        <f>[2]KAVA!$J$4</f>
        <v>2.1084120378635585</v>
      </c>
      <c r="D44" s="20">
        <f t="shared" si="0"/>
        <v>6.7341373535871618E-4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5.4194535782796881E-4</v>
      </c>
    </row>
    <row r="46" spans="2:14">
      <c r="B46" s="22" t="s">
        <v>36</v>
      </c>
      <c r="C46" s="9">
        <f>[2]AMP!$J$4</f>
        <v>1.6636810623106988</v>
      </c>
      <c r="D46" s="20">
        <f t="shared" si="0"/>
        <v>5.3136941854659697E-4</v>
      </c>
    </row>
    <row r="47" spans="2:14">
      <c r="B47" s="7" t="s">
        <v>25</v>
      </c>
      <c r="C47" s="1">
        <f>[2]POLIS!J4</f>
        <v>1.5459545844291234</v>
      </c>
      <c r="D47" s="20">
        <f t="shared" si="0"/>
        <v>4.9376831126910793E-4</v>
      </c>
    </row>
    <row r="48" spans="2:14">
      <c r="B48" s="22" t="s">
        <v>23</v>
      </c>
      <c r="C48" s="9">
        <f>[2]LUNA!J4</f>
        <v>1.1696285009487044</v>
      </c>
      <c r="D48" s="20">
        <f t="shared" si="0"/>
        <v>3.7357209295958948E-4</v>
      </c>
    </row>
    <row r="49" spans="2:4">
      <c r="B49" s="22" t="s">
        <v>43</v>
      </c>
      <c r="C49" s="9">
        <f>[2]TRX!$J$4</f>
        <v>0.91383631405764076</v>
      </c>
      <c r="D49" s="20">
        <f t="shared" si="0"/>
        <v>2.9187365406031725E-4</v>
      </c>
    </row>
    <row r="50" spans="2:4">
      <c r="B50" s="7" t="s">
        <v>5</v>
      </c>
      <c r="C50" s="1">
        <f>H$2</f>
        <v>0.19</v>
      </c>
      <c r="D50" s="20">
        <f t="shared" si="0"/>
        <v>6.0684822236077561E-5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2023-11-05T23:06:28Z</dcterms:modified>
</cp:coreProperties>
</file>