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9" l="1"/>
  <c r="C47"/>
  <c r="C35" l="1"/>
  <c r="C49"/>
  <c r="C41"/>
  <c r="C39"/>
  <c r="C40"/>
  <c r="C31"/>
  <c r="C33" l="1"/>
  <c r="C50" l="1"/>
  <c r="C25" l="1"/>
  <c r="C23"/>
  <c r="C14"/>
  <c r="C22"/>
  <c r="C36" l="1"/>
  <c r="C34"/>
  <c r="C38"/>
  <c r="C21"/>
  <c r="C27"/>
  <c r="C24"/>
  <c r="C15"/>
  <c r="C18"/>
  <c r="C13" l="1"/>
  <c r="C26" l="1"/>
  <c r="C12" l="1"/>
  <c r="C32" l="1"/>
  <c r="C7" l="1"/>
  <c r="D30" l="1"/>
  <c r="Q3"/>
  <c r="D28"/>
  <c r="D24"/>
  <c r="D43"/>
  <c r="D47"/>
  <c r="D34"/>
  <c r="D49"/>
  <c r="D45"/>
  <c r="D21"/>
  <c r="D40"/>
  <c r="M9"/>
  <c r="D50"/>
  <c r="D15"/>
  <c r="D18"/>
  <c r="D33"/>
  <c r="D17"/>
  <c r="D27"/>
  <c r="D13"/>
  <c r="D36"/>
  <c r="D31"/>
  <c r="M8"/>
  <c r="D12"/>
  <c r="D20"/>
  <c r="D19"/>
  <c r="D38"/>
  <c r="D23"/>
  <c r="D22"/>
  <c r="D7"/>
  <c r="E7" s="1"/>
  <c r="D26"/>
  <c r="D37"/>
  <c r="D48"/>
  <c r="N9"/>
  <c r="N8"/>
  <c r="D35"/>
  <c r="D39"/>
  <c r="D44"/>
  <c r="D16"/>
  <c r="D14"/>
  <c r="D46"/>
  <c r="D42"/>
  <c r="D41"/>
  <c r="D29"/>
  <c r="D25"/>
  <c r="D32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<sst xmlns="http://schemas.openxmlformats.org/spreadsheetml/2006/main" count="95" uniqueCount="60">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</sst>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948.66815750817989</c:v>
                </c:pt>
                <c:pt idx="1">
                  <c:v>876.41887182347693</c:v>
                </c:pt>
                <c:pt idx="2">
                  <c:v>777.16707000646841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948.66815750817989</v>
          </cell>
        </row>
      </sheetData>
      <sheetData sheetId="1">
        <row r="4">
          <cell r="J4">
            <v>876.41887182347693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0.90353878420174194</v>
          </cell>
        </row>
      </sheetData>
      <sheetData sheetId="4">
        <row r="46">
          <cell r="M46">
            <v>76.27000000000001</v>
          </cell>
          <cell r="O46">
            <v>0.58807604562361604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26.270586515946363</v>
          </cell>
        </row>
      </sheetData>
      <sheetData sheetId="8">
        <row r="4">
          <cell r="J4">
            <v>8.3444658465810555</v>
          </cell>
        </row>
      </sheetData>
      <sheetData sheetId="9">
        <row r="4">
          <cell r="J4">
            <v>18.755204715597777</v>
          </cell>
        </row>
      </sheetData>
      <sheetData sheetId="10">
        <row r="4">
          <cell r="J4">
            <v>11.297521054422923</v>
          </cell>
        </row>
      </sheetData>
      <sheetData sheetId="11">
        <row r="4">
          <cell r="J4">
            <v>32.189886235191778</v>
          </cell>
        </row>
      </sheetData>
      <sheetData sheetId="12">
        <row r="4">
          <cell r="J4">
            <v>2.042229482288052</v>
          </cell>
        </row>
      </sheetData>
      <sheetData sheetId="13">
        <row r="4">
          <cell r="J4">
            <v>122.32713979991013</v>
          </cell>
        </row>
      </sheetData>
      <sheetData sheetId="14">
        <row r="4">
          <cell r="J4">
            <v>4.0664936872012447</v>
          </cell>
        </row>
      </sheetData>
      <sheetData sheetId="15">
        <row r="4">
          <cell r="J4">
            <v>28.006240575654459</v>
          </cell>
        </row>
      </sheetData>
      <sheetData sheetId="16">
        <row r="4">
          <cell r="J4">
            <v>4.1972882850901208</v>
          </cell>
        </row>
      </sheetData>
      <sheetData sheetId="17">
        <row r="4">
          <cell r="J4">
            <v>5.8198743724946596</v>
          </cell>
        </row>
      </sheetData>
      <sheetData sheetId="18">
        <row r="4">
          <cell r="J4">
            <v>7.989676357601895</v>
          </cell>
        </row>
      </sheetData>
      <sheetData sheetId="19">
        <row r="4">
          <cell r="J4">
            <v>6.4716128902110093</v>
          </cell>
        </row>
      </sheetData>
      <sheetData sheetId="20">
        <row r="4">
          <cell r="J4">
            <v>11.038608658945739</v>
          </cell>
        </row>
      </sheetData>
      <sheetData sheetId="21">
        <row r="4">
          <cell r="J4">
            <v>1.2682777220144683</v>
          </cell>
        </row>
      </sheetData>
      <sheetData sheetId="22">
        <row r="4">
          <cell r="J4">
            <v>31.023090534062966</v>
          </cell>
        </row>
      </sheetData>
      <sheetData sheetId="23">
        <row r="4">
          <cell r="J4">
            <v>29.639130833344034</v>
          </cell>
        </row>
      </sheetData>
      <sheetData sheetId="24">
        <row r="4">
          <cell r="J4">
            <v>26.655161372433056</v>
          </cell>
        </row>
      </sheetData>
      <sheetData sheetId="25">
        <row r="4">
          <cell r="J4">
            <v>28.620497056621577</v>
          </cell>
        </row>
      </sheetData>
      <sheetData sheetId="26">
        <row r="4">
          <cell r="J4">
            <v>3.4293498205832056</v>
          </cell>
        </row>
      </sheetData>
      <sheetData sheetId="27">
        <row r="4">
          <cell r="J4">
            <v>125.90924378800496</v>
          </cell>
        </row>
      </sheetData>
      <sheetData sheetId="28">
        <row r="4">
          <cell r="J4">
            <v>0.68054704141279709</v>
          </cell>
        </row>
      </sheetData>
      <sheetData sheetId="29">
        <row r="4">
          <cell r="J4">
            <v>7.8267433812276197</v>
          </cell>
        </row>
      </sheetData>
      <sheetData sheetId="30">
        <row r="4">
          <cell r="J4">
            <v>21.049097733126256</v>
          </cell>
        </row>
      </sheetData>
      <sheetData sheetId="31">
        <row r="4">
          <cell r="J4">
            <v>4.5468667900386945</v>
          </cell>
        </row>
      </sheetData>
      <sheetData sheetId="32">
        <row r="4">
          <cell r="J4">
            <v>3.0568800590354694</v>
          </cell>
        </row>
      </sheetData>
      <sheetData sheetId="33">
        <row r="4">
          <cell r="J4">
            <v>1.7627487458108608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26.14+15.37</f>
        <v>41.51</v>
      </c>
      <c r="J2" t="s">
        <v>6</v>
      </c>
      <c r="K2" s="9">
        <v>16.306000000000001</v>
      </c>
      <c r="M2" t="s">
        <v>7</v>
      </c>
      <c r="N2" s="9">
        <v>4.8499999999999996</v>
      </c>
      <c r="P2" t="s">
        <v>8</v>
      </c>
      <c r="Q2" s="10">
        <f>N2+K2+H2</f>
        <v>62.665999999999997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2.3860982295773728E-2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2626.2959011163357</v>
      </c>
      <c r="D7" s="20">
        <f>(C7*[1]Feuil1!$K$2-C4)/C4</f>
        <v>2.6161129246829441E-2</v>
      </c>
      <c r="E7" s="32">
        <f>C7-C7/(1+D7)</f>
        <v>66.955241775676313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948.66815750817989</v>
      </c>
    </row>
    <row r="9" spans="2:20">
      <c r="M9" s="17" t="str">
        <f>IF(C13&gt;C7*[2]Params!F8,B13,"Others")</f>
        <v>BTC</v>
      </c>
      <c r="N9" s="18">
        <f>IF(C13&gt;C7*0.1,C13,C7)</f>
        <v>876.41887182347693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777.16707000646841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948.66815750817989</v>
      </c>
      <c r="D12" s="30">
        <f>C12/$C$7</f>
        <v>0.3612190679294508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876.41887182347693</v>
      </c>
      <c r="D13" s="30">
        <f t="shared" ref="D13:D50" si="0">C13/$C$7</f>
        <v>0.33370911154792021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122.32713979991013</v>
      </c>
      <c r="D14" s="30">
        <f t="shared" si="0"/>
        <v>4.6577820780938521E-2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125.90924378800496</v>
      </c>
      <c r="D15" s="30">
        <f t="shared" si="0"/>
        <v>4.7941758479874967E-2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2.9040901281375268E-2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2.2617405744246633E-2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29.639130833344034</v>
      </c>
      <c r="D18" s="30">
        <f>C18/$C$7</f>
        <v>1.1285526060009307E-2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31.023090534062966</v>
      </c>
      <c r="D19" s="30">
        <f>C19/$C$7</f>
        <v>1.1812488654030288E-2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41.51</v>
      </c>
      <c r="D20" s="30">
        <f t="shared" si="0"/>
        <v>1.5805530512519827E-2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32.189886235191778</v>
      </c>
      <c r="D21" s="30">
        <f t="shared" si="0"/>
        <v>1.2256762926640945E-2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26.270586515946363</v>
      </c>
      <c r="D22" s="30">
        <f t="shared" si="0"/>
        <v>1.0002904282331538E-2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26.655161372433056</v>
      </c>
      <c r="D23" s="30">
        <f t="shared" si="0"/>
        <v>1.0149336699304519E-2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28.006240575654459</v>
      </c>
      <c r="D24" s="30">
        <f t="shared" si="0"/>
        <v>1.0663779570211453E-2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28.620497056621577</v>
      </c>
      <c r="D25" s="30">
        <f t="shared" si="0"/>
        <v>1.089766657460651E-2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21.049097733126256</v>
      </c>
      <c r="D26" s="30">
        <f t="shared" si="0"/>
        <v>8.0147472050575517E-3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18.755204715597777</v>
      </c>
      <c r="D27" s="30">
        <f t="shared" si="0"/>
        <v>7.1413143917353995E-3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7.6152881293759713E-3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6.2087444118802291E-3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4.8499999999999996</v>
      </c>
      <c r="D30" s="30">
        <f t="shared" si="0"/>
        <v>1.8467073713736729E-3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11.297521054422923</v>
      </c>
      <c r="D31" s="30">
        <f t="shared" si="0"/>
        <v>4.3016938988560995E-3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11.038608658945739</v>
      </c>
      <c r="D32" s="30">
        <f t="shared" si="0"/>
        <v>4.2031092742648149E-3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8.3444658465810555</v>
      </c>
      <c r="D33" s="30">
        <f t="shared" si="0"/>
        <v>3.1772755853725961E-3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7.989676357601895</v>
      </c>
      <c r="D34" s="30">
        <f t="shared" si="0"/>
        <v>3.0421843761800778E-3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7.8267433812276197</v>
      </c>
      <c r="D35" s="30">
        <f t="shared" si="0"/>
        <v>2.9801452981367319E-3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6.4716128902110093</v>
      </c>
      <c r="D36" s="30">
        <f t="shared" si="0"/>
        <v>2.4641598410370209E-3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2.0561277949315122E-3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5.8198743724946596</v>
      </c>
      <c r="D38" s="30">
        <f t="shared" si="0"/>
        <v>2.2160010111659002E-3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4.1972882850901208</v>
      </c>
      <c r="D39" s="30">
        <f t="shared" si="0"/>
        <v>1.5981779826507812E-3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4.0664936872012447</v>
      </c>
      <c r="D40" s="30">
        <f t="shared" si="0"/>
        <v>1.5483760552162981E-3</v>
      </c>
    </row>
    <row r="41" spans="2:14">
      <c r="B41" s="22" t="s">
        <v>56</v>
      </c>
      <c r="C41" s="9">
        <f>[2]SHIB!$J$4</f>
        <v>3.4293498205832056</v>
      </c>
      <c r="D41" s="30">
        <f t="shared" si="0"/>
        <v>1.305774349008245E-3</v>
      </c>
    </row>
    <row r="42" spans="2:14">
      <c r="B42" s="22" t="s">
        <v>37</v>
      </c>
      <c r="C42" s="9">
        <f>[2]GRT!$J$4</f>
        <v>4.5468667900386945</v>
      </c>
      <c r="D42" s="30">
        <f t="shared" si="0"/>
        <v>1.7312850346017747E-3</v>
      </c>
    </row>
    <row r="43" spans="2:14">
      <c r="B43" s="22" t="s">
        <v>50</v>
      </c>
      <c r="C43" s="9">
        <f>[2]KAVA!$J$4</f>
        <v>3.0568800590354694</v>
      </c>
      <c r="D43" s="30">
        <f t="shared" si="0"/>
        <v>1.1639511213249465E-3</v>
      </c>
    </row>
    <row r="44" spans="2:14">
      <c r="B44" s="22" t="s">
        <v>36</v>
      </c>
      <c r="C44" s="9">
        <f>[2]AMP!$J$4</f>
        <v>2.042229482288052</v>
      </c>
      <c r="D44" s="30">
        <f t="shared" si="0"/>
        <v>7.7760829669649186E-4</v>
      </c>
    </row>
    <row r="45" spans="2:14">
      <c r="B45" s="22" t="s">
        <v>40</v>
      </c>
      <c r="C45" s="9">
        <f>[2]SHPING!$J$4</f>
        <v>1.7627487458108608</v>
      </c>
      <c r="D45" s="30">
        <f t="shared" si="0"/>
        <v>6.7119197995229142E-4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6.4607860800405597E-4</v>
      </c>
    </row>
    <row r="47" spans="2:14">
      <c r="B47" s="22" t="s">
        <v>23</v>
      </c>
      <c r="C47" s="9">
        <f>[2]LUNA!J4</f>
        <v>1.2682777220144683</v>
      </c>
      <c r="D47" s="30">
        <f t="shared" si="0"/>
        <v>4.829150140604389E-4</v>
      </c>
    </row>
    <row r="48" spans="2:14">
      <c r="B48" s="7" t="s">
        <v>25</v>
      </c>
      <c r="C48" s="1">
        <f>[2]POLIS!J4</f>
        <v>0.90353878420174194</v>
      </c>
      <c r="D48" s="30">
        <f t="shared" si="0"/>
        <v>3.440354088881161E-4</v>
      </c>
    </row>
    <row r="49" spans="2:4">
      <c r="B49" s="22" t="s">
        <v>43</v>
      </c>
      <c r="C49" s="9">
        <f>[2]TRX!$J$4</f>
        <v>0.68054704141279709</v>
      </c>
      <c r="D49" s="30">
        <f t="shared" si="0"/>
        <v>2.5912809029764053E-4</v>
      </c>
    </row>
    <row r="50" spans="2:4">
      <c r="B50" s="7" t="s">
        <v>28</v>
      </c>
      <c r="C50" s="1">
        <f>[2]ATLAS!O46</f>
        <v>0.58807604562361604</v>
      </c>
      <c r="D50" s="30">
        <f t="shared" si="0"/>
        <v>2.2391842647039424E-4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2023-06-26T07:20:15Z</dcterms:modified>
</cp:coreProperties>
</file>