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<sst xmlns="http://schemas.openxmlformats.org/spreadsheetml/2006/main" count="107" uniqueCount="67">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</sst>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1254.4697434717443</c:v>
                </c:pt>
                <c:pt idx="1">
                  <c:v>1285.0017913294362</c:v>
                </c:pt>
                <c:pt idx="2">
                  <c:v>362.59</c:v>
                </c:pt>
                <c:pt idx="3">
                  <c:v>314.86780524767744</c:v>
                </c:pt>
                <c:pt idx="4">
                  <c:v>1035.0973479026115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1254.4697434717443</v>
          </cell>
        </row>
      </sheetData>
      <sheetData sheetId="1">
        <row r="4">
          <cell r="J4">
            <v>1285.0017913294362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3.1396203403190173</v>
          </cell>
        </row>
      </sheetData>
      <sheetData sheetId="4">
        <row r="47">
          <cell r="M47">
            <v>117.75</v>
          </cell>
          <cell r="O47">
            <v>2.0170652766713175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4.0412310168607659</v>
          </cell>
        </row>
      </sheetData>
      <sheetData sheetId="8">
        <row r="4">
          <cell r="J4">
            <v>44.035335358439845</v>
          </cell>
        </row>
      </sheetData>
      <sheetData sheetId="9">
        <row r="4">
          <cell r="J4">
            <v>12.649984372255826</v>
          </cell>
        </row>
      </sheetData>
      <sheetData sheetId="10">
        <row r="4">
          <cell r="J4">
            <v>22.887400037385625</v>
          </cell>
        </row>
      </sheetData>
      <sheetData sheetId="11">
        <row r="4">
          <cell r="J4">
            <v>13.152572423177885</v>
          </cell>
        </row>
      </sheetData>
      <sheetData sheetId="12">
        <row r="4">
          <cell r="J4">
            <v>60.131908687618015</v>
          </cell>
        </row>
      </sheetData>
      <sheetData sheetId="13">
        <row r="4">
          <cell r="J4">
            <v>3.6550785653200895</v>
          </cell>
        </row>
      </sheetData>
      <sheetData sheetId="14">
        <row r="4">
          <cell r="J4">
            <v>185.67252856115999</v>
          </cell>
        </row>
      </sheetData>
      <sheetData sheetId="15">
        <row r="4">
          <cell r="J4">
            <v>5.6994773423693363</v>
          </cell>
        </row>
      </sheetData>
      <sheetData sheetId="16">
        <row r="4">
          <cell r="J4">
            <v>41.481758740629992</v>
          </cell>
        </row>
      </sheetData>
      <sheetData sheetId="17">
        <row r="4">
          <cell r="J4">
            <v>6.2025802254314293</v>
          </cell>
        </row>
      </sheetData>
      <sheetData sheetId="18">
        <row r="4">
          <cell r="J4">
            <v>4.4236872188581087</v>
          </cell>
        </row>
      </sheetData>
      <sheetData sheetId="19">
        <row r="4">
          <cell r="J4">
            <v>13.614001497448132</v>
          </cell>
        </row>
      </sheetData>
      <sheetData sheetId="20">
        <row r="4">
          <cell r="J4">
            <v>2.3584968435683584</v>
          </cell>
        </row>
      </sheetData>
      <sheetData sheetId="21">
        <row r="4">
          <cell r="J4">
            <v>11.923769308183783</v>
          </cell>
        </row>
      </sheetData>
      <sheetData sheetId="22">
        <row r="4">
          <cell r="J4">
            <v>8.0265568224743991</v>
          </cell>
        </row>
      </sheetData>
      <sheetData sheetId="23">
        <row r="4">
          <cell r="J4">
            <v>11.742387469263493</v>
          </cell>
        </row>
      </sheetData>
      <sheetData sheetId="24">
        <row r="4">
          <cell r="J4">
            <v>3.9963377170042231</v>
          </cell>
        </row>
      </sheetData>
      <sheetData sheetId="25">
        <row r="4">
          <cell r="J4">
            <v>20.25967324418955</v>
          </cell>
        </row>
      </sheetData>
      <sheetData sheetId="26">
        <row r="4">
          <cell r="J4">
            <v>44.98297409707714</v>
          </cell>
        </row>
      </sheetData>
      <sheetData sheetId="27">
        <row r="4">
          <cell r="J4">
            <v>1.9806254914091752</v>
          </cell>
        </row>
      </sheetData>
      <sheetData sheetId="28">
        <row r="4">
          <cell r="J4">
            <v>49.133873673709502</v>
          </cell>
        </row>
      </sheetData>
      <sheetData sheetId="29">
        <row r="4">
          <cell r="J4">
            <v>44.398952595661733</v>
          </cell>
        </row>
      </sheetData>
      <sheetData sheetId="30">
        <row r="4">
          <cell r="J4">
            <v>2.1702987292900708</v>
          </cell>
        </row>
      </sheetData>
      <sheetData sheetId="31">
        <row r="4">
          <cell r="J4">
            <v>4.5584332425787606</v>
          </cell>
        </row>
      </sheetData>
      <sheetData sheetId="32">
        <row r="4">
          <cell r="J4">
            <v>2.9738898293986824</v>
          </cell>
        </row>
      </sheetData>
      <sheetData sheetId="33">
        <row r="4">
          <cell r="J4">
            <v>314.86780524767744</v>
          </cell>
        </row>
      </sheetData>
      <sheetData sheetId="34">
        <row r="4">
          <cell r="J4">
            <v>0.96490023388205615</v>
          </cell>
        </row>
      </sheetData>
      <sheetData sheetId="35">
        <row r="4">
          <cell r="J4">
            <v>12.358697447327874</v>
          </cell>
        </row>
      </sheetData>
      <sheetData sheetId="36">
        <row r="4">
          <cell r="J4">
            <v>19.358778906143471</v>
          </cell>
        </row>
      </sheetData>
      <sheetData sheetId="37">
        <row r="4">
          <cell r="J4">
            <v>2.0346384038470822</v>
          </cell>
        </row>
      </sheetData>
      <sheetData sheetId="38">
        <row r="4">
          <cell r="J4">
            <v>2.0230405836567313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0.10398335486765563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4252.0266879514684</v>
      </c>
      <c r="D7" s="20">
        <f>(C7*[1]Feuil1!$K$2-C4)/C4</f>
        <v>0.50804338971293406</v>
      </c>
      <c r="E7" s="31">
        <f>C7-C7/(1+D7)</f>
        <v>1432.4614705601643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1254.4697434717443</v>
      </c>
    </row>
    <row r="9" spans="2:20">
      <c r="M9" s="17" t="str">
        <f>IF(C13&gt;C7*Params!F8,B13,"Others")</f>
        <v>BTC</v>
      </c>
      <c r="N9" s="18">
        <f>IF(C13&gt;C7*0.1,C13,C7)</f>
        <v>1285.0017913294362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314.86780524767744</v>
      </c>
    </row>
    <row r="12" spans="2:20">
      <c r="B12" s="7" t="s">
        <v>19</v>
      </c>
      <c r="C12" s="1">
        <f>[2]ETH!J4</f>
        <v>1254.4697434717443</v>
      </c>
      <c r="D12" s="20">
        <f>C12/$C$7</f>
        <v>0.29502866175003239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1035.0973479026115</v>
      </c>
    </row>
    <row r="13" spans="2:20">
      <c r="B13" s="7" t="s">
        <v>4</v>
      </c>
      <c r="C13" s="1">
        <f>[2]BTC!J4</f>
        <v>1285.0017913294362</v>
      </c>
      <c r="D13" s="20">
        <f t="shared" ref="D13:D55" si="0">C13/$C$7</f>
        <v>0.3022092488202423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8.5274629396714291E-2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314.86780524767744</v>
      </c>
      <c r="D15" s="20">
        <f t="shared" si="0"/>
        <v>7.40512297676508E-2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185.67252856115999</v>
      </c>
      <c r="D16" s="20">
        <f t="shared" si="0"/>
        <v>4.3666830475754342E-2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95</v>
      </c>
      <c r="D17" s="20">
        <f t="shared" si="0"/>
        <v>2.2342286860332215E-2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2.7692676608464403E-2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1.4710632032776632E-2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60.131908687618015</v>
      </c>
      <c r="D20" s="20">
        <f t="shared" si="0"/>
        <v>1.4141940561663837E-2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44.398952595661733</v>
      </c>
      <c r="D21" s="20">
        <f t="shared" si="0"/>
        <v>1.0441833002005959E-2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1.1596822790347175E-2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44.98297409707714</v>
      </c>
      <c r="D23" s="20">
        <f t="shared" si="0"/>
        <v>1.0579184327450432E-2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44.035335358439845</v>
      </c>
      <c r="D24" s="20">
        <f t="shared" si="0"/>
        <v>1.0356316784938875E-2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49.133873673709502</v>
      </c>
      <c r="D25" s="20">
        <f t="shared" si="0"/>
        <v>1.1555401054498345E-2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41.481758740629992</v>
      </c>
      <c r="D26" s="20">
        <f t="shared" si="0"/>
        <v>9.7557616132026154E-3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7.1119026805941711E-3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22.887400037385625</v>
      </c>
      <c r="D28" s="20">
        <f t="shared" si="0"/>
        <v>5.3827037591836621E-3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20.25967324418955</v>
      </c>
      <c r="D29" s="20">
        <f t="shared" si="0"/>
        <v>4.7647098033503192E-3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19.358778906143471</v>
      </c>
      <c r="D30" s="20">
        <f t="shared" si="0"/>
        <v>4.5528357009137444E-3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13.614001497448132</v>
      </c>
      <c r="D31" s="20">
        <f t="shared" si="0"/>
        <v>3.2017676502418789E-3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13.152572423177885</v>
      </c>
      <c r="D32" s="20">
        <f t="shared" si="0"/>
        <v>3.0932478529466854E-3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12.649984372255826</v>
      </c>
      <c r="D33" s="20">
        <f t="shared" si="0"/>
        <v>2.9750482065648339E-3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12.358697447327874</v>
      </c>
      <c r="D34" s="20">
        <f t="shared" si="0"/>
        <v>2.9065427746132089E-3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11.923769308183783</v>
      </c>
      <c r="D35" s="20">
        <f t="shared" si="0"/>
        <v>2.8042555193670219E-3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11.742387469263493</v>
      </c>
      <c r="D36" s="20">
        <f t="shared" si="0"/>
        <v>2.761597781720583E-3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2.4694106529840869E-3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8.0265568224743991</v>
      </c>
      <c r="D38" s="20">
        <f t="shared" si="0"/>
        <v>1.8877014213524175E-3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6.2025802254314293</v>
      </c>
      <c r="D39" s="20">
        <f t="shared" si="0"/>
        <v>1.4587350175875057E-3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5.6994773423693363</v>
      </c>
      <c r="D40" s="20">
        <f t="shared" si="0"/>
        <v>1.3404142919703115E-3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4.5584332425787606</v>
      </c>
      <c r="D41" s="20">
        <f t="shared" si="0"/>
        <v>1.0720612962038844E-3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4.4236872188581087</v>
      </c>
      <c r="D42" s="20">
        <f t="shared" si="0"/>
        <v>1.0403714613064535E-3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4.0412310168607659</v>
      </c>
      <c r="D43" s="20">
        <f t="shared" si="0"/>
        <v>9.5042465944816096E-4</v>
      </c>
    </row>
    <row r="44" spans="2:14">
      <c r="B44" s="22" t="s">
        <v>23</v>
      </c>
      <c r="C44" s="9">
        <f>[2]LUNA!J4</f>
        <v>3.9963377170042231</v>
      </c>
      <c r="D44" s="20">
        <f t="shared" si="0"/>
        <v>9.398665648849842E-4</v>
      </c>
    </row>
    <row r="45" spans="2:14">
      <c r="B45" s="22" t="s">
        <v>36</v>
      </c>
      <c r="C45" s="9">
        <f>[2]AMP!$J$4</f>
        <v>3.6550785653200895</v>
      </c>
      <c r="D45" s="20">
        <f t="shared" si="0"/>
        <v>8.5960856635192585E-4</v>
      </c>
    </row>
    <row r="46" spans="2:14">
      <c r="B46" s="22" t="s">
        <v>62</v>
      </c>
      <c r="C46" s="10">
        <f>[2]SEI!$J$4</f>
        <v>2.1702987292900708</v>
      </c>
      <c r="D46" s="20">
        <f t="shared" si="0"/>
        <v>5.1041512402540264E-4</v>
      </c>
    </row>
    <row r="47" spans="2:14">
      <c r="B47" s="7" t="s">
        <v>25</v>
      </c>
      <c r="C47" s="1">
        <f>[2]POLIS!J4</f>
        <v>3.1396203403190173</v>
      </c>
      <c r="D47" s="20">
        <f t="shared" si="0"/>
        <v>7.3838208711517195E-4</v>
      </c>
    </row>
    <row r="48" spans="2:14">
      <c r="B48" s="22" t="s">
        <v>40</v>
      </c>
      <c r="C48" s="9">
        <f>[2]SHPING!$J$4</f>
        <v>2.9738898293986824</v>
      </c>
      <c r="D48" s="20">
        <f t="shared" si="0"/>
        <v>6.9940525957315578E-4</v>
      </c>
    </row>
    <row r="49" spans="2:4">
      <c r="B49" s="22" t="s">
        <v>50</v>
      </c>
      <c r="C49" s="9">
        <f>[2]KAVA!$J$4</f>
        <v>2.3584968435683584</v>
      </c>
      <c r="D49" s="20">
        <f t="shared" si="0"/>
        <v>5.5467592671781406E-4</v>
      </c>
    </row>
    <row r="50" spans="2:4">
      <c r="B50" s="22" t="s">
        <v>63</v>
      </c>
      <c r="C50" s="10">
        <f>[2]MEME!$J$4</f>
        <v>1.9806254914091752</v>
      </c>
      <c r="D50" s="20">
        <f t="shared" si="0"/>
        <v>4.6580739886263421E-4</v>
      </c>
    </row>
    <row r="51" spans="2:4">
      <c r="B51" s="7" t="s">
        <v>28</v>
      </c>
      <c r="C51" s="1">
        <f>[2]ATLAS!O47</f>
        <v>2.0170652766713175</v>
      </c>
      <c r="D51" s="20">
        <f t="shared" si="0"/>
        <v>4.7437737923585203E-4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3.9905525635763992E-4</v>
      </c>
    </row>
    <row r="53" spans="2:4">
      <c r="B53" s="22" t="s">
        <v>65</v>
      </c>
      <c r="C53" s="10">
        <f>[2]DYDX!$J$4</f>
        <v>2.0230405836567313</v>
      </c>
      <c r="D53" s="20">
        <f t="shared" si="0"/>
        <v>4.7578266368581687E-4</v>
      </c>
    </row>
    <row r="54" spans="2:4">
      <c r="B54" s="22" t="s">
        <v>66</v>
      </c>
      <c r="C54" s="10">
        <f>[2]TIA!$J$4</f>
        <v>2.0346384038470822</v>
      </c>
      <c r="D54" s="20">
        <f t="shared" si="0"/>
        <v>4.7851026185052604E-4</v>
      </c>
    </row>
    <row r="55" spans="2:4">
      <c r="B55" s="22" t="s">
        <v>43</v>
      </c>
      <c r="C55" s="9">
        <f>[2]TRX!$J$4</f>
        <v>0.96490023388205615</v>
      </c>
      <c r="D55" s="20">
        <f t="shared" si="0"/>
        <v>2.2692713491573205E-4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2023-12-20T19:38:20Z</dcterms:modified>
</cp:coreProperties>
</file>