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<sst xmlns="http://schemas.openxmlformats.org/spreadsheetml/2006/main" count="107" uniqueCount="67">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</sst>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1311.5075555229607</c:v>
                </c:pt>
                <c:pt idx="1">
                  <c:v>1283.7307307625592</c:v>
                </c:pt>
                <c:pt idx="2">
                  <c:v>539.94000000000005</c:v>
                </c:pt>
                <c:pt idx="3">
                  <c:v>249.30352211470742</c:v>
                </c:pt>
                <c:pt idx="4">
                  <c:v>1004.108109658107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1283.7307307625592</v>
          </cell>
        </row>
      </sheetData>
      <sheetData sheetId="1">
        <row r="4">
          <cell r="J4">
            <v>1311.5075555229607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2.4240179381150977</v>
          </cell>
        </row>
      </sheetData>
      <sheetData sheetId="4">
        <row r="47">
          <cell r="M47">
            <v>111.75</v>
          </cell>
          <cell r="O47">
            <v>2.2439256602115734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2.4957464386261861</v>
          </cell>
        </row>
      </sheetData>
      <sheetData sheetId="8">
        <row r="4">
          <cell r="J4">
            <v>37.367101648781507</v>
          </cell>
        </row>
      </sheetData>
      <sheetData sheetId="9">
        <row r="4">
          <cell r="J4">
            <v>9.8054918409602774</v>
          </cell>
        </row>
      </sheetData>
      <sheetData sheetId="10">
        <row r="4">
          <cell r="J4">
            <v>19.220044332333011</v>
          </cell>
        </row>
      </sheetData>
      <sheetData sheetId="11">
        <row r="4">
          <cell r="J4">
            <v>11.776577450443799</v>
          </cell>
        </row>
      </sheetData>
      <sheetData sheetId="12">
        <row r="4">
          <cell r="J4">
            <v>47.394416077574263</v>
          </cell>
        </row>
      </sheetData>
      <sheetData sheetId="13">
        <row r="4">
          <cell r="J4">
            <v>3.1863739317357682</v>
          </cell>
        </row>
      </sheetData>
      <sheetData sheetId="14">
        <row r="4">
          <cell r="J4">
            <v>217.136250812231</v>
          </cell>
        </row>
      </sheetData>
      <sheetData sheetId="15">
        <row r="4">
          <cell r="J4">
            <v>4.84999672108375</v>
          </cell>
        </row>
      </sheetData>
      <sheetData sheetId="16">
        <row r="4">
          <cell r="J4">
            <v>43.98859633937969</v>
          </cell>
        </row>
      </sheetData>
      <sheetData sheetId="17">
        <row r="4">
          <cell r="J4">
            <v>5.5583336172972713</v>
          </cell>
        </row>
      </sheetData>
      <sheetData sheetId="18">
        <row r="4">
          <cell r="J4">
            <v>4.3868345538204201</v>
          </cell>
        </row>
      </sheetData>
      <sheetData sheetId="19">
        <row r="4">
          <cell r="J4">
            <v>12.741919578196802</v>
          </cell>
        </row>
      </sheetData>
      <sheetData sheetId="20">
        <row r="4">
          <cell r="J4">
            <v>2.1547340147610097</v>
          </cell>
        </row>
      </sheetData>
      <sheetData sheetId="21">
        <row r="4">
          <cell r="J4">
            <v>14.06073331814801</v>
          </cell>
        </row>
      </sheetData>
      <sheetData sheetId="22">
        <row r="4">
          <cell r="J4">
            <v>8.0209816411447612</v>
          </cell>
        </row>
      </sheetData>
      <sheetData sheetId="23">
        <row r="4">
          <cell r="J4">
            <v>10.769952923534607</v>
          </cell>
        </row>
      </sheetData>
      <sheetData sheetId="24">
        <row r="4">
          <cell r="J4">
            <v>5.0528060464966362</v>
          </cell>
        </row>
      </sheetData>
      <sheetData sheetId="25">
        <row r="4">
          <cell r="J4">
            <v>14.945248023909855</v>
          </cell>
        </row>
      </sheetData>
      <sheetData sheetId="26">
        <row r="4">
          <cell r="J4">
            <v>46.42131877124141</v>
          </cell>
        </row>
      </sheetData>
      <sheetData sheetId="27">
        <row r="4">
          <cell r="J4">
            <v>1.4467332337851273</v>
          </cell>
        </row>
      </sheetData>
      <sheetData sheetId="28">
        <row r="4">
          <cell r="J4">
            <v>39.239043922467687</v>
          </cell>
        </row>
      </sheetData>
      <sheetData sheetId="29">
        <row r="4">
          <cell r="J4">
            <v>32.074803907944379</v>
          </cell>
        </row>
      </sheetData>
      <sheetData sheetId="30">
        <row r="4">
          <cell r="J4">
            <v>2.6037758499801367</v>
          </cell>
        </row>
      </sheetData>
      <sheetData sheetId="31">
        <row r="4">
          <cell r="J4">
            <v>4.0543046169108834</v>
          </cell>
        </row>
      </sheetData>
      <sheetData sheetId="32">
        <row r="4">
          <cell r="J4">
            <v>2.5561043637109835</v>
          </cell>
        </row>
      </sheetData>
      <sheetData sheetId="33">
        <row r="4">
          <cell r="J4">
            <v>249.30352211470742</v>
          </cell>
        </row>
      </sheetData>
      <sheetData sheetId="34">
        <row r="4">
          <cell r="J4">
            <v>0.96472191048961442</v>
          </cell>
        </row>
      </sheetData>
      <sheetData sheetId="35">
        <row r="4">
          <cell r="J4">
            <v>10.567584615357127</v>
          </cell>
        </row>
      </sheetData>
      <sheetData sheetId="36">
        <row r="4">
          <cell r="J4">
            <v>17.472244573712981</v>
          </cell>
        </row>
      </sheetData>
      <sheetData sheetId="37">
        <row r="4">
          <cell r="J4">
            <v>16.970968171489453</v>
          </cell>
        </row>
      </sheetData>
      <sheetData sheetId="38">
        <row r="4">
          <cell r="J4">
            <v>16.579629212232167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0.13603914039526901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4388.5899180583356</v>
      </c>
      <c r="D7" s="20">
        <f>(C7*[1]Feuil1!$K$2-C4)/C4</f>
        <v>0.5395593004753606</v>
      </c>
      <c r="E7" s="31">
        <f>C7-C7/(1+D7)</f>
        <v>1538.0404675088853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1311.5075555229607</v>
      </c>
    </row>
    <row r="9" spans="2:20">
      <c r="M9" s="17" t="str">
        <f>IF(C13&gt;C7*Params!F8,B13,"Others")</f>
        <v>ETH</v>
      </c>
      <c r="N9" s="18">
        <f>IF(C13&gt;C7*0.1,C13,C7)</f>
        <v>1283.7307307625592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249.30352211470742</v>
      </c>
    </row>
    <row r="12" spans="2:20">
      <c r="B12" s="7" t="s">
        <v>4</v>
      </c>
      <c r="C12" s="1">
        <f>[2]BTC!J4</f>
        <v>1311.5075555229607</v>
      </c>
      <c r="D12" s="20">
        <f>C12/$C$7</f>
        <v>0.29884486361469315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1004.108109658107</v>
      </c>
    </row>
    <row r="13" spans="2:20">
      <c r="B13" s="7" t="s">
        <v>19</v>
      </c>
      <c r="C13" s="1">
        <f>[2]ETH!J4</f>
        <v>1283.7307307625592</v>
      </c>
      <c r="D13" s="20">
        <f t="shared" ref="D13:D55" si="0">C13/$C$7</f>
        <v>0.29251553568042793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0.1230326847760905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249.30352211470742</v>
      </c>
      <c r="D15" s="20">
        <f t="shared" si="0"/>
        <v>5.6807203855813428E-2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217.136250812231</v>
      </c>
      <c r="D16" s="20">
        <f t="shared" si="0"/>
        <v>4.947745286447261E-2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2.5463759906152742E-2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2.050772609891496E-2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1.4252869638745898E-2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1.1552685702388762E-2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46.42131877124141</v>
      </c>
      <c r="D21" s="20">
        <f t="shared" si="0"/>
        <v>1.0577729894567093E-2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47.394416077574263</v>
      </c>
      <c r="D22" s="20">
        <f t="shared" si="0"/>
        <v>1.0799463372632273E-2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43.98859633937969</v>
      </c>
      <c r="D23" s="20">
        <f t="shared" si="0"/>
        <v>1.0023400946708134E-2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39.239043922467687</v>
      </c>
      <c r="D24" s="20">
        <f t="shared" si="0"/>
        <v>8.9411507238362341E-3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37.367101648781507</v>
      </c>
      <c r="D25" s="20">
        <f t="shared" si="0"/>
        <v>8.5146031747058305E-3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32.074803907944379</v>
      </c>
      <c r="D26" s="20">
        <f t="shared" si="0"/>
        <v>7.3086810357836729E-3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19.220044332333011</v>
      </c>
      <c r="D27" s="20">
        <f t="shared" si="0"/>
        <v>4.379548941960981E-3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16.970968171489453</v>
      </c>
      <c r="D28" s="20">
        <f t="shared" si="0"/>
        <v>3.8670662988256597E-3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17.472244573712981</v>
      </c>
      <c r="D29" s="20">
        <f t="shared" si="0"/>
        <v>3.9812889561217672E-3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16.579629212232167</v>
      </c>
      <c r="D30" s="20">
        <f t="shared" si="0"/>
        <v>3.7778943856225165E-3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14.945248023909855</v>
      </c>
      <c r="D31" s="20">
        <f t="shared" si="0"/>
        <v>3.4054783661632598E-3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14.06073331814801</v>
      </c>
      <c r="D32" s="20">
        <f t="shared" si="0"/>
        <v>3.2039296404274124E-3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11.776577450443799</v>
      </c>
      <c r="D33" s="20">
        <f t="shared" si="0"/>
        <v>2.6834536081817746E-3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12.741919578196802</v>
      </c>
      <c r="D34" s="20">
        <f t="shared" si="0"/>
        <v>2.9034199631562453E-3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10.567584615357127</v>
      </c>
      <c r="D35" s="20">
        <f t="shared" si="0"/>
        <v>2.4079681202094621E-3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10.769952923534607</v>
      </c>
      <c r="D36" s="20">
        <f t="shared" si="0"/>
        <v>2.4540804961561795E-3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2.3925680448734121E-3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9.8054918409602774</v>
      </c>
      <c r="D38" s="20">
        <f t="shared" si="0"/>
        <v>2.234314899328431E-3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8.0209816411447612</v>
      </c>
      <c r="D39" s="20">
        <f t="shared" si="0"/>
        <v>1.827689939344691E-3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1.4537699167897495E-3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5.5583336172972713</v>
      </c>
      <c r="D41" s="20">
        <f t="shared" si="0"/>
        <v>1.2665420376658184E-3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5.0528060464966362</v>
      </c>
      <c r="D42" s="20">
        <f t="shared" si="0"/>
        <v>1.1513506936943821E-3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4.84999672108375</v>
      </c>
      <c r="D43" s="20">
        <f t="shared" si="0"/>
        <v>1.1051378259624579E-3</v>
      </c>
    </row>
    <row r="44" spans="2:14">
      <c r="B44" s="22" t="s">
        <v>37</v>
      </c>
      <c r="C44" s="9">
        <f>[2]GRT!$J$4</f>
        <v>4.3868345538204201</v>
      </c>
      <c r="D44" s="20">
        <f t="shared" si="0"/>
        <v>9.9960001634449998E-4</v>
      </c>
    </row>
    <row r="45" spans="2:14">
      <c r="B45" s="22" t="s">
        <v>56</v>
      </c>
      <c r="C45" s="9">
        <f>[2]SHIB!$J$4</f>
        <v>4.0543046169108834</v>
      </c>
      <c r="D45" s="20">
        <f t="shared" si="0"/>
        <v>9.2382854005749722E-4</v>
      </c>
    </row>
    <row r="46" spans="2:14">
      <c r="B46" s="22" t="s">
        <v>36</v>
      </c>
      <c r="C46" s="9">
        <f>[2]AMP!$J$4</f>
        <v>3.1863739317357682</v>
      </c>
      <c r="D46" s="20">
        <f t="shared" si="0"/>
        <v>7.2605870934177663E-4</v>
      </c>
    </row>
    <row r="47" spans="2:14">
      <c r="B47" s="22" t="s">
        <v>64</v>
      </c>
      <c r="C47" s="10">
        <f>[2]ACE!$J$4</f>
        <v>2.4957464386261861</v>
      </c>
      <c r="D47" s="20">
        <f t="shared" si="0"/>
        <v>5.6868982639653675E-4</v>
      </c>
    </row>
    <row r="48" spans="2:14">
      <c r="B48" s="22" t="s">
        <v>40</v>
      </c>
      <c r="C48" s="9">
        <f>[2]SHPING!$J$4</f>
        <v>2.5561043637109835</v>
      </c>
      <c r="D48" s="20">
        <f t="shared" si="0"/>
        <v>5.8244320190251281E-4</v>
      </c>
    </row>
    <row r="49" spans="2:4">
      <c r="B49" s="22" t="s">
        <v>62</v>
      </c>
      <c r="C49" s="10">
        <f>[2]SEI!$J$4</f>
        <v>2.6037758499801367</v>
      </c>
      <c r="D49" s="20">
        <f t="shared" si="0"/>
        <v>5.9330579949291265E-4</v>
      </c>
    </row>
    <row r="50" spans="2:4">
      <c r="B50" s="7" t="s">
        <v>25</v>
      </c>
      <c r="C50" s="1">
        <f>[2]POLIS!J4</f>
        <v>2.4240179381150977</v>
      </c>
      <c r="D50" s="20">
        <f t="shared" si="0"/>
        <v>5.5234551037467805E-4</v>
      </c>
    </row>
    <row r="51" spans="2:4">
      <c r="B51" s="22" t="s">
        <v>50</v>
      </c>
      <c r="C51" s="9">
        <f>[2]KAVA!$J$4</f>
        <v>2.1547340147610097</v>
      </c>
      <c r="D51" s="20">
        <f t="shared" si="0"/>
        <v>4.9098549989704638E-4</v>
      </c>
    </row>
    <row r="52" spans="2:4">
      <c r="B52" s="7" t="s">
        <v>28</v>
      </c>
      <c r="C52" s="1">
        <f>[2]ATLAS!O47</f>
        <v>2.2439256602115734</v>
      </c>
      <c r="D52" s="20">
        <f t="shared" si="0"/>
        <v>5.1130903139939854E-4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3.8663753772435414E-4</v>
      </c>
    </row>
    <row r="54" spans="2:4">
      <c r="B54" s="22" t="s">
        <v>63</v>
      </c>
      <c r="C54" s="10">
        <f>[2]MEME!$J$4</f>
        <v>1.4467332337851273</v>
      </c>
      <c r="D54" s="20">
        <f t="shared" si="0"/>
        <v>3.2965787662958773E-4</v>
      </c>
    </row>
    <row r="55" spans="2:4">
      <c r="B55" s="22" t="s">
        <v>43</v>
      </c>
      <c r="C55" s="9">
        <f>[2]TRX!$J$4</f>
        <v>0.96472191048961442</v>
      </c>
      <c r="D55" s="20">
        <f t="shared" si="0"/>
        <v>2.1982503002158853E-4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2024-01-08T16:44:29Z</dcterms:modified>
</cp:coreProperties>
</file>