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30"/>
  <c r="C38" l="1"/>
  <c r="C14"/>
  <c r="C4"/>
  <c r="C39"/>
  <c r="C22"/>
  <c r="C48" l="1"/>
  <c r="C42" l="1"/>
  <c r="C25" l="1"/>
  <c r="C37" l="1"/>
  <c r="C34" l="1"/>
  <c r="C55"/>
  <c r="C45"/>
  <c r="C31"/>
  <c r="C16"/>
  <c r="C46"/>
  <c r="C21"/>
  <c r="C32"/>
  <c r="C54"/>
  <c r="C18"/>
  <c r="C51"/>
  <c r="C19"/>
  <c r="C12"/>
  <c r="C35" l="1"/>
  <c r="C27"/>
  <c r="C33"/>
  <c r="C40"/>
  <c r="C50"/>
  <c r="C53"/>
  <c r="C24"/>
  <c r="C49"/>
  <c r="C44"/>
  <c r="C28"/>
  <c r="C15" l="1"/>
  <c r="C41"/>
  <c r="C23"/>
  <c r="C29"/>
  <c r="C43"/>
  <c r="C26"/>
  <c r="C20"/>
  <c r="C36"/>
  <c r="C47" l="1"/>
  <c r="C17"/>
  <c r="C13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<sst xmlns="http://schemas.openxmlformats.org/spreadsheetml/2006/main" count="107" uniqueCount="67">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</sst>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1273.7047361987368</c:v>
                </c:pt>
                <c:pt idx="1">
                  <c:v>1288.3973979237069</c:v>
                </c:pt>
                <c:pt idx="2">
                  <c:v>541.92999999999995</c:v>
                </c:pt>
                <c:pt idx="3">
                  <c:v>249.20984671657376</c:v>
                </c:pt>
                <c:pt idx="4">
                  <c:v>220.74593484524192</c:v>
                </c:pt>
                <c:pt idx="5">
                  <c:v>798.78788115330303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1273.7047361987368</v>
          </cell>
        </row>
      </sheetData>
      <sheetData sheetId="1">
        <row r="4">
          <cell r="J4">
            <v>1288.3973979237069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2.4734390519757108</v>
          </cell>
        </row>
      </sheetData>
      <sheetData sheetId="4">
        <row r="47">
          <cell r="M47">
            <v>111.75</v>
          </cell>
          <cell r="O47">
            <v>2.2815136717947517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2.8921635805169026</v>
          </cell>
        </row>
      </sheetData>
      <sheetData sheetId="8">
        <row r="4">
          <cell r="J4">
            <v>38.356715415387193</v>
          </cell>
        </row>
      </sheetData>
      <sheetData sheetId="9">
        <row r="4">
          <cell r="J4">
            <v>9.6417703825813028</v>
          </cell>
        </row>
      </sheetData>
      <sheetData sheetId="10">
        <row r="4">
          <cell r="J4">
            <v>19.774645800817371</v>
          </cell>
        </row>
      </sheetData>
      <sheetData sheetId="11">
        <row r="4">
          <cell r="J4">
            <v>12.030207569362215</v>
          </cell>
        </row>
      </sheetData>
      <sheetData sheetId="12">
        <row r="4">
          <cell r="J4">
            <v>47.912697279293312</v>
          </cell>
        </row>
      </sheetData>
      <sheetData sheetId="13">
        <row r="4">
          <cell r="J4">
            <v>3.4069178211426436</v>
          </cell>
        </row>
      </sheetData>
      <sheetData sheetId="14">
        <row r="4">
          <cell r="J4">
            <v>220.74593484524192</v>
          </cell>
        </row>
      </sheetData>
      <sheetData sheetId="15">
        <row r="4">
          <cell r="J4">
            <v>4.9656026255403534</v>
          </cell>
        </row>
      </sheetData>
      <sheetData sheetId="16">
        <row r="4">
          <cell r="J4">
            <v>43.812363017801289</v>
          </cell>
        </row>
      </sheetData>
      <sheetData sheetId="17">
        <row r="4">
          <cell r="J4">
            <v>5.6859106361439089</v>
          </cell>
        </row>
      </sheetData>
      <sheetData sheetId="18">
        <row r="4">
          <cell r="J4">
            <v>4.6411558525198764</v>
          </cell>
        </row>
      </sheetData>
      <sheetData sheetId="19">
        <row r="4">
          <cell r="J4">
            <v>11.976888542929901</v>
          </cell>
        </row>
      </sheetData>
      <sheetData sheetId="20">
        <row r="4">
          <cell r="J4">
            <v>2.275379682164179</v>
          </cell>
        </row>
      </sheetData>
      <sheetData sheetId="21">
        <row r="4">
          <cell r="J4">
            <v>14.684069165101327</v>
          </cell>
        </row>
      </sheetData>
      <sheetData sheetId="22">
        <row r="4">
          <cell r="J4">
            <v>7.9391356824824264</v>
          </cell>
        </row>
      </sheetData>
      <sheetData sheetId="23">
        <row r="4">
          <cell r="J4">
            <v>10.787463587288642</v>
          </cell>
        </row>
      </sheetData>
      <sheetData sheetId="24">
        <row r="4">
          <cell r="J4">
            <v>5.199377413334755</v>
          </cell>
        </row>
      </sheetData>
      <sheetData sheetId="25">
        <row r="4">
          <cell r="J4">
            <v>15.439241688865337</v>
          </cell>
        </row>
      </sheetData>
      <sheetData sheetId="26">
        <row r="4">
          <cell r="J4">
            <v>48.120418229478936</v>
          </cell>
        </row>
      </sheetData>
      <sheetData sheetId="27">
        <row r="4">
          <cell r="J4">
            <v>1.5858340536333964</v>
          </cell>
        </row>
      </sheetData>
      <sheetData sheetId="28">
        <row r="4">
          <cell r="J4">
            <v>39.911825622765392</v>
          </cell>
        </row>
      </sheetData>
      <sheetData sheetId="29">
        <row r="4">
          <cell r="J4">
            <v>34.743183775231316</v>
          </cell>
        </row>
      </sheetData>
      <sheetData sheetId="30">
        <row r="4">
          <cell r="J4">
            <v>2.5990861830183438</v>
          </cell>
        </row>
      </sheetData>
      <sheetData sheetId="31">
        <row r="4">
          <cell r="J4">
            <v>4.2248353959674967</v>
          </cell>
        </row>
      </sheetData>
      <sheetData sheetId="32">
        <row r="4">
          <cell r="J4">
            <v>2.6703903267494664</v>
          </cell>
        </row>
      </sheetData>
      <sheetData sheetId="33">
        <row r="4">
          <cell r="J4">
            <v>249.20984671657376</v>
          </cell>
        </row>
      </sheetData>
      <sheetData sheetId="34">
        <row r="4">
          <cell r="J4">
            <v>0.97150066666450852</v>
          </cell>
        </row>
      </sheetData>
      <sheetData sheetId="35">
        <row r="4">
          <cell r="J4">
            <v>11.022628178973338</v>
          </cell>
        </row>
      </sheetData>
      <sheetData sheetId="36">
        <row r="4">
          <cell r="J4">
            <v>17.617720945055005</v>
          </cell>
        </row>
      </sheetData>
      <sheetData sheetId="37">
        <row r="4">
          <cell r="J4">
            <v>18.144693284834098</v>
          </cell>
        </row>
      </sheetData>
      <sheetData sheetId="38">
        <row r="4">
          <cell r="J4">
            <v>17.422312423888215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G31" sqref="G31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541.93</f>
        <v>541.92999999999995</v>
      </c>
      <c r="P2" t="s">
        <v>8</v>
      </c>
      <c r="Q2" s="10">
        <f>N2+K2+H2</f>
        <v>599.01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0.13698621375310621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4372.7757968375645</v>
      </c>
      <c r="D7" s="20">
        <f>(C7*[1]Feuil1!$K$2-C4)/C4</f>
        <v>0.53401155555982405</v>
      </c>
      <c r="E7" s="31">
        <f>C7-C7/(1+D7)</f>
        <v>1522.2263462881137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1273.7047361987368</v>
      </c>
    </row>
    <row r="9" spans="2:20">
      <c r="M9" s="17" t="str">
        <f>IF(C13&gt;C7*Params!F8,B13,"Others")</f>
        <v>BTC</v>
      </c>
      <c r="N9" s="18">
        <f>IF(C13&gt;C7*0.1,C13,C7)</f>
        <v>1288.3973979237069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541.92999999999995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249.20984671657376</v>
      </c>
    </row>
    <row r="12" spans="2:20">
      <c r="B12" s="7" t="s">
        <v>19</v>
      </c>
      <c r="C12" s="1">
        <f>[2]ETH!J4</f>
        <v>1273.7047361987368</v>
      </c>
      <c r="D12" s="20">
        <f>C12/$C$7</f>
        <v>0.29128059506730092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220.74593484524192</v>
      </c>
    </row>
    <row r="13" spans="2:20">
      <c r="B13" s="7" t="s">
        <v>4</v>
      </c>
      <c r="C13" s="1">
        <f>[2]BTC!J4</f>
        <v>1288.3973979237069</v>
      </c>
      <c r="D13" s="20">
        <f t="shared" ref="D13:D55" si="0">C13/$C$7</f>
        <v>0.2946406259510238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798.78788115330303</v>
      </c>
      <c r="Q13" s="23"/>
    </row>
    <row r="14" spans="2:20">
      <c r="B14" s="7" t="s">
        <v>59</v>
      </c>
      <c r="C14" s="1">
        <f>$N$2</f>
        <v>541.92999999999995</v>
      </c>
      <c r="D14" s="20">
        <f t="shared" si="0"/>
        <v>0.1239327203539521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249.20984671657376</v>
      </c>
      <c r="D15" s="20">
        <f t="shared" si="0"/>
        <v>5.6991224406429626E-2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220.74593484524192</v>
      </c>
      <c r="D16" s="20">
        <f t="shared" si="0"/>
        <v>5.0481878125306037E-2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2.5555849463130199E-2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2.05818921850713E-2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1.4304415068624553E-2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48.120418229478936</v>
      </c>
      <c r="D20" s="20">
        <f t="shared" si="0"/>
        <v>1.1004547332218612E-2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47.912697279293312</v>
      </c>
      <c r="D21" s="20">
        <f t="shared" si="0"/>
        <v>1.0957044107759712E-2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1.15944659309235E-2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38.356715415387193</v>
      </c>
      <c r="D23" s="20">
        <f t="shared" si="0"/>
        <v>8.7717086805884619E-3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39.911825622765392</v>
      </c>
      <c r="D24" s="20">
        <f t="shared" si="0"/>
        <v>9.1273432430791501E-3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34.743183775231316</v>
      </c>
      <c r="D25" s="20">
        <f t="shared" si="0"/>
        <v>7.9453384736436605E-3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43.812363017801289</v>
      </c>
      <c r="D26" s="20">
        <f t="shared" si="0"/>
        <v>1.0019348133395459E-2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19.774645800817371</v>
      </c>
      <c r="D27" s="20">
        <f t="shared" si="0"/>
        <v>4.5222180874488456E-3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17.617720945055005</v>
      </c>
      <c r="D28" s="20">
        <f t="shared" si="0"/>
        <v>4.0289559226421622E-3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15.439241688865337</v>
      </c>
      <c r="D29" s="20">
        <f t="shared" si="0"/>
        <v>3.53076453177205E-3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1.45902746823061E-3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11.976888542929901</v>
      </c>
      <c r="D31" s="20">
        <f t="shared" si="0"/>
        <v>2.738966985591099E-3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12.030207569362215</v>
      </c>
      <c r="D32" s="20">
        <f t="shared" si="0"/>
        <v>2.751160390629353E-3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14.684069165101327</v>
      </c>
      <c r="D33" s="20">
        <f t="shared" si="0"/>
        <v>3.3580658710471718E-3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11.022628178973338</v>
      </c>
      <c r="D34" s="20">
        <f t="shared" si="0"/>
        <v>2.5207393863973119E-3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10.787463587288642</v>
      </c>
      <c r="D35" s="20">
        <f t="shared" si="0"/>
        <v>2.466960138932859E-3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9.6417703825813028</v>
      </c>
      <c r="D36" s="20">
        <f t="shared" si="0"/>
        <v>2.2049542054166896E-3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18.144693284834098</v>
      </c>
      <c r="D37" s="20">
        <f t="shared" si="0"/>
        <v>4.1494680102182515E-3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17.422312423888215</v>
      </c>
      <c r="D38" s="20">
        <f t="shared" si="0"/>
        <v>3.9842683991455057E-3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2.4012207549249853E-3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7.9391356824824264</v>
      </c>
      <c r="D40" s="20">
        <f t="shared" si="0"/>
        <v>1.8155826073278417E-3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4.9656026255403534</v>
      </c>
      <c r="D41" s="20">
        <f t="shared" si="0"/>
        <v>1.1355721985864282E-3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4.6411558525198764</v>
      </c>
      <c r="D42" s="20">
        <f t="shared" si="0"/>
        <v>1.0613752152297421E-3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5.6859106361439089</v>
      </c>
      <c r="D43" s="20">
        <f t="shared" si="0"/>
        <v>1.3002977743007123E-3</v>
      </c>
    </row>
    <row r="44" spans="2:14">
      <c r="B44" s="22" t="s">
        <v>56</v>
      </c>
      <c r="C44" s="9">
        <f>[2]SHIB!$J$4</f>
        <v>4.2248353959674967</v>
      </c>
      <c r="D44" s="20">
        <f t="shared" si="0"/>
        <v>9.6616785132751151E-4</v>
      </c>
    </row>
    <row r="45" spans="2:14">
      <c r="B45" s="22" t="s">
        <v>23</v>
      </c>
      <c r="C45" s="9">
        <f>[2]LUNA!J4</f>
        <v>5.199377413334755</v>
      </c>
      <c r="D45" s="20">
        <f t="shared" si="0"/>
        <v>1.1890336150083426E-3</v>
      </c>
    </row>
    <row r="46" spans="2:14">
      <c r="B46" s="22" t="s">
        <v>36</v>
      </c>
      <c r="C46" s="9">
        <f>[2]AMP!$J$4</f>
        <v>3.4069178211426436</v>
      </c>
      <c r="D46" s="20">
        <f t="shared" si="0"/>
        <v>7.7912016975728799E-4</v>
      </c>
    </row>
    <row r="47" spans="2:14">
      <c r="B47" s="22" t="s">
        <v>64</v>
      </c>
      <c r="C47" s="10">
        <f>[2]ACE!$J$4</f>
        <v>2.8921635805169026</v>
      </c>
      <c r="D47" s="20">
        <f t="shared" si="0"/>
        <v>6.6140221106431854E-4</v>
      </c>
    </row>
    <row r="48" spans="2:14">
      <c r="B48" s="22" t="s">
        <v>40</v>
      </c>
      <c r="C48" s="9">
        <f>[2]SHPING!$J$4</f>
        <v>2.6703903267494664</v>
      </c>
      <c r="D48" s="20">
        <f t="shared" si="0"/>
        <v>6.1068539774683159E-4</v>
      </c>
    </row>
    <row r="49" spans="2:4">
      <c r="B49" s="22" t="s">
        <v>62</v>
      </c>
      <c r="C49" s="10">
        <f>[2]SEI!$J$4</f>
        <v>2.5990861830183438</v>
      </c>
      <c r="D49" s="20">
        <f t="shared" si="0"/>
        <v>5.9437901776213391E-4</v>
      </c>
    </row>
    <row r="50" spans="2:4">
      <c r="B50" s="22" t="s">
        <v>50</v>
      </c>
      <c r="C50" s="9">
        <f>[2]KAVA!$J$4</f>
        <v>2.275379682164179</v>
      </c>
      <c r="D50" s="20">
        <f t="shared" si="0"/>
        <v>5.2035132553783264E-4</v>
      </c>
    </row>
    <row r="51" spans="2:4">
      <c r="B51" s="7" t="s">
        <v>25</v>
      </c>
      <c r="C51" s="1">
        <f>[2]POLIS!J4</f>
        <v>2.4734390519757108</v>
      </c>
      <c r="D51" s="20">
        <f t="shared" si="0"/>
        <v>5.6564506549010058E-4</v>
      </c>
    </row>
    <row r="52" spans="2:4">
      <c r="B52" s="7" t="s">
        <v>28</v>
      </c>
      <c r="C52" s="1">
        <f>[2]ATLAS!O47</f>
        <v>2.2815136717947517</v>
      </c>
      <c r="D52" s="20">
        <f t="shared" si="0"/>
        <v>5.2175409346273032E-4</v>
      </c>
    </row>
    <row r="53" spans="2:4">
      <c r="B53" s="22" t="s">
        <v>63</v>
      </c>
      <c r="C53" s="10">
        <f>[2]MEME!$J$4</f>
        <v>1.5858340536333964</v>
      </c>
      <c r="D53" s="20">
        <f t="shared" si="0"/>
        <v>3.6266072794774603E-4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3.8803581039465552E-4</v>
      </c>
    </row>
    <row r="55" spans="2:4">
      <c r="B55" s="22" t="s">
        <v>43</v>
      </c>
      <c r="C55" s="9">
        <f>[2]TRX!$J$4</f>
        <v>0.97150066666450852</v>
      </c>
      <c r="D55" s="20">
        <f t="shared" si="0"/>
        <v>2.2217024421126451E-4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2024-01-07T00:20:56Z</dcterms:modified>
</cp:coreProperties>
</file>